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kelvinkumar/Desktop/"/>
    </mc:Choice>
  </mc:AlternateContent>
  <xr:revisionPtr revIDLastSave="0" documentId="13_ncr:1_{596B5561-5C84-1C4B-A1F8-EC6B9DE4BBB3}" xr6:coauthVersionLast="47" xr6:coauthVersionMax="47" xr10:uidLastSave="{00000000-0000-0000-0000-000000000000}"/>
  <bookViews>
    <workbookView xWindow="0" yWindow="0" windowWidth="28800" windowHeight="18000" activeTab="3" xr2:uid="{F41FB880-1C2D-684E-AD1B-AFB2A28596C6}"/>
  </bookViews>
  <sheets>
    <sheet name="Query" sheetId="5" r:id="rId1"/>
    <sheet name="Question 1" sheetId="8" r:id="rId2"/>
    <sheet name="Question 2" sheetId="10" r:id="rId3"/>
    <sheet name="Question 3" sheetId="12" r:id="rId4"/>
    <sheet name="final" sheetId="7" r:id="rId5"/>
  </sheets>
  <definedNames>
    <definedName name="ExternalData_1" localSheetId="4" hidden="1">final!$A$1:$N$2201</definedName>
    <definedName name="ExternalData_1" localSheetId="0" hidden="1">Query!$A$1:$R$185</definedName>
  </definedNames>
  <calcPr calcId="191029"/>
  <pivotCaches>
    <pivotCache cacheId="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5" l="1"/>
  <c r="AC9" i="7" a="1"/>
  <c r="AC9" i="7" s="1"/>
  <c r="Y2" i="7"/>
  <c r="AI9" i="7" s="1" a="1"/>
  <c r="AI9" i="7" s="1"/>
  <c r="AM9" i="7" s="1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Y301" i="7"/>
  <c r="Y302" i="7"/>
  <c r="Y303" i="7"/>
  <c r="Y304" i="7"/>
  <c r="Y305" i="7"/>
  <c r="Y306" i="7"/>
  <c r="Y307" i="7"/>
  <c r="Y308" i="7"/>
  <c r="Y309" i="7"/>
  <c r="Y310" i="7"/>
  <c r="Y311" i="7"/>
  <c r="Y312" i="7"/>
  <c r="Y313" i="7"/>
  <c r="Y314" i="7"/>
  <c r="Y315" i="7"/>
  <c r="Y316" i="7"/>
  <c r="Y317" i="7"/>
  <c r="Y318" i="7"/>
  <c r="Y319" i="7"/>
  <c r="Y320" i="7"/>
  <c r="Y321" i="7"/>
  <c r="Y322" i="7"/>
  <c r="Y323" i="7"/>
  <c r="Y324" i="7"/>
  <c r="Y325" i="7"/>
  <c r="Y326" i="7"/>
  <c r="Y327" i="7"/>
  <c r="Y328" i="7"/>
  <c r="Y329" i="7"/>
  <c r="Y330" i="7"/>
  <c r="Y331" i="7"/>
  <c r="Y332" i="7"/>
  <c r="Y333" i="7"/>
  <c r="Y334" i="7"/>
  <c r="Y335" i="7"/>
  <c r="Y336" i="7"/>
  <c r="Y337" i="7"/>
  <c r="Y338" i="7"/>
  <c r="Y339" i="7"/>
  <c r="Y340" i="7"/>
  <c r="Y341" i="7"/>
  <c r="Y342" i="7"/>
  <c r="Y343" i="7"/>
  <c r="Y344" i="7"/>
  <c r="Y345" i="7"/>
  <c r="Y346" i="7"/>
  <c r="Y347" i="7"/>
  <c r="Y348" i="7"/>
  <c r="Y349" i="7"/>
  <c r="Y350" i="7"/>
  <c r="Y351" i="7"/>
  <c r="Y352" i="7"/>
  <c r="Y353" i="7"/>
  <c r="Y354" i="7"/>
  <c r="Y355" i="7"/>
  <c r="Y357" i="7"/>
  <c r="Y358" i="7"/>
  <c r="Y359" i="7"/>
  <c r="Y360" i="7"/>
  <c r="Y361" i="7"/>
  <c r="Y362" i="7"/>
  <c r="Y363" i="7"/>
  <c r="Y364" i="7"/>
  <c r="Y365" i="7"/>
  <c r="Y366" i="7"/>
  <c r="Y367" i="7"/>
  <c r="Y368" i="7"/>
  <c r="Y369" i="7"/>
  <c r="Y370" i="7"/>
  <c r="Y371" i="7"/>
  <c r="Y372" i="7"/>
  <c r="Y373" i="7"/>
  <c r="Y374" i="7"/>
  <c r="Y375" i="7"/>
  <c r="Y376" i="7"/>
  <c r="Y377" i="7"/>
  <c r="Y378" i="7"/>
  <c r="Y379" i="7"/>
  <c r="Y380" i="7"/>
  <c r="Y381" i="7"/>
  <c r="Y382" i="7"/>
  <c r="Y383" i="7"/>
  <c r="Y384" i="7"/>
  <c r="Y385" i="7"/>
  <c r="Y386" i="7"/>
  <c r="Y387" i="7"/>
  <c r="Y388" i="7"/>
  <c r="Y389" i="7"/>
  <c r="Y390" i="7"/>
  <c r="Y391" i="7"/>
  <c r="Y392" i="7"/>
  <c r="Y393" i="7"/>
  <c r="Y394" i="7"/>
  <c r="Y395" i="7"/>
  <c r="Y396" i="7"/>
  <c r="Y397" i="7"/>
  <c r="Y398" i="7"/>
  <c r="Y399" i="7"/>
  <c r="Y400" i="7"/>
  <c r="Y401" i="7"/>
  <c r="Y402" i="7"/>
  <c r="Y404" i="7"/>
  <c r="Y405" i="7"/>
  <c r="Y406" i="7"/>
  <c r="Y407" i="7"/>
  <c r="Y408" i="7"/>
  <c r="Y409" i="7"/>
  <c r="Y410" i="7"/>
  <c r="Y411" i="7"/>
  <c r="Y412" i="7"/>
  <c r="Y413" i="7"/>
  <c r="Y414" i="7"/>
  <c r="Y415" i="7"/>
  <c r="Y416" i="7"/>
  <c r="Y417" i="7"/>
  <c r="Y418" i="7"/>
  <c r="Y419" i="7"/>
  <c r="Y420" i="7"/>
  <c r="Y421" i="7"/>
  <c r="Y422" i="7"/>
  <c r="Y423" i="7"/>
  <c r="Y424" i="7"/>
  <c r="Y425" i="7"/>
  <c r="Y426" i="7"/>
  <c r="Y427" i="7"/>
  <c r="Y428" i="7"/>
  <c r="Y429" i="7"/>
  <c r="Y430" i="7"/>
  <c r="Y431" i="7"/>
  <c r="Y432" i="7"/>
  <c r="Y433" i="7"/>
  <c r="Y434" i="7"/>
  <c r="Y435" i="7"/>
  <c r="Y436" i="7"/>
  <c r="Y437" i="7"/>
  <c r="Y438" i="7"/>
  <c r="Y439" i="7"/>
  <c r="Y440" i="7"/>
  <c r="Y441" i="7"/>
  <c r="Y442" i="7"/>
  <c r="Y443" i="7"/>
  <c r="Y444" i="7"/>
  <c r="Y445" i="7"/>
  <c r="Y446" i="7"/>
  <c r="Y447" i="7"/>
  <c r="Y448" i="7"/>
  <c r="Y449" i="7"/>
  <c r="Y450" i="7"/>
  <c r="Y451" i="7"/>
  <c r="Y452" i="7"/>
  <c r="Y453" i="7"/>
  <c r="Y454" i="7"/>
  <c r="Y455" i="7"/>
  <c r="Y456" i="7"/>
  <c r="Y457" i="7"/>
  <c r="Y458" i="7"/>
  <c r="Y459" i="7"/>
  <c r="Y460" i="7"/>
  <c r="Y461" i="7"/>
  <c r="Y462" i="7"/>
  <c r="Y463" i="7"/>
  <c r="Y464" i="7"/>
  <c r="Y465" i="7"/>
  <c r="Y466" i="7"/>
  <c r="Y467" i="7"/>
  <c r="Y468" i="7"/>
  <c r="Y469" i="7"/>
  <c r="Y470" i="7"/>
  <c r="Y471" i="7"/>
  <c r="Y472" i="7"/>
  <c r="Y473" i="7"/>
  <c r="Y474" i="7"/>
  <c r="Y475" i="7"/>
  <c r="Y476" i="7"/>
  <c r="Y477" i="7"/>
  <c r="Y478" i="7"/>
  <c r="Y479" i="7"/>
  <c r="Y480" i="7"/>
  <c r="Y481" i="7"/>
  <c r="Y482" i="7"/>
  <c r="Y483" i="7"/>
  <c r="Y484" i="7"/>
  <c r="Y485" i="7"/>
  <c r="Y486" i="7"/>
  <c r="Y487" i="7"/>
  <c r="Y488" i="7"/>
  <c r="Y489" i="7"/>
  <c r="Y490" i="7"/>
  <c r="Y491" i="7"/>
  <c r="Y493" i="7"/>
  <c r="Y494" i="7"/>
  <c r="Y495" i="7"/>
  <c r="Y496" i="7"/>
  <c r="Y497" i="7"/>
  <c r="Y498" i="7"/>
  <c r="Y499" i="7"/>
  <c r="Y500" i="7"/>
  <c r="Y501" i="7"/>
  <c r="Y502" i="7"/>
  <c r="Y503" i="7"/>
  <c r="Y504" i="7"/>
  <c r="Y505" i="7"/>
  <c r="Y506" i="7"/>
  <c r="Y507" i="7"/>
  <c r="Y508" i="7"/>
  <c r="Y509" i="7"/>
  <c r="Y510" i="7"/>
  <c r="Y511" i="7"/>
  <c r="Y512" i="7"/>
  <c r="Y513" i="7"/>
  <c r="Y514" i="7"/>
  <c r="Y515" i="7"/>
  <c r="Y516" i="7"/>
  <c r="Y517" i="7"/>
  <c r="Y518" i="7"/>
  <c r="Y519" i="7"/>
  <c r="Y520" i="7"/>
  <c r="Y521" i="7"/>
  <c r="Y522" i="7"/>
  <c r="Y523" i="7"/>
  <c r="Y524" i="7"/>
  <c r="Y525" i="7"/>
  <c r="Y526" i="7"/>
  <c r="Y527" i="7"/>
  <c r="Y528" i="7"/>
  <c r="Y529" i="7"/>
  <c r="Y530" i="7"/>
  <c r="Y531" i="7"/>
  <c r="Y532" i="7"/>
  <c r="Y533" i="7"/>
  <c r="Y534" i="7"/>
  <c r="Y535" i="7"/>
  <c r="Y536" i="7"/>
  <c r="Y537" i="7"/>
  <c r="Y538" i="7"/>
  <c r="Y539" i="7"/>
  <c r="Y540" i="7"/>
  <c r="Y541" i="7"/>
  <c r="Y542" i="7"/>
  <c r="Y543" i="7"/>
  <c r="Y544" i="7"/>
  <c r="Y545" i="7"/>
  <c r="Y546" i="7"/>
  <c r="Y547" i="7"/>
  <c r="Y548" i="7"/>
  <c r="Y549" i="7"/>
  <c r="Y550" i="7"/>
  <c r="Y551" i="7"/>
  <c r="Y552" i="7"/>
  <c r="Y553" i="7"/>
  <c r="Y554" i="7"/>
  <c r="Y555" i="7"/>
  <c r="Y556" i="7"/>
  <c r="Y557" i="7"/>
  <c r="Y558" i="7"/>
  <c r="Y559" i="7"/>
  <c r="Y560" i="7"/>
  <c r="Y561" i="7"/>
  <c r="Y562" i="7"/>
  <c r="Y563" i="7"/>
  <c r="Y564" i="7"/>
  <c r="Y565" i="7"/>
  <c r="Y566" i="7"/>
  <c r="Y567" i="7"/>
  <c r="Y568" i="7"/>
  <c r="Y569" i="7"/>
  <c r="Y570" i="7"/>
  <c r="Y571" i="7"/>
  <c r="Y572" i="7"/>
  <c r="Y573" i="7"/>
  <c r="Y574" i="7"/>
  <c r="Y575" i="7"/>
  <c r="Y577" i="7"/>
  <c r="Y578" i="7"/>
  <c r="Y579" i="7"/>
  <c r="Y580" i="7"/>
  <c r="Y581" i="7"/>
  <c r="Y583" i="7"/>
  <c r="Y584" i="7"/>
  <c r="Y585" i="7"/>
  <c r="Y586" i="7"/>
  <c r="Y587" i="7"/>
  <c r="Y588" i="7"/>
  <c r="Y589" i="7"/>
  <c r="Y590" i="7"/>
  <c r="Y591" i="7"/>
  <c r="Y592" i="7"/>
  <c r="Y593" i="7"/>
  <c r="Y594" i="7"/>
  <c r="Y595" i="7"/>
  <c r="Y596" i="7"/>
  <c r="Y597" i="7"/>
  <c r="Y598" i="7"/>
  <c r="Y599" i="7"/>
  <c r="Y600" i="7"/>
  <c r="Y601" i="7"/>
  <c r="Y602" i="7"/>
  <c r="Y603" i="7"/>
  <c r="Y604" i="7"/>
  <c r="Y605" i="7"/>
  <c r="Y606" i="7"/>
  <c r="Y607" i="7"/>
  <c r="Y608" i="7"/>
  <c r="Y609" i="7"/>
  <c r="Y610" i="7"/>
  <c r="Y611" i="7"/>
  <c r="Y612" i="7"/>
  <c r="Y613" i="7"/>
  <c r="Y614" i="7"/>
  <c r="Y615" i="7"/>
  <c r="Y616" i="7"/>
  <c r="Y617" i="7"/>
  <c r="Y618" i="7"/>
  <c r="Y619" i="7"/>
  <c r="Y620" i="7"/>
  <c r="Y621" i="7"/>
  <c r="Y622" i="7"/>
  <c r="Y623" i="7"/>
  <c r="Y624" i="7"/>
  <c r="Y625" i="7"/>
  <c r="Y626" i="7"/>
  <c r="Y627" i="7"/>
  <c r="Y628" i="7"/>
  <c r="Y629" i="7"/>
  <c r="Y630" i="7"/>
  <c r="Y631" i="7"/>
  <c r="Y632" i="7"/>
  <c r="Y633" i="7"/>
  <c r="Y634" i="7"/>
  <c r="Y635" i="7"/>
  <c r="Y636" i="7"/>
  <c r="Y637" i="7"/>
  <c r="Y638" i="7"/>
  <c r="Y639" i="7"/>
  <c r="Y640" i="7"/>
  <c r="Y641" i="7"/>
  <c r="Y642" i="7"/>
  <c r="Y643" i="7"/>
  <c r="Y644" i="7"/>
  <c r="Y645" i="7"/>
  <c r="Y646" i="7"/>
  <c r="Y647" i="7"/>
  <c r="Y648" i="7"/>
  <c r="Y649" i="7"/>
  <c r="Y650" i="7"/>
  <c r="Y651" i="7"/>
  <c r="Y652" i="7"/>
  <c r="Y653" i="7"/>
  <c r="Y654" i="7"/>
  <c r="Y655" i="7"/>
  <c r="Y656" i="7"/>
  <c r="Y657" i="7"/>
  <c r="Y658" i="7"/>
  <c r="Y659" i="7"/>
  <c r="Y660" i="7"/>
  <c r="Y661" i="7"/>
  <c r="Y662" i="7"/>
  <c r="Y663" i="7"/>
  <c r="Y664" i="7"/>
  <c r="Y665" i="7"/>
  <c r="Y666" i="7"/>
  <c r="Y667" i="7"/>
  <c r="Y668" i="7"/>
  <c r="Y669" i="7"/>
  <c r="Y670" i="7"/>
  <c r="Y671" i="7"/>
  <c r="Y672" i="7"/>
  <c r="Y673" i="7"/>
  <c r="Y674" i="7"/>
  <c r="Y675" i="7"/>
  <c r="Y676" i="7"/>
  <c r="Y677" i="7"/>
  <c r="Y678" i="7"/>
  <c r="Y679" i="7"/>
  <c r="Y680" i="7"/>
  <c r="Y681" i="7"/>
  <c r="Y682" i="7"/>
  <c r="Y683" i="7"/>
  <c r="Y684" i="7"/>
  <c r="Y685" i="7"/>
  <c r="Y686" i="7"/>
  <c r="Y687" i="7"/>
  <c r="Y688" i="7"/>
  <c r="Y689" i="7"/>
  <c r="Y690" i="7"/>
  <c r="Y691" i="7"/>
  <c r="Y692" i="7"/>
  <c r="Y693" i="7"/>
  <c r="Y694" i="7"/>
  <c r="Y695" i="7"/>
  <c r="Y696" i="7"/>
  <c r="Y697" i="7"/>
  <c r="Y698" i="7"/>
  <c r="Y699" i="7"/>
  <c r="Y700" i="7"/>
  <c r="Y701" i="7"/>
  <c r="Y702" i="7"/>
  <c r="Y703" i="7"/>
  <c r="Y704" i="7"/>
  <c r="Y705" i="7"/>
  <c r="Y706" i="7"/>
  <c r="Y707" i="7"/>
  <c r="Y708" i="7"/>
  <c r="Y709" i="7"/>
  <c r="Y710" i="7"/>
  <c r="Y711" i="7"/>
  <c r="Y712" i="7"/>
  <c r="Y713" i="7"/>
  <c r="Y714" i="7"/>
  <c r="Y715" i="7"/>
  <c r="Y716" i="7"/>
  <c r="Y717" i="7"/>
  <c r="Y718" i="7"/>
  <c r="Y719" i="7"/>
  <c r="Y720" i="7"/>
  <c r="Y721" i="7"/>
  <c r="Y722" i="7"/>
  <c r="Y723" i="7"/>
  <c r="Y724" i="7"/>
  <c r="Y725" i="7"/>
  <c r="Y726" i="7"/>
  <c r="Y727" i="7"/>
  <c r="Y728" i="7"/>
  <c r="Y729" i="7"/>
  <c r="Y730" i="7"/>
  <c r="Y731" i="7"/>
  <c r="Y732" i="7"/>
  <c r="Y733" i="7"/>
  <c r="Y734" i="7"/>
  <c r="Y735" i="7"/>
  <c r="Y736" i="7"/>
  <c r="Y737" i="7"/>
  <c r="Y738" i="7"/>
  <c r="Y739" i="7"/>
  <c r="Y740" i="7"/>
  <c r="Y741" i="7"/>
  <c r="Y742" i="7"/>
  <c r="Y743" i="7"/>
  <c r="Y744" i="7"/>
  <c r="Y745" i="7"/>
  <c r="Y746" i="7"/>
  <c r="Y747" i="7"/>
  <c r="Y748" i="7"/>
  <c r="Y749" i="7"/>
  <c r="Y750" i="7"/>
  <c r="Y751" i="7"/>
  <c r="Y752" i="7"/>
  <c r="Y753" i="7"/>
  <c r="Y754" i="7"/>
  <c r="Y755" i="7"/>
  <c r="Y756" i="7"/>
  <c r="Y757" i="7"/>
  <c r="Y758" i="7"/>
  <c r="Y759" i="7"/>
  <c r="Y760" i="7"/>
  <c r="Y761" i="7"/>
  <c r="Y762" i="7"/>
  <c r="Y763" i="7"/>
  <c r="Y764" i="7"/>
  <c r="Y765" i="7"/>
  <c r="Y766" i="7"/>
  <c r="Y767" i="7"/>
  <c r="Y768" i="7"/>
  <c r="Y769" i="7"/>
  <c r="Y770" i="7"/>
  <c r="Y771" i="7"/>
  <c r="Y772" i="7"/>
  <c r="Y773" i="7"/>
  <c r="Y774" i="7"/>
  <c r="Y775" i="7"/>
  <c r="Y776" i="7"/>
  <c r="Y777" i="7"/>
  <c r="Y778" i="7"/>
  <c r="Y779" i="7"/>
  <c r="Y780" i="7"/>
  <c r="Y781" i="7"/>
  <c r="Y782" i="7"/>
  <c r="Y783" i="7"/>
  <c r="Y784" i="7"/>
  <c r="Y785" i="7"/>
  <c r="Y786" i="7"/>
  <c r="Y787" i="7"/>
  <c r="Y788" i="7"/>
  <c r="Y789" i="7"/>
  <c r="Y790" i="7"/>
  <c r="Y791" i="7"/>
  <c r="Y792" i="7"/>
  <c r="Y793" i="7"/>
  <c r="Y794" i="7"/>
  <c r="Y795" i="7"/>
  <c r="Y796" i="7"/>
  <c r="Y797" i="7"/>
  <c r="Y798" i="7"/>
  <c r="Y799" i="7"/>
  <c r="Y800" i="7"/>
  <c r="Y801" i="7"/>
  <c r="Y802" i="7"/>
  <c r="Y803" i="7"/>
  <c r="Y804" i="7"/>
  <c r="Y805" i="7"/>
  <c r="Y806" i="7"/>
  <c r="Y807" i="7"/>
  <c r="Y808" i="7"/>
  <c r="Y809" i="7"/>
  <c r="Y810" i="7"/>
  <c r="Y811" i="7"/>
  <c r="Y812" i="7"/>
  <c r="Y813" i="7"/>
  <c r="Y814" i="7"/>
  <c r="Y815" i="7"/>
  <c r="Y816" i="7"/>
  <c r="Y817" i="7"/>
  <c r="Y818" i="7"/>
  <c r="Y819" i="7"/>
  <c r="Y820" i="7"/>
  <c r="Y821" i="7"/>
  <c r="Y822" i="7"/>
  <c r="Y823" i="7"/>
  <c r="Y824" i="7"/>
  <c r="Y825" i="7"/>
  <c r="Y826" i="7"/>
  <c r="Y827" i="7"/>
  <c r="Y828" i="7"/>
  <c r="Y829" i="7"/>
  <c r="Y830" i="7"/>
  <c r="Y831" i="7"/>
  <c r="Y832" i="7"/>
  <c r="Y833" i="7"/>
  <c r="Y834" i="7"/>
  <c r="Y835" i="7"/>
  <c r="Y836" i="7"/>
  <c r="Y837" i="7"/>
  <c r="Y838" i="7"/>
  <c r="Y839" i="7"/>
  <c r="Y840" i="7"/>
  <c r="Y841" i="7"/>
  <c r="Y842" i="7"/>
  <c r="Y843" i="7"/>
  <c r="Y844" i="7"/>
  <c r="Y845" i="7"/>
  <c r="Y846" i="7"/>
  <c r="Y847" i="7"/>
  <c r="Y848" i="7"/>
  <c r="Y849" i="7"/>
  <c r="Y850" i="7"/>
  <c r="Y851" i="7"/>
  <c r="Y852" i="7"/>
  <c r="Y853" i="7"/>
  <c r="Y854" i="7"/>
  <c r="Y855" i="7"/>
  <c r="Y856" i="7"/>
  <c r="Y857" i="7"/>
  <c r="Y858" i="7"/>
  <c r="Y859" i="7"/>
  <c r="Y860" i="7"/>
  <c r="Y861" i="7"/>
  <c r="Y862" i="7"/>
  <c r="Y863" i="7"/>
  <c r="Y864" i="7"/>
  <c r="Y865" i="7"/>
  <c r="Y866" i="7"/>
  <c r="Y867" i="7"/>
  <c r="Y868" i="7"/>
  <c r="Y869" i="7"/>
  <c r="Y870" i="7"/>
  <c r="Y871" i="7"/>
  <c r="Y872" i="7"/>
  <c r="Y873" i="7"/>
  <c r="Y874" i="7"/>
  <c r="Y875" i="7"/>
  <c r="Y876" i="7"/>
  <c r="Y877" i="7"/>
  <c r="Y878" i="7"/>
  <c r="Y880" i="7"/>
  <c r="Y881" i="7"/>
  <c r="Y882" i="7"/>
  <c r="Y883" i="7"/>
  <c r="Y884" i="7"/>
  <c r="Y885" i="7"/>
  <c r="Y886" i="7"/>
  <c r="Y887" i="7"/>
  <c r="Y888" i="7"/>
  <c r="Y889" i="7"/>
  <c r="Y890" i="7"/>
  <c r="Y891" i="7"/>
  <c r="Y892" i="7"/>
  <c r="Y893" i="7"/>
  <c r="Y894" i="7"/>
  <c r="Y895" i="7"/>
  <c r="Y896" i="7"/>
  <c r="Y897" i="7"/>
  <c r="Y898" i="7"/>
  <c r="Y899" i="7"/>
  <c r="Y900" i="7"/>
  <c r="Y901" i="7"/>
  <c r="Y902" i="7"/>
  <c r="Y903" i="7"/>
  <c r="Y904" i="7"/>
  <c r="Y905" i="7"/>
  <c r="Y906" i="7"/>
  <c r="Y907" i="7"/>
  <c r="Y908" i="7"/>
  <c r="Y909" i="7"/>
  <c r="Y910" i="7"/>
  <c r="Y911" i="7"/>
  <c r="Y912" i="7"/>
  <c r="Y913" i="7"/>
  <c r="Y914" i="7"/>
  <c r="Y915" i="7"/>
  <c r="Y916" i="7"/>
  <c r="Y917" i="7"/>
  <c r="Y918" i="7"/>
  <c r="Y919" i="7"/>
  <c r="Y920" i="7"/>
  <c r="Y921" i="7"/>
  <c r="Y922" i="7"/>
  <c r="Y923" i="7"/>
  <c r="Y924" i="7"/>
  <c r="Y925" i="7"/>
  <c r="Y926" i="7"/>
  <c r="Y927" i="7"/>
  <c r="Y928" i="7"/>
  <c r="Y929" i="7"/>
  <c r="Y930" i="7"/>
  <c r="Y931" i="7"/>
  <c r="Y932" i="7"/>
  <c r="Y934" i="7"/>
  <c r="Y935" i="7"/>
  <c r="Y936" i="7"/>
  <c r="Y937" i="7"/>
  <c r="Y938" i="7"/>
  <c r="Y939" i="7"/>
  <c r="Y940" i="7"/>
  <c r="Y941" i="7"/>
  <c r="Y942" i="7"/>
  <c r="Y943" i="7"/>
  <c r="Y944" i="7"/>
  <c r="Y945" i="7"/>
  <c r="Y946" i="7"/>
  <c r="Y947" i="7"/>
  <c r="Y948" i="7"/>
  <c r="Y949" i="7"/>
  <c r="Y950" i="7"/>
  <c r="Y951" i="7"/>
  <c r="Y952" i="7"/>
  <c r="Y953" i="7"/>
  <c r="Y954" i="7"/>
  <c r="Y955" i="7"/>
  <c r="Y956" i="7"/>
  <c r="Y957" i="7"/>
  <c r="Y958" i="7"/>
  <c r="Y959" i="7"/>
  <c r="Y960" i="7"/>
  <c r="Y961" i="7"/>
  <c r="Y962" i="7"/>
  <c r="Y963" i="7"/>
  <c r="Y964" i="7"/>
  <c r="Y965" i="7"/>
  <c r="Y966" i="7"/>
  <c r="Y967" i="7"/>
  <c r="Y968" i="7"/>
  <c r="Y969" i="7"/>
  <c r="Y970" i="7"/>
  <c r="Y971" i="7"/>
  <c r="Y972" i="7"/>
  <c r="Y973" i="7"/>
  <c r="Y974" i="7"/>
  <c r="Y975" i="7"/>
  <c r="Y976" i="7"/>
  <c r="Y977" i="7"/>
  <c r="Y978" i="7"/>
  <c r="Y979" i="7"/>
  <c r="Y980" i="7"/>
  <c r="Y981" i="7"/>
  <c r="Y982" i="7"/>
  <c r="Y983" i="7"/>
  <c r="Y984" i="7"/>
  <c r="Y985" i="7"/>
  <c r="Y986" i="7"/>
  <c r="Y987" i="7"/>
  <c r="Y988" i="7"/>
  <c r="Y989" i="7"/>
  <c r="Y990" i="7"/>
  <c r="Y991" i="7"/>
  <c r="Y992" i="7"/>
  <c r="Y993" i="7"/>
  <c r="Y994" i="7"/>
  <c r="Y995" i="7"/>
  <c r="Y996" i="7"/>
  <c r="Y997" i="7"/>
  <c r="Y998" i="7"/>
  <c r="Y999" i="7"/>
  <c r="Y1000" i="7"/>
  <c r="Y1001" i="7"/>
  <c r="Y1002" i="7"/>
  <c r="Y1003" i="7"/>
  <c r="Y1004" i="7"/>
  <c r="Y1005" i="7"/>
  <c r="Y1006" i="7"/>
  <c r="Y1007" i="7"/>
  <c r="Y1008" i="7"/>
  <c r="Y1009" i="7"/>
  <c r="Y1010" i="7"/>
  <c r="Y1011" i="7"/>
  <c r="Y1012" i="7"/>
  <c r="Y1013" i="7"/>
  <c r="Y1014" i="7"/>
  <c r="Y1015" i="7"/>
  <c r="Y1016" i="7"/>
  <c r="Y1017" i="7"/>
  <c r="Y1018" i="7"/>
  <c r="Y1019" i="7"/>
  <c r="Y1020" i="7"/>
  <c r="Y1021" i="7"/>
  <c r="Y1022" i="7"/>
  <c r="Y1023" i="7"/>
  <c r="Y1024" i="7"/>
  <c r="Y1025" i="7"/>
  <c r="Y1026" i="7"/>
  <c r="Y1027" i="7"/>
  <c r="Y1028" i="7"/>
  <c r="Y1029" i="7"/>
  <c r="Y1030" i="7"/>
  <c r="Y1031" i="7"/>
  <c r="Y1032" i="7"/>
  <c r="Y1033" i="7"/>
  <c r="Y1034" i="7"/>
  <c r="Y1035" i="7"/>
  <c r="Y1036" i="7"/>
  <c r="Y1037" i="7"/>
  <c r="Y1038" i="7"/>
  <c r="Y1039" i="7"/>
  <c r="Y1040" i="7"/>
  <c r="Y1041" i="7"/>
  <c r="Y1042" i="7"/>
  <c r="Y1043" i="7"/>
  <c r="Y1044" i="7"/>
  <c r="Y1045" i="7"/>
  <c r="Y1046" i="7"/>
  <c r="Y1047" i="7"/>
  <c r="Y1048" i="7"/>
  <c r="Y1049" i="7"/>
  <c r="Y1050" i="7"/>
  <c r="Y1051" i="7"/>
  <c r="Y1052" i="7"/>
  <c r="Y1053" i="7"/>
  <c r="Y1054" i="7"/>
  <c r="Y1055" i="7"/>
  <c r="Y1056" i="7"/>
  <c r="Y1057" i="7"/>
  <c r="Y1058" i="7"/>
  <c r="Y1059" i="7"/>
  <c r="Y1060" i="7"/>
  <c r="Y1061" i="7"/>
  <c r="Y1062" i="7"/>
  <c r="Y1063" i="7"/>
  <c r="Y1064" i="7"/>
  <c r="Y1065" i="7"/>
  <c r="Y1066" i="7"/>
  <c r="Y1067" i="7"/>
  <c r="Y1068" i="7"/>
  <c r="Y1069" i="7"/>
  <c r="Y1070" i="7"/>
  <c r="Y1071" i="7"/>
  <c r="Y1072" i="7"/>
  <c r="Y1073" i="7"/>
  <c r="Y1074" i="7"/>
  <c r="Y1075" i="7"/>
  <c r="Y1076" i="7"/>
  <c r="Y1077" i="7"/>
  <c r="Y1078" i="7"/>
  <c r="Y1079" i="7"/>
  <c r="Y1080" i="7"/>
  <c r="Y1081" i="7"/>
  <c r="Y1082" i="7"/>
  <c r="Y1083" i="7"/>
  <c r="Y1084" i="7"/>
  <c r="Y1085" i="7"/>
  <c r="Y1086" i="7"/>
  <c r="Y1087" i="7"/>
  <c r="Y1088" i="7"/>
  <c r="Y1089" i="7"/>
  <c r="Y1090" i="7"/>
  <c r="Y1091" i="7"/>
  <c r="Y1092" i="7"/>
  <c r="Y1093" i="7"/>
  <c r="Y1094" i="7"/>
  <c r="Y1095" i="7"/>
  <c r="Y1096" i="7"/>
  <c r="Y1097" i="7"/>
  <c r="Y1098" i="7"/>
  <c r="Y1099" i="7"/>
  <c r="Y1100" i="7"/>
  <c r="Y1101" i="7"/>
  <c r="Y1102" i="7"/>
  <c r="Y1103" i="7"/>
  <c r="Y1104" i="7"/>
  <c r="Y1105" i="7"/>
  <c r="Y1106" i="7"/>
  <c r="Y1107" i="7"/>
  <c r="Y1108" i="7"/>
  <c r="Y1109" i="7"/>
  <c r="Y1110" i="7"/>
  <c r="Y1111" i="7"/>
  <c r="Y1112" i="7"/>
  <c r="Y1113" i="7"/>
  <c r="Y1114" i="7"/>
  <c r="Y1115" i="7"/>
  <c r="Y1116" i="7"/>
  <c r="Y1117" i="7"/>
  <c r="Y1118" i="7"/>
  <c r="Y1119" i="7"/>
  <c r="Y1120" i="7"/>
  <c r="Y1121" i="7"/>
  <c r="Y1122" i="7"/>
  <c r="Y1123" i="7"/>
  <c r="Y1124" i="7"/>
  <c r="Y1125" i="7"/>
  <c r="Y1126" i="7"/>
  <c r="Y1127" i="7"/>
  <c r="Y1128" i="7"/>
  <c r="Y1129" i="7"/>
  <c r="Y1130" i="7"/>
  <c r="Y1131" i="7"/>
  <c r="Y1132" i="7"/>
  <c r="Y1133" i="7"/>
  <c r="Y1134" i="7"/>
  <c r="Y1135" i="7"/>
  <c r="Y1136" i="7"/>
  <c r="Y1137" i="7"/>
  <c r="Y1138" i="7"/>
  <c r="Y1139" i="7"/>
  <c r="Y1140" i="7"/>
  <c r="Y1141" i="7"/>
  <c r="Y1142" i="7"/>
  <c r="Y1143" i="7"/>
  <c r="Y1144" i="7"/>
  <c r="Y1145" i="7"/>
  <c r="Y1146" i="7"/>
  <c r="Y1147" i="7"/>
  <c r="Y1148" i="7"/>
  <c r="Y1149" i="7"/>
  <c r="Y1150" i="7"/>
  <c r="Y1151" i="7"/>
  <c r="Y1152" i="7"/>
  <c r="Y1153" i="7"/>
  <c r="Y1154" i="7"/>
  <c r="Y1155" i="7"/>
  <c r="Y1156" i="7"/>
  <c r="Y1157" i="7"/>
  <c r="Y1158" i="7"/>
  <c r="Y1159" i="7"/>
  <c r="Y1160" i="7"/>
  <c r="Y1161" i="7"/>
  <c r="Y1162" i="7"/>
  <c r="Y1163" i="7"/>
  <c r="Y1164" i="7"/>
  <c r="Y1165" i="7"/>
  <c r="Y1166" i="7"/>
  <c r="Y1167" i="7"/>
  <c r="Y1168" i="7"/>
  <c r="Y1169" i="7"/>
  <c r="Y1170" i="7"/>
  <c r="Y1171" i="7"/>
  <c r="Y1172" i="7"/>
  <c r="Y1173" i="7"/>
  <c r="Y1174" i="7"/>
  <c r="Y1175" i="7"/>
  <c r="Y1176" i="7"/>
  <c r="Y1177" i="7"/>
  <c r="Y1178" i="7"/>
  <c r="Y1179" i="7"/>
  <c r="Y1180" i="7"/>
  <c r="Y1181" i="7"/>
  <c r="Y1182" i="7"/>
  <c r="Y1183" i="7"/>
  <c r="Y1184" i="7"/>
  <c r="Y1185" i="7"/>
  <c r="Y1186" i="7"/>
  <c r="Y1187" i="7"/>
  <c r="Y1188" i="7"/>
  <c r="Y1189" i="7"/>
  <c r="Y1190" i="7"/>
  <c r="Y1191" i="7"/>
  <c r="Y1192" i="7"/>
  <c r="Y1193" i="7"/>
  <c r="Y1194" i="7"/>
  <c r="Y1195" i="7"/>
  <c r="Y1196" i="7"/>
  <c r="Y1197" i="7"/>
  <c r="Y1198" i="7"/>
  <c r="Y1199" i="7"/>
  <c r="Y1200" i="7"/>
  <c r="Y1201" i="7"/>
  <c r="Y1202" i="7"/>
  <c r="Y1203" i="7"/>
  <c r="Y1204" i="7"/>
  <c r="Y1205" i="7"/>
  <c r="Y1206" i="7"/>
  <c r="Y1207" i="7"/>
  <c r="Y1208" i="7"/>
  <c r="Y1209" i="7"/>
  <c r="Y1210" i="7"/>
  <c r="Y1211" i="7"/>
  <c r="Y1212" i="7"/>
  <c r="Y1213" i="7"/>
  <c r="Y1214" i="7"/>
  <c r="Y1215" i="7"/>
  <c r="Y1216" i="7"/>
  <c r="Y1217" i="7"/>
  <c r="Y1218" i="7"/>
  <c r="Y1219" i="7"/>
  <c r="Y1220" i="7"/>
  <c r="Y1221" i="7"/>
  <c r="Y1222" i="7"/>
  <c r="Y1223" i="7"/>
  <c r="Y1224" i="7"/>
  <c r="Y1225" i="7"/>
  <c r="Y1226" i="7"/>
  <c r="Y1227" i="7"/>
  <c r="Y1228" i="7"/>
  <c r="Y1229" i="7"/>
  <c r="Y1230" i="7"/>
  <c r="Y1231" i="7"/>
  <c r="Y1232" i="7"/>
  <c r="Y1233" i="7"/>
  <c r="Y1234" i="7"/>
  <c r="Y1235" i="7"/>
  <c r="Y1236" i="7"/>
  <c r="Y1237" i="7"/>
  <c r="Y1238" i="7"/>
  <c r="Y1239" i="7"/>
  <c r="Y1240" i="7"/>
  <c r="Y1241" i="7"/>
  <c r="Y1242" i="7"/>
  <c r="Y1243" i="7"/>
  <c r="Y1244" i="7"/>
  <c r="Y1245" i="7"/>
  <c r="Y1246" i="7"/>
  <c r="Y1247" i="7"/>
  <c r="Y1248" i="7"/>
  <c r="Y1249" i="7"/>
  <c r="Y1250" i="7"/>
  <c r="Y1251" i="7"/>
  <c r="Y1252" i="7"/>
  <c r="Y1253" i="7"/>
  <c r="Y1254" i="7"/>
  <c r="Y1255" i="7"/>
  <c r="Y1256" i="7"/>
  <c r="Y1257" i="7"/>
  <c r="Y1258" i="7"/>
  <c r="Y1259" i="7"/>
  <c r="Y1260" i="7"/>
  <c r="Y1261" i="7"/>
  <c r="Y1262" i="7"/>
  <c r="Y1263" i="7"/>
  <c r="Y1264" i="7"/>
  <c r="Y1265" i="7"/>
  <c r="Y1266" i="7"/>
  <c r="Y1267" i="7"/>
  <c r="Y1268" i="7"/>
  <c r="Y1269" i="7"/>
  <c r="Y1270" i="7"/>
  <c r="Y1271" i="7"/>
  <c r="Y1272" i="7"/>
  <c r="Y1273" i="7"/>
  <c r="Y1274" i="7"/>
  <c r="Y1275" i="7"/>
  <c r="Y1276" i="7"/>
  <c r="Y1277" i="7"/>
  <c r="Y1278" i="7"/>
  <c r="Y1279" i="7"/>
  <c r="Y1280" i="7"/>
  <c r="Y1281" i="7"/>
  <c r="Y1282" i="7"/>
  <c r="Y1283" i="7"/>
  <c r="Y1284" i="7"/>
  <c r="Y1285" i="7"/>
  <c r="Y1286" i="7"/>
  <c r="Y1287" i="7"/>
  <c r="Y1288" i="7"/>
  <c r="Y1289" i="7"/>
  <c r="Y1290" i="7"/>
  <c r="Y1291" i="7"/>
  <c r="Y1292" i="7"/>
  <c r="Y1293" i="7"/>
  <c r="Y1294" i="7"/>
  <c r="Y1295" i="7"/>
  <c r="Y1296" i="7"/>
  <c r="Y1297" i="7"/>
  <c r="Y1298" i="7"/>
  <c r="Y1299" i="7"/>
  <c r="Y1300" i="7"/>
  <c r="Y1301" i="7"/>
  <c r="Y1302" i="7"/>
  <c r="Y1303" i="7"/>
  <c r="Y1304" i="7"/>
  <c r="Y1305" i="7"/>
  <c r="Y1306" i="7"/>
  <c r="Y1307" i="7"/>
  <c r="Y1308" i="7"/>
  <c r="Y1309" i="7"/>
  <c r="Y1310" i="7"/>
  <c r="Y1311" i="7"/>
  <c r="Y1312" i="7"/>
  <c r="Y1313" i="7"/>
  <c r="Y1314" i="7"/>
  <c r="Y1315" i="7"/>
  <c r="Y1316" i="7"/>
  <c r="Y1317" i="7"/>
  <c r="Y1318" i="7"/>
  <c r="Y1319" i="7"/>
  <c r="Y1320" i="7"/>
  <c r="Y1321" i="7"/>
  <c r="Y1322" i="7"/>
  <c r="Y1323" i="7"/>
  <c r="Y1324" i="7"/>
  <c r="Y1325" i="7"/>
  <c r="Y1326" i="7"/>
  <c r="Y1327" i="7"/>
  <c r="Y1328" i="7"/>
  <c r="Y1329" i="7"/>
  <c r="Y1330" i="7"/>
  <c r="Y1331" i="7"/>
  <c r="Y1332" i="7"/>
  <c r="Y1333" i="7"/>
  <c r="Y1334" i="7"/>
  <c r="Y1335" i="7"/>
  <c r="Y1336" i="7"/>
  <c r="Y1337" i="7"/>
  <c r="Y1338" i="7"/>
  <c r="Y1339" i="7"/>
  <c r="Y1340" i="7"/>
  <c r="Y1341" i="7"/>
  <c r="Y1342" i="7"/>
  <c r="Y1343" i="7"/>
  <c r="Y1344" i="7"/>
  <c r="Y1345" i="7"/>
  <c r="Y1346" i="7"/>
  <c r="Y1347" i="7"/>
  <c r="Y1348" i="7"/>
  <c r="Y1349" i="7"/>
  <c r="Y1350" i="7"/>
  <c r="Y1351" i="7"/>
  <c r="Y1352" i="7"/>
  <c r="Y1353" i="7"/>
  <c r="Y1354" i="7"/>
  <c r="Y1355" i="7"/>
  <c r="Y1356" i="7"/>
  <c r="Y1357" i="7"/>
  <c r="Y1358" i="7"/>
  <c r="Y1359" i="7"/>
  <c r="Y1360" i="7"/>
  <c r="Y1361" i="7"/>
  <c r="Y1362" i="7"/>
  <c r="Y1363" i="7"/>
  <c r="Y1364" i="7"/>
  <c r="Y1365" i="7"/>
  <c r="Y1366" i="7"/>
  <c r="Y1367" i="7"/>
  <c r="Y1368" i="7"/>
  <c r="Y1369" i="7"/>
  <c r="Y1370" i="7"/>
  <c r="Y1372" i="7"/>
  <c r="Y1373" i="7"/>
  <c r="Y1374" i="7"/>
  <c r="Y1375" i="7"/>
  <c r="Y1376" i="7"/>
  <c r="Y1377" i="7"/>
  <c r="Y1378" i="7"/>
  <c r="Y1379" i="7"/>
  <c r="Y1380" i="7"/>
  <c r="Y1381" i="7"/>
  <c r="Y1382" i="7"/>
  <c r="Y1383" i="7"/>
  <c r="Y1384" i="7"/>
  <c r="Y1385" i="7"/>
  <c r="Y1386" i="7"/>
  <c r="Y1387" i="7"/>
  <c r="Y1388" i="7"/>
  <c r="Y1389" i="7"/>
  <c r="Y1390" i="7"/>
  <c r="Y1391" i="7"/>
  <c r="Y1392" i="7"/>
  <c r="Y1393" i="7"/>
  <c r="Y1394" i="7"/>
  <c r="Y1395" i="7"/>
  <c r="Y1396" i="7"/>
  <c r="Y1397" i="7"/>
  <c r="Y1398" i="7"/>
  <c r="Y1399" i="7"/>
  <c r="Y1400" i="7"/>
  <c r="Y1401" i="7"/>
  <c r="Y1402" i="7"/>
  <c r="Y1403" i="7"/>
  <c r="Y1404" i="7"/>
  <c r="Y1405" i="7"/>
  <c r="Y1406" i="7"/>
  <c r="Y1407" i="7"/>
  <c r="Y1408" i="7"/>
  <c r="Y1409" i="7"/>
  <c r="Y1410" i="7"/>
  <c r="Y1411" i="7"/>
  <c r="Y1412" i="7"/>
  <c r="Y1413" i="7"/>
  <c r="Y1414" i="7"/>
  <c r="Y1415" i="7"/>
  <c r="Y1416" i="7"/>
  <c r="Y1417" i="7"/>
  <c r="Y1418" i="7"/>
  <c r="Y1419" i="7"/>
  <c r="Y1420" i="7"/>
  <c r="Y1422" i="7"/>
  <c r="Y1423" i="7"/>
  <c r="Y1424" i="7"/>
  <c r="Y1425" i="7"/>
  <c r="Y1426" i="7"/>
  <c r="Y1427" i="7"/>
  <c r="Y1428" i="7"/>
  <c r="Y1429" i="7"/>
  <c r="Y1430" i="7"/>
  <c r="Y1431" i="7"/>
  <c r="Y1432" i="7"/>
  <c r="Y1433" i="7"/>
  <c r="Y1434" i="7"/>
  <c r="Y1435" i="7"/>
  <c r="Y1436" i="7"/>
  <c r="Y1437" i="7"/>
  <c r="Y1438" i="7"/>
  <c r="Y1439" i="7"/>
  <c r="Y1440" i="7"/>
  <c r="Y1441" i="7"/>
  <c r="Y1442" i="7"/>
  <c r="Y1443" i="7"/>
  <c r="Y1444" i="7"/>
  <c r="Y1445" i="7"/>
  <c r="Y1446" i="7"/>
  <c r="Y1447" i="7"/>
  <c r="Y1448" i="7"/>
  <c r="Y1449" i="7"/>
  <c r="Y1450" i="7"/>
  <c r="Y1451" i="7"/>
  <c r="Y1452" i="7"/>
  <c r="Y1453" i="7"/>
  <c r="Y1454" i="7"/>
  <c r="Y1455" i="7"/>
  <c r="Y1456" i="7"/>
  <c r="Y1457" i="7"/>
  <c r="Y1458" i="7"/>
  <c r="Y1459" i="7"/>
  <c r="Y1460" i="7"/>
  <c r="Y1461" i="7"/>
  <c r="Y1462" i="7"/>
  <c r="Y1463" i="7"/>
  <c r="Y1464" i="7"/>
  <c r="Y1465" i="7"/>
  <c r="Y1466" i="7"/>
  <c r="Y1467" i="7"/>
  <c r="Y1468" i="7"/>
  <c r="Y1469" i="7"/>
  <c r="Y1470" i="7"/>
  <c r="Y1471" i="7"/>
  <c r="Y1472" i="7"/>
  <c r="Y1473" i="7"/>
  <c r="Y1474" i="7"/>
  <c r="Y1475" i="7"/>
  <c r="Y1476" i="7"/>
  <c r="Y1477" i="7"/>
  <c r="Y1478" i="7"/>
  <c r="Y1479" i="7"/>
  <c r="Y1480" i="7"/>
  <c r="Y1481" i="7"/>
  <c r="Y1482" i="7"/>
  <c r="Y1483" i="7"/>
  <c r="Y1484" i="7"/>
  <c r="Y1485" i="7"/>
  <c r="Y1486" i="7"/>
  <c r="Y1487" i="7"/>
  <c r="Y1488" i="7"/>
  <c r="Y1489" i="7"/>
  <c r="Y1490" i="7"/>
  <c r="Y1491" i="7"/>
  <c r="Y1492" i="7"/>
  <c r="Y1493" i="7"/>
  <c r="Y1494" i="7"/>
  <c r="Y1495" i="7"/>
  <c r="Y1496" i="7"/>
  <c r="Y1497" i="7"/>
  <c r="Y1498" i="7"/>
  <c r="Y1499" i="7"/>
  <c r="Y1500" i="7"/>
  <c r="Y1501" i="7"/>
  <c r="Y1502" i="7"/>
  <c r="Y1503" i="7"/>
  <c r="Y1504" i="7"/>
  <c r="Y1505" i="7"/>
  <c r="Y1506" i="7"/>
  <c r="Y1507" i="7"/>
  <c r="Y1508" i="7"/>
  <c r="Y1509" i="7"/>
  <c r="Y1510" i="7"/>
  <c r="Y1511" i="7"/>
  <c r="Y1512" i="7"/>
  <c r="Y1513" i="7"/>
  <c r="Y1514" i="7"/>
  <c r="Y1515" i="7"/>
  <c r="Y1516" i="7"/>
  <c r="Y1517" i="7"/>
  <c r="Y1518" i="7"/>
  <c r="Y1519" i="7"/>
  <c r="Y1521" i="7"/>
  <c r="Y1522" i="7"/>
  <c r="Y1523" i="7"/>
  <c r="Y1524" i="7"/>
  <c r="Y1525" i="7"/>
  <c r="Y1526" i="7"/>
  <c r="Y1527" i="7"/>
  <c r="Y1528" i="7"/>
  <c r="Y1529" i="7"/>
  <c r="Y1530" i="7"/>
  <c r="Y1531" i="7"/>
  <c r="Y1532" i="7"/>
  <c r="Y1533" i="7"/>
  <c r="Y1534" i="7"/>
  <c r="Y1535" i="7"/>
  <c r="Y1536" i="7"/>
  <c r="Y1537" i="7"/>
  <c r="Y1538" i="7"/>
  <c r="Y1539" i="7"/>
  <c r="Y1540" i="7"/>
  <c r="Y1541" i="7"/>
  <c r="Y1542" i="7"/>
  <c r="Y1543" i="7"/>
  <c r="Y1544" i="7"/>
  <c r="Y1545" i="7"/>
  <c r="Y1546" i="7"/>
  <c r="Y1547" i="7"/>
  <c r="Y1548" i="7"/>
  <c r="Y1549" i="7"/>
  <c r="Y1550" i="7"/>
  <c r="Y1551" i="7"/>
  <c r="Y1552" i="7"/>
  <c r="Y1553" i="7"/>
  <c r="Y1554" i="7"/>
  <c r="Y1556" i="7"/>
  <c r="Y1557" i="7"/>
  <c r="Y1558" i="7"/>
  <c r="Y1559" i="7"/>
  <c r="Y1560" i="7"/>
  <c r="Y1561" i="7"/>
  <c r="Y1562" i="7"/>
  <c r="Y1563" i="7"/>
  <c r="Y1564" i="7"/>
  <c r="Y1565" i="7"/>
  <c r="Y1566" i="7"/>
  <c r="Y1567" i="7"/>
  <c r="Y1568" i="7"/>
  <c r="Y1569" i="7"/>
  <c r="Y1570" i="7"/>
  <c r="Y1571" i="7"/>
  <c r="Y1572" i="7"/>
  <c r="Y1573" i="7"/>
  <c r="Y1575" i="7"/>
  <c r="Y1576" i="7"/>
  <c r="Y1577" i="7"/>
  <c r="Y1578" i="7"/>
  <c r="Y1579" i="7"/>
  <c r="Y1580" i="7"/>
  <c r="Y1581" i="7"/>
  <c r="Y1582" i="7"/>
  <c r="Y1583" i="7"/>
  <c r="Y1584" i="7"/>
  <c r="Y1585" i="7"/>
  <c r="Y1586" i="7"/>
  <c r="Y1587" i="7"/>
  <c r="Y1588" i="7"/>
  <c r="Y1589" i="7"/>
  <c r="Y1590" i="7"/>
  <c r="Y1591" i="7"/>
  <c r="Y1592" i="7"/>
  <c r="Y1593" i="7"/>
  <c r="Y1594" i="7"/>
  <c r="Y1595" i="7"/>
  <c r="Y1596" i="7"/>
  <c r="Y1597" i="7"/>
  <c r="Y1598" i="7"/>
  <c r="Y1599" i="7"/>
  <c r="Y1600" i="7"/>
  <c r="Y1601" i="7"/>
  <c r="Y1602" i="7"/>
  <c r="Y1603" i="7"/>
  <c r="Y1604" i="7"/>
  <c r="Y1605" i="7"/>
  <c r="Y1606" i="7"/>
  <c r="Y1607" i="7"/>
  <c r="Y1608" i="7"/>
  <c r="Y1609" i="7"/>
  <c r="Y1610" i="7"/>
  <c r="Y1611" i="7"/>
  <c r="Y1612" i="7"/>
  <c r="Y1613" i="7"/>
  <c r="Y1614" i="7"/>
  <c r="Y1615" i="7"/>
  <c r="Y1616" i="7"/>
  <c r="Y1617" i="7"/>
  <c r="Y1618" i="7"/>
  <c r="Y1619" i="7"/>
  <c r="Y1620" i="7"/>
  <c r="Y1621" i="7"/>
  <c r="Y1622" i="7"/>
  <c r="Y1623" i="7"/>
  <c r="Y1624" i="7"/>
  <c r="Y1625" i="7"/>
  <c r="Y1626" i="7"/>
  <c r="Y1627" i="7"/>
  <c r="Y1628" i="7"/>
  <c r="Y1629" i="7"/>
  <c r="Y1630" i="7"/>
  <c r="Y1631" i="7"/>
  <c r="Y1632" i="7"/>
  <c r="Y1633" i="7"/>
  <c r="Y1634" i="7"/>
  <c r="Y1635" i="7"/>
  <c r="Y1636" i="7"/>
  <c r="Y1637" i="7"/>
  <c r="Y1638" i="7"/>
  <c r="Y1639" i="7"/>
  <c r="Y1640" i="7"/>
  <c r="Y1641" i="7"/>
  <c r="Y1642" i="7"/>
  <c r="Y1643" i="7"/>
  <c r="Y1644" i="7"/>
  <c r="Y1645" i="7"/>
  <c r="Y1646" i="7"/>
  <c r="Y1647" i="7"/>
  <c r="Y1648" i="7"/>
  <c r="Y1649" i="7"/>
  <c r="Y1650" i="7"/>
  <c r="Y1651" i="7"/>
  <c r="Y1652" i="7"/>
  <c r="Y1653" i="7"/>
  <c r="Y1654" i="7"/>
  <c r="Y1655" i="7"/>
  <c r="Y1656" i="7"/>
  <c r="Y1657" i="7"/>
  <c r="Y1658" i="7"/>
  <c r="Y1659" i="7"/>
  <c r="Y1660" i="7"/>
  <c r="Y1661" i="7"/>
  <c r="Y1662" i="7"/>
  <c r="Y1663" i="7"/>
  <c r="Y1664" i="7"/>
  <c r="Y1665" i="7"/>
  <c r="Y1666" i="7"/>
  <c r="Y1667" i="7"/>
  <c r="Y1668" i="7"/>
  <c r="Y1669" i="7"/>
  <c r="Y1670" i="7"/>
  <c r="Y1671" i="7"/>
  <c r="Y1672" i="7"/>
  <c r="Y1673" i="7"/>
  <c r="Y1674" i="7"/>
  <c r="Y1675" i="7"/>
  <c r="Y1676" i="7"/>
  <c r="Y1677" i="7"/>
  <c r="Y1678" i="7"/>
  <c r="Y1679" i="7"/>
  <c r="Y1680" i="7"/>
  <c r="Y1681" i="7"/>
  <c r="Y1682" i="7"/>
  <c r="Y1683" i="7"/>
  <c r="Y1684" i="7"/>
  <c r="Y1685" i="7"/>
  <c r="Y1686" i="7"/>
  <c r="Y1687" i="7"/>
  <c r="Y1688" i="7"/>
  <c r="Y1689" i="7"/>
  <c r="Y1690" i="7"/>
  <c r="Y1691" i="7"/>
  <c r="Y1692" i="7"/>
  <c r="Y1693" i="7"/>
  <c r="Y1694" i="7"/>
  <c r="Y1695" i="7"/>
  <c r="Y1696" i="7"/>
  <c r="Y1697" i="7"/>
  <c r="Y1698" i="7"/>
  <c r="Y1699" i="7"/>
  <c r="Y1700" i="7"/>
  <c r="Y1701" i="7"/>
  <c r="Y1702" i="7"/>
  <c r="Y1703" i="7"/>
  <c r="Y1704" i="7"/>
  <c r="Y1705" i="7"/>
  <c r="Y1706" i="7"/>
  <c r="Y1707" i="7"/>
  <c r="Y1708" i="7"/>
  <c r="Y1709" i="7"/>
  <c r="Y1710" i="7"/>
  <c r="Y1711" i="7"/>
  <c r="Y1712" i="7"/>
  <c r="Y1713" i="7"/>
  <c r="Y1714" i="7"/>
  <c r="Y1715" i="7"/>
  <c r="Y1716" i="7"/>
  <c r="Y1717" i="7"/>
  <c r="Y1718" i="7"/>
  <c r="Y1719" i="7"/>
  <c r="Y1720" i="7"/>
  <c r="Y1721" i="7"/>
  <c r="Y1722" i="7"/>
  <c r="Y1723" i="7"/>
  <c r="Y1724" i="7"/>
  <c r="Y1725" i="7"/>
  <c r="Y1726" i="7"/>
  <c r="Y1727" i="7"/>
  <c r="Y1728" i="7"/>
  <c r="Y1729" i="7"/>
  <c r="Y1730" i="7"/>
  <c r="Y1731" i="7"/>
  <c r="Y1732" i="7"/>
  <c r="Y1733" i="7"/>
  <c r="Y1734" i="7"/>
  <c r="Y1735" i="7"/>
  <c r="Y1736" i="7"/>
  <c r="Y1737" i="7"/>
  <c r="Y1738" i="7"/>
  <c r="Y1739" i="7"/>
  <c r="Y1740" i="7"/>
  <c r="Y1741" i="7"/>
  <c r="Y1742" i="7"/>
  <c r="Y1743" i="7"/>
  <c r="Y1744" i="7"/>
  <c r="Y1745" i="7"/>
  <c r="Y1746" i="7"/>
  <c r="Y1747" i="7"/>
  <c r="Y1748" i="7"/>
  <c r="Y1749" i="7"/>
  <c r="Y1750" i="7"/>
  <c r="Y1751" i="7"/>
  <c r="Y1752" i="7"/>
  <c r="Y1753" i="7"/>
  <c r="Y1754" i="7"/>
  <c r="Y1755" i="7"/>
  <c r="Y1756" i="7"/>
  <c r="Y1757" i="7"/>
  <c r="Y1758" i="7"/>
  <c r="Y1759" i="7"/>
  <c r="Y1760" i="7"/>
  <c r="Y1761" i="7"/>
  <c r="Y1762" i="7"/>
  <c r="Y1763" i="7"/>
  <c r="Y1764" i="7"/>
  <c r="Y1765" i="7"/>
  <c r="Y1766" i="7"/>
  <c r="Y1767" i="7"/>
  <c r="Y1768" i="7"/>
  <c r="Y1769" i="7"/>
  <c r="Y1770" i="7"/>
  <c r="Y1771" i="7"/>
  <c r="Y1772" i="7"/>
  <c r="Y1773" i="7"/>
  <c r="Y1774" i="7"/>
  <c r="Y1775" i="7"/>
  <c r="Y1776" i="7"/>
  <c r="Y1777" i="7"/>
  <c r="Y1778" i="7"/>
  <c r="Y1779" i="7"/>
  <c r="Y1780" i="7"/>
  <c r="Y1781" i="7"/>
  <c r="Y1782" i="7"/>
  <c r="Y1783" i="7"/>
  <c r="Y1784" i="7"/>
  <c r="Y1785" i="7"/>
  <c r="Y1786" i="7"/>
  <c r="Y1787" i="7"/>
  <c r="Y1788" i="7"/>
  <c r="Y1789" i="7"/>
  <c r="Y1790" i="7"/>
  <c r="Y1791" i="7"/>
  <c r="Y1792" i="7"/>
  <c r="Y1793" i="7"/>
  <c r="Y1794" i="7"/>
  <c r="Y1795" i="7"/>
  <c r="Y1796" i="7"/>
  <c r="Y1797" i="7"/>
  <c r="Y1798" i="7"/>
  <c r="Y1799" i="7"/>
  <c r="Y1800" i="7"/>
  <c r="Y1801" i="7"/>
  <c r="Y1802" i="7"/>
  <c r="Y1803" i="7"/>
  <c r="Y1804" i="7"/>
  <c r="Y1805" i="7"/>
  <c r="Y1806" i="7"/>
  <c r="Y1807" i="7"/>
  <c r="Y1808" i="7"/>
  <c r="Y1809" i="7"/>
  <c r="Y1810" i="7"/>
  <c r="Y1811" i="7"/>
  <c r="Y1812" i="7"/>
  <c r="Y1813" i="7"/>
  <c r="Y1814" i="7"/>
  <c r="Y1815" i="7"/>
  <c r="Y1816" i="7"/>
  <c r="Y1817" i="7"/>
  <c r="Y1818" i="7"/>
  <c r="Y1819" i="7"/>
  <c r="Y1820" i="7"/>
  <c r="Y1821" i="7"/>
  <c r="Y1822" i="7"/>
  <c r="Y1823" i="7"/>
  <c r="Y1824" i="7"/>
  <c r="Y1825" i="7"/>
  <c r="Y1826" i="7"/>
  <c r="Y1827" i="7"/>
  <c r="Y1828" i="7"/>
  <c r="Y1829" i="7"/>
  <c r="Y1830" i="7"/>
  <c r="Y1831" i="7"/>
  <c r="Y1832" i="7"/>
  <c r="Y1833" i="7"/>
  <c r="Y1834" i="7"/>
  <c r="Y1835" i="7"/>
  <c r="Y1836" i="7"/>
  <c r="Y1837" i="7"/>
  <c r="Y1838" i="7"/>
  <c r="Y1839" i="7"/>
  <c r="Y1840" i="7"/>
  <c r="Y1841" i="7"/>
  <c r="Y1842" i="7"/>
  <c r="Y1843" i="7"/>
  <c r="Y1844" i="7"/>
  <c r="Y1845" i="7"/>
  <c r="Y1846" i="7"/>
  <c r="Y1847" i="7"/>
  <c r="Y1848" i="7"/>
  <c r="Y1849" i="7"/>
  <c r="Y1851" i="7"/>
  <c r="Y1852" i="7"/>
  <c r="Y1853" i="7"/>
  <c r="Y1854" i="7"/>
  <c r="Y1855" i="7"/>
  <c r="Y1856" i="7"/>
  <c r="Y1857" i="7"/>
  <c r="Y1858" i="7"/>
  <c r="Y1859" i="7"/>
  <c r="Y1860" i="7"/>
  <c r="Y1861" i="7"/>
  <c r="Y1862" i="7"/>
  <c r="Y1863" i="7"/>
  <c r="Y1864" i="7"/>
  <c r="Y1865" i="7"/>
  <c r="Y1866" i="7"/>
  <c r="Y1867" i="7"/>
  <c r="Y1868" i="7"/>
  <c r="Y1869" i="7"/>
  <c r="Y1870" i="7"/>
  <c r="Y1871" i="7"/>
  <c r="Y1872" i="7"/>
  <c r="Y1873" i="7"/>
  <c r="Y1874" i="7"/>
  <c r="Y1875" i="7"/>
  <c r="Y1876" i="7"/>
  <c r="Y1877" i="7"/>
  <c r="Y1878" i="7"/>
  <c r="Y1879" i="7"/>
  <c r="Y1880" i="7"/>
  <c r="Y1881" i="7"/>
  <c r="Y1882" i="7"/>
  <c r="Y1883" i="7"/>
  <c r="Y1884" i="7"/>
  <c r="Y1885" i="7"/>
  <c r="Y1887" i="7"/>
  <c r="Y1888" i="7"/>
  <c r="Y1889" i="7"/>
  <c r="Y1890" i="7"/>
  <c r="Y1891" i="7"/>
  <c r="Y1892" i="7"/>
  <c r="Y1893" i="7"/>
  <c r="Y1894" i="7"/>
  <c r="Y1895" i="7"/>
  <c r="Y1896" i="7"/>
  <c r="Y1897" i="7"/>
  <c r="Y1898" i="7"/>
  <c r="Y1899" i="7"/>
  <c r="Y1900" i="7"/>
  <c r="Y1901" i="7"/>
  <c r="Y1902" i="7"/>
  <c r="Y1903" i="7"/>
  <c r="Y1904" i="7"/>
  <c r="Y1905" i="7"/>
  <c r="Y1906" i="7"/>
  <c r="Y1907" i="7"/>
  <c r="Y1908" i="7"/>
  <c r="Y1909" i="7"/>
  <c r="Y1910" i="7"/>
  <c r="Y1911" i="7"/>
  <c r="Y1912" i="7"/>
  <c r="Y1913" i="7"/>
  <c r="Y1914" i="7"/>
  <c r="Y1915" i="7"/>
  <c r="Y1916" i="7"/>
  <c r="Y1917" i="7"/>
  <c r="Y1918" i="7"/>
  <c r="Y1919" i="7"/>
  <c r="Y1920" i="7"/>
  <c r="Y1921" i="7"/>
  <c r="Y1922" i="7"/>
  <c r="Y1923" i="7"/>
  <c r="Y1924" i="7"/>
  <c r="Y1925" i="7"/>
  <c r="Y1926" i="7"/>
  <c r="Y1927" i="7"/>
  <c r="Y1928" i="7"/>
  <c r="Y1929" i="7"/>
  <c r="Y1930" i="7"/>
  <c r="Y1931" i="7"/>
  <c r="Y1932" i="7"/>
  <c r="Y1933" i="7"/>
  <c r="Y1934" i="7"/>
  <c r="Y1935" i="7"/>
  <c r="Y1936" i="7"/>
  <c r="Y1937" i="7"/>
  <c r="Y1938" i="7"/>
  <c r="Y1939" i="7"/>
  <c r="Y1940" i="7"/>
  <c r="Y1941" i="7"/>
  <c r="Y1942" i="7"/>
  <c r="Y1943" i="7"/>
  <c r="Y1944" i="7"/>
  <c r="Y1945" i="7"/>
  <c r="Y1946" i="7"/>
  <c r="Y1947" i="7"/>
  <c r="Y1948" i="7"/>
  <c r="Y1949" i="7"/>
  <c r="Y1950" i="7"/>
  <c r="Y1951" i="7"/>
  <c r="Y1952" i="7"/>
  <c r="Y1953" i="7"/>
  <c r="Y1954" i="7"/>
  <c r="Y1955" i="7"/>
  <c r="Y1956" i="7"/>
  <c r="Y1957" i="7"/>
  <c r="Y1958" i="7"/>
  <c r="Y1959" i="7"/>
  <c r="Y1960" i="7"/>
  <c r="Y1961" i="7"/>
  <c r="Y1962" i="7"/>
  <c r="Y1963" i="7"/>
  <c r="Y1964" i="7"/>
  <c r="Y1965" i="7"/>
  <c r="Y1966" i="7"/>
  <c r="Y1967" i="7"/>
  <c r="Y1968" i="7"/>
  <c r="Y1969" i="7"/>
  <c r="Y1970" i="7"/>
  <c r="Y1971" i="7"/>
  <c r="Y1972" i="7"/>
  <c r="Y1973" i="7"/>
  <c r="Y1974" i="7"/>
  <c r="Y1975" i="7"/>
  <c r="Y1976" i="7"/>
  <c r="Y1977" i="7"/>
  <c r="Y1978" i="7"/>
  <c r="Y1979" i="7"/>
  <c r="Y1980" i="7"/>
  <c r="Y1981" i="7"/>
  <c r="Y1982" i="7"/>
  <c r="Y1983" i="7"/>
  <c r="Y1984" i="7"/>
  <c r="Y1985" i="7"/>
  <c r="Y1986" i="7"/>
  <c r="Y1987" i="7"/>
  <c r="Y1988" i="7"/>
  <c r="Y1989" i="7"/>
  <c r="Y1990" i="7"/>
  <c r="Y1991" i="7"/>
  <c r="Y1992" i="7"/>
  <c r="Y1993" i="7"/>
  <c r="Y1994" i="7"/>
  <c r="Y1995" i="7"/>
  <c r="Y1996" i="7"/>
  <c r="Y1997" i="7"/>
  <c r="Y1998" i="7"/>
  <c r="Y1999" i="7"/>
  <c r="Y2000" i="7"/>
  <c r="Y2001" i="7"/>
  <c r="Y2002" i="7"/>
  <c r="Y2003" i="7"/>
  <c r="Y2004" i="7"/>
  <c r="Y2005" i="7"/>
  <c r="Y2006" i="7"/>
  <c r="Y2007" i="7"/>
  <c r="Y2008" i="7"/>
  <c r="Y2009" i="7"/>
  <c r="Y2010" i="7"/>
  <c r="Y2011" i="7"/>
  <c r="Y2012" i="7"/>
  <c r="Y2013" i="7"/>
  <c r="Y2014" i="7"/>
  <c r="Y2015" i="7"/>
  <c r="Y2016" i="7"/>
  <c r="Y2017" i="7"/>
  <c r="Y2018" i="7"/>
  <c r="Y2019" i="7"/>
  <c r="Y2020" i="7"/>
  <c r="Y2021" i="7"/>
  <c r="Y2022" i="7"/>
  <c r="Y2023" i="7"/>
  <c r="Y2024" i="7"/>
  <c r="Y2025" i="7"/>
  <c r="Y2026" i="7"/>
  <c r="Y2027" i="7"/>
  <c r="Y2028" i="7"/>
  <c r="Y2029" i="7"/>
  <c r="Y2030" i="7"/>
  <c r="Y2031" i="7"/>
  <c r="Y2032" i="7"/>
  <c r="Y2033" i="7"/>
  <c r="Y2034" i="7"/>
  <c r="Y2035" i="7"/>
  <c r="Y2036" i="7"/>
  <c r="Y2037" i="7"/>
  <c r="Y2038" i="7"/>
  <c r="Y2039" i="7"/>
  <c r="Y2040" i="7"/>
  <c r="Y2041" i="7"/>
  <c r="Y2042" i="7"/>
  <c r="Y2043" i="7"/>
  <c r="Y2044" i="7"/>
  <c r="Y2045" i="7"/>
  <c r="Y2046" i="7"/>
  <c r="Y2047" i="7"/>
  <c r="Y2048" i="7"/>
  <c r="Y2049" i="7"/>
  <c r="Y2050" i="7"/>
  <c r="Y2051" i="7"/>
  <c r="Y2052" i="7"/>
  <c r="Y2053" i="7"/>
  <c r="Y2054" i="7"/>
  <c r="Y2055" i="7"/>
  <c r="Y2056" i="7"/>
  <c r="Y2057" i="7"/>
  <c r="Y2058" i="7"/>
  <c r="Y2059" i="7"/>
  <c r="Y2060" i="7"/>
  <c r="Y2061" i="7"/>
  <c r="Y2062" i="7"/>
  <c r="Y2063" i="7"/>
  <c r="Y2064" i="7"/>
  <c r="Y2065" i="7"/>
  <c r="Y2066" i="7"/>
  <c r="Y2067" i="7"/>
  <c r="Y2068" i="7"/>
  <c r="Y2069" i="7"/>
  <c r="Y2070" i="7"/>
  <c r="Y2071" i="7"/>
  <c r="Y2072" i="7"/>
  <c r="Y2073" i="7"/>
  <c r="Y2074" i="7"/>
  <c r="Y2075" i="7"/>
  <c r="Y2076" i="7"/>
  <c r="Y2077" i="7"/>
  <c r="Y2078" i="7"/>
  <c r="Y2079" i="7"/>
  <c r="Y2080" i="7"/>
  <c r="Y2081" i="7"/>
  <c r="Y2082" i="7"/>
  <c r="Y2083" i="7"/>
  <c r="Y2084" i="7"/>
  <c r="Y2085" i="7"/>
  <c r="Y2086" i="7"/>
  <c r="Y2087" i="7"/>
  <c r="Y2088" i="7"/>
  <c r="Y2089" i="7"/>
  <c r="Y2090" i="7"/>
  <c r="Y2091" i="7"/>
  <c r="Y2092" i="7"/>
  <c r="Y2093" i="7"/>
  <c r="Y2094" i="7"/>
  <c r="Y2095" i="7"/>
  <c r="Y2096" i="7"/>
  <c r="Y2097" i="7"/>
  <c r="Y2098" i="7"/>
  <c r="Y2099" i="7"/>
  <c r="Y2100" i="7"/>
  <c r="Y2101" i="7"/>
  <c r="Y2102" i="7"/>
  <c r="Y2103" i="7"/>
  <c r="Y2104" i="7"/>
  <c r="Y2105" i="7"/>
  <c r="Y2106" i="7"/>
  <c r="Y2107" i="7"/>
  <c r="Y2108" i="7"/>
  <c r="Y2109" i="7"/>
  <c r="Y2110" i="7"/>
  <c r="Y2111" i="7"/>
  <c r="Y2112" i="7"/>
  <c r="Y2113" i="7"/>
  <c r="Y2114" i="7"/>
  <c r="Y2115" i="7"/>
  <c r="Y2116" i="7"/>
  <c r="Y2117" i="7"/>
  <c r="Y2118" i="7"/>
  <c r="Y2119" i="7"/>
  <c r="Y2120" i="7"/>
  <c r="Y2121" i="7"/>
  <c r="Y2122" i="7"/>
  <c r="Y2123" i="7"/>
  <c r="Y2124" i="7"/>
  <c r="Y2125" i="7"/>
  <c r="Y2126" i="7"/>
  <c r="Y2127" i="7"/>
  <c r="Y2128" i="7"/>
  <c r="Y2129" i="7"/>
  <c r="Y2130" i="7"/>
  <c r="Y2131" i="7"/>
  <c r="Y2132" i="7"/>
  <c r="Y2133" i="7"/>
  <c r="Y2134" i="7"/>
  <c r="Y2135" i="7"/>
  <c r="Y2136" i="7"/>
  <c r="Y2137" i="7"/>
  <c r="Y2138" i="7"/>
  <c r="Y2139" i="7"/>
  <c r="Y2140" i="7"/>
  <c r="Y2141" i="7"/>
  <c r="Y2142" i="7"/>
  <c r="Y2143" i="7"/>
  <c r="Y2144" i="7"/>
  <c r="Y2145" i="7"/>
  <c r="Y2146" i="7"/>
  <c r="Y2147" i="7"/>
  <c r="Y2148" i="7"/>
  <c r="Y2149" i="7"/>
  <c r="Y2150" i="7"/>
  <c r="Y2151" i="7"/>
  <c r="Y2152" i="7"/>
  <c r="Y2153" i="7"/>
  <c r="Y2154" i="7"/>
  <c r="Y2155" i="7"/>
  <c r="Y2156" i="7"/>
  <c r="Y2157" i="7"/>
  <c r="Y2158" i="7"/>
  <c r="Y2159" i="7"/>
  <c r="Y2160" i="7"/>
  <c r="Y2161" i="7"/>
  <c r="Y2162" i="7"/>
  <c r="Y2163" i="7"/>
  <c r="Y2164" i="7"/>
  <c r="Y2165" i="7"/>
  <c r="Y2166" i="7"/>
  <c r="Y2167" i="7"/>
  <c r="Y2168" i="7"/>
  <c r="Y2169" i="7"/>
  <c r="Y2170" i="7"/>
  <c r="Y2171" i="7"/>
  <c r="Y2172" i="7"/>
  <c r="Y2173" i="7"/>
  <c r="Y2174" i="7"/>
  <c r="Y2175" i="7"/>
  <c r="Y2176" i="7"/>
  <c r="Y2177" i="7"/>
  <c r="Y2178" i="7"/>
  <c r="Y2179" i="7"/>
  <c r="Y2180" i="7"/>
  <c r="Y2181" i="7"/>
  <c r="Y2182" i="7"/>
  <c r="Y2183" i="7"/>
  <c r="Y2184" i="7"/>
  <c r="Y2185" i="7"/>
  <c r="Y2186" i="7"/>
  <c r="Y2187" i="7"/>
  <c r="Y2188" i="7"/>
  <c r="Y2189" i="7"/>
  <c r="Y2190" i="7"/>
  <c r="Y2191" i="7"/>
  <c r="Y2192" i="7"/>
  <c r="Y2193" i="7"/>
  <c r="Y2194" i="7"/>
  <c r="Y2195" i="7"/>
  <c r="Y2196" i="7"/>
  <c r="Y2197" i="7"/>
  <c r="Y2198" i="7"/>
  <c r="Y2199" i="7"/>
  <c r="Y2200" i="7"/>
  <c r="Y2201" i="7"/>
  <c r="X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3" i="7"/>
  <c r="X494" i="7"/>
  <c r="X495" i="7"/>
  <c r="X496" i="7"/>
  <c r="X497" i="7"/>
  <c r="X498" i="7"/>
  <c r="X499" i="7"/>
  <c r="X500" i="7"/>
  <c r="X501" i="7"/>
  <c r="X502" i="7"/>
  <c r="X503" i="7"/>
  <c r="X504" i="7"/>
  <c r="X505" i="7"/>
  <c r="X506" i="7"/>
  <c r="X507" i="7"/>
  <c r="X508" i="7"/>
  <c r="X509" i="7"/>
  <c r="X510" i="7"/>
  <c r="X511" i="7"/>
  <c r="X512" i="7"/>
  <c r="X513" i="7"/>
  <c r="X514" i="7"/>
  <c r="X515" i="7"/>
  <c r="X516" i="7"/>
  <c r="X517" i="7"/>
  <c r="X518" i="7"/>
  <c r="X519" i="7"/>
  <c r="X520" i="7"/>
  <c r="X521" i="7"/>
  <c r="X522" i="7"/>
  <c r="X523" i="7"/>
  <c r="X524" i="7"/>
  <c r="X525" i="7"/>
  <c r="X526" i="7"/>
  <c r="X527" i="7"/>
  <c r="X528" i="7"/>
  <c r="X529" i="7"/>
  <c r="X530" i="7"/>
  <c r="X531" i="7"/>
  <c r="X532" i="7"/>
  <c r="X533" i="7"/>
  <c r="X534" i="7"/>
  <c r="X535" i="7"/>
  <c r="X536" i="7"/>
  <c r="X537" i="7"/>
  <c r="X538" i="7"/>
  <c r="X539" i="7"/>
  <c r="X540" i="7"/>
  <c r="X541" i="7"/>
  <c r="X542" i="7"/>
  <c r="X543" i="7"/>
  <c r="X544" i="7"/>
  <c r="X545" i="7"/>
  <c r="X546" i="7"/>
  <c r="X547" i="7"/>
  <c r="X548" i="7"/>
  <c r="X549" i="7"/>
  <c r="X550" i="7"/>
  <c r="X551" i="7"/>
  <c r="X552" i="7"/>
  <c r="X553" i="7"/>
  <c r="X554" i="7"/>
  <c r="X555" i="7"/>
  <c r="X556" i="7"/>
  <c r="X557" i="7"/>
  <c r="X558" i="7"/>
  <c r="X559" i="7"/>
  <c r="X560" i="7"/>
  <c r="X561" i="7"/>
  <c r="X562" i="7"/>
  <c r="X563" i="7"/>
  <c r="X564" i="7"/>
  <c r="X565" i="7"/>
  <c r="X566" i="7"/>
  <c r="X567" i="7"/>
  <c r="X568" i="7"/>
  <c r="X569" i="7"/>
  <c r="X570" i="7"/>
  <c r="X571" i="7"/>
  <c r="X572" i="7"/>
  <c r="X573" i="7"/>
  <c r="X574" i="7"/>
  <c r="X575" i="7"/>
  <c r="X577" i="7"/>
  <c r="X578" i="7"/>
  <c r="X579" i="7"/>
  <c r="X580" i="7"/>
  <c r="X581" i="7"/>
  <c r="X583" i="7"/>
  <c r="X584" i="7"/>
  <c r="X585" i="7"/>
  <c r="X586" i="7"/>
  <c r="X587" i="7"/>
  <c r="X588" i="7"/>
  <c r="X589" i="7"/>
  <c r="X590" i="7"/>
  <c r="X591" i="7"/>
  <c r="X592" i="7"/>
  <c r="X593" i="7"/>
  <c r="X594" i="7"/>
  <c r="X595" i="7"/>
  <c r="X596" i="7"/>
  <c r="X597" i="7"/>
  <c r="X598" i="7"/>
  <c r="X599" i="7"/>
  <c r="X600" i="7"/>
  <c r="X601" i="7"/>
  <c r="X602" i="7"/>
  <c r="X603" i="7"/>
  <c r="X604" i="7"/>
  <c r="X605" i="7"/>
  <c r="X606" i="7"/>
  <c r="X607" i="7"/>
  <c r="X608" i="7"/>
  <c r="X609" i="7"/>
  <c r="X610" i="7"/>
  <c r="X611" i="7"/>
  <c r="X612" i="7"/>
  <c r="X613" i="7"/>
  <c r="X614" i="7"/>
  <c r="X615" i="7"/>
  <c r="X616" i="7"/>
  <c r="X617" i="7"/>
  <c r="X618" i="7"/>
  <c r="X619" i="7"/>
  <c r="X620" i="7"/>
  <c r="X621" i="7"/>
  <c r="X622" i="7"/>
  <c r="X623" i="7"/>
  <c r="X624" i="7"/>
  <c r="X625" i="7"/>
  <c r="X626" i="7"/>
  <c r="X627" i="7"/>
  <c r="X628" i="7"/>
  <c r="X629" i="7"/>
  <c r="X630" i="7"/>
  <c r="X631" i="7"/>
  <c r="X632" i="7"/>
  <c r="X633" i="7"/>
  <c r="X634" i="7"/>
  <c r="X635" i="7"/>
  <c r="X636" i="7"/>
  <c r="X637" i="7"/>
  <c r="X638" i="7"/>
  <c r="X639" i="7"/>
  <c r="X640" i="7"/>
  <c r="X641" i="7"/>
  <c r="X642" i="7"/>
  <c r="X643" i="7"/>
  <c r="X644" i="7"/>
  <c r="X645" i="7"/>
  <c r="X646" i="7"/>
  <c r="X647" i="7"/>
  <c r="X648" i="7"/>
  <c r="X649" i="7"/>
  <c r="X650" i="7"/>
  <c r="X651" i="7"/>
  <c r="X652" i="7"/>
  <c r="X653" i="7"/>
  <c r="X654" i="7"/>
  <c r="X655" i="7"/>
  <c r="X656" i="7"/>
  <c r="X657" i="7"/>
  <c r="X658" i="7"/>
  <c r="X659" i="7"/>
  <c r="X660" i="7"/>
  <c r="X661" i="7"/>
  <c r="X662" i="7"/>
  <c r="X663" i="7"/>
  <c r="X664" i="7"/>
  <c r="X665" i="7"/>
  <c r="X666" i="7"/>
  <c r="X667" i="7"/>
  <c r="X668" i="7"/>
  <c r="X669" i="7"/>
  <c r="X670" i="7"/>
  <c r="X671" i="7"/>
  <c r="X672" i="7"/>
  <c r="X673" i="7"/>
  <c r="X674" i="7"/>
  <c r="X675" i="7"/>
  <c r="X676" i="7"/>
  <c r="X677" i="7"/>
  <c r="X678" i="7"/>
  <c r="X679" i="7"/>
  <c r="X680" i="7"/>
  <c r="X681" i="7"/>
  <c r="X682" i="7"/>
  <c r="X683" i="7"/>
  <c r="X684" i="7"/>
  <c r="X685" i="7"/>
  <c r="X686" i="7"/>
  <c r="X687" i="7"/>
  <c r="X688" i="7"/>
  <c r="X689" i="7"/>
  <c r="X690" i="7"/>
  <c r="X691" i="7"/>
  <c r="X692" i="7"/>
  <c r="X693" i="7"/>
  <c r="X694" i="7"/>
  <c r="X695" i="7"/>
  <c r="X696" i="7"/>
  <c r="X697" i="7"/>
  <c r="X698" i="7"/>
  <c r="X699" i="7"/>
  <c r="X700" i="7"/>
  <c r="X701" i="7"/>
  <c r="X702" i="7"/>
  <c r="X703" i="7"/>
  <c r="X704" i="7"/>
  <c r="X705" i="7"/>
  <c r="X706" i="7"/>
  <c r="X707" i="7"/>
  <c r="X708" i="7"/>
  <c r="X709" i="7"/>
  <c r="X710" i="7"/>
  <c r="X711" i="7"/>
  <c r="X712" i="7"/>
  <c r="X713" i="7"/>
  <c r="X714" i="7"/>
  <c r="X715" i="7"/>
  <c r="X716" i="7"/>
  <c r="X717" i="7"/>
  <c r="X718" i="7"/>
  <c r="X719" i="7"/>
  <c r="X720" i="7"/>
  <c r="X721" i="7"/>
  <c r="X722" i="7"/>
  <c r="X723" i="7"/>
  <c r="X724" i="7"/>
  <c r="X725" i="7"/>
  <c r="X726" i="7"/>
  <c r="X727" i="7"/>
  <c r="X728" i="7"/>
  <c r="X729" i="7"/>
  <c r="X730" i="7"/>
  <c r="X731" i="7"/>
  <c r="X732" i="7"/>
  <c r="X733" i="7"/>
  <c r="X734" i="7"/>
  <c r="X735" i="7"/>
  <c r="X736" i="7"/>
  <c r="X737" i="7"/>
  <c r="X738" i="7"/>
  <c r="X739" i="7"/>
  <c r="X740" i="7"/>
  <c r="X741" i="7"/>
  <c r="X742" i="7"/>
  <c r="X743" i="7"/>
  <c r="X744" i="7"/>
  <c r="X745" i="7"/>
  <c r="X746" i="7"/>
  <c r="X747" i="7"/>
  <c r="X748" i="7"/>
  <c r="X749" i="7"/>
  <c r="X750" i="7"/>
  <c r="X751" i="7"/>
  <c r="X752" i="7"/>
  <c r="X753" i="7"/>
  <c r="X754" i="7"/>
  <c r="X755" i="7"/>
  <c r="X756" i="7"/>
  <c r="X757" i="7"/>
  <c r="X758" i="7"/>
  <c r="X759" i="7"/>
  <c r="X760" i="7"/>
  <c r="X761" i="7"/>
  <c r="X762" i="7"/>
  <c r="X763" i="7"/>
  <c r="X764" i="7"/>
  <c r="X765" i="7"/>
  <c r="X766" i="7"/>
  <c r="X767" i="7"/>
  <c r="X768" i="7"/>
  <c r="X769" i="7"/>
  <c r="X770" i="7"/>
  <c r="X771" i="7"/>
  <c r="X772" i="7"/>
  <c r="X773" i="7"/>
  <c r="X774" i="7"/>
  <c r="X775" i="7"/>
  <c r="X776" i="7"/>
  <c r="X777" i="7"/>
  <c r="X778" i="7"/>
  <c r="X779" i="7"/>
  <c r="X780" i="7"/>
  <c r="X781" i="7"/>
  <c r="X782" i="7"/>
  <c r="X783" i="7"/>
  <c r="X784" i="7"/>
  <c r="X785" i="7"/>
  <c r="X786" i="7"/>
  <c r="X787" i="7"/>
  <c r="X788" i="7"/>
  <c r="X789" i="7"/>
  <c r="X790" i="7"/>
  <c r="X791" i="7"/>
  <c r="X792" i="7"/>
  <c r="X793" i="7"/>
  <c r="X794" i="7"/>
  <c r="X795" i="7"/>
  <c r="X796" i="7"/>
  <c r="X797" i="7"/>
  <c r="X798" i="7"/>
  <c r="X799" i="7"/>
  <c r="X800" i="7"/>
  <c r="X801" i="7"/>
  <c r="X802" i="7"/>
  <c r="X803" i="7"/>
  <c r="X804" i="7"/>
  <c r="X805" i="7"/>
  <c r="X806" i="7"/>
  <c r="X807" i="7"/>
  <c r="X808" i="7"/>
  <c r="X809" i="7"/>
  <c r="X810" i="7"/>
  <c r="X811" i="7"/>
  <c r="X812" i="7"/>
  <c r="X813" i="7"/>
  <c r="X814" i="7"/>
  <c r="X815" i="7"/>
  <c r="X816" i="7"/>
  <c r="X817" i="7"/>
  <c r="X818" i="7"/>
  <c r="X819" i="7"/>
  <c r="X820" i="7"/>
  <c r="X821" i="7"/>
  <c r="X822" i="7"/>
  <c r="X823" i="7"/>
  <c r="X824" i="7"/>
  <c r="X825" i="7"/>
  <c r="X826" i="7"/>
  <c r="X827" i="7"/>
  <c r="X828" i="7"/>
  <c r="X829" i="7"/>
  <c r="X830" i="7"/>
  <c r="X831" i="7"/>
  <c r="X832" i="7"/>
  <c r="X833" i="7"/>
  <c r="X834" i="7"/>
  <c r="X835" i="7"/>
  <c r="X836" i="7"/>
  <c r="X837" i="7"/>
  <c r="X838" i="7"/>
  <c r="X839" i="7"/>
  <c r="X840" i="7"/>
  <c r="X841" i="7"/>
  <c r="X842" i="7"/>
  <c r="X843" i="7"/>
  <c r="X844" i="7"/>
  <c r="X845" i="7"/>
  <c r="X846" i="7"/>
  <c r="X847" i="7"/>
  <c r="X848" i="7"/>
  <c r="X849" i="7"/>
  <c r="X850" i="7"/>
  <c r="X851" i="7"/>
  <c r="X852" i="7"/>
  <c r="X853" i="7"/>
  <c r="X854" i="7"/>
  <c r="X855" i="7"/>
  <c r="X856" i="7"/>
  <c r="X857" i="7"/>
  <c r="X858" i="7"/>
  <c r="X859" i="7"/>
  <c r="X860" i="7"/>
  <c r="X861" i="7"/>
  <c r="X862" i="7"/>
  <c r="X863" i="7"/>
  <c r="X864" i="7"/>
  <c r="X865" i="7"/>
  <c r="X866" i="7"/>
  <c r="X867" i="7"/>
  <c r="X868" i="7"/>
  <c r="X869" i="7"/>
  <c r="X870" i="7"/>
  <c r="X871" i="7"/>
  <c r="X872" i="7"/>
  <c r="X873" i="7"/>
  <c r="X874" i="7"/>
  <c r="X875" i="7"/>
  <c r="X876" i="7"/>
  <c r="X877" i="7"/>
  <c r="X878" i="7"/>
  <c r="X880" i="7"/>
  <c r="X881" i="7"/>
  <c r="X882" i="7"/>
  <c r="X883" i="7"/>
  <c r="X884" i="7"/>
  <c r="X885" i="7"/>
  <c r="X886" i="7"/>
  <c r="X887" i="7"/>
  <c r="X888" i="7"/>
  <c r="X889" i="7"/>
  <c r="X890" i="7"/>
  <c r="X891" i="7"/>
  <c r="X892" i="7"/>
  <c r="X893" i="7"/>
  <c r="X894" i="7"/>
  <c r="X895" i="7"/>
  <c r="X896" i="7"/>
  <c r="X897" i="7"/>
  <c r="X898" i="7"/>
  <c r="X899" i="7"/>
  <c r="X900" i="7"/>
  <c r="X901" i="7"/>
  <c r="X902" i="7"/>
  <c r="X903" i="7"/>
  <c r="X904" i="7"/>
  <c r="X905" i="7"/>
  <c r="X906" i="7"/>
  <c r="X907" i="7"/>
  <c r="X908" i="7"/>
  <c r="X909" i="7"/>
  <c r="X910" i="7"/>
  <c r="X911" i="7"/>
  <c r="X912" i="7"/>
  <c r="X913" i="7"/>
  <c r="X914" i="7"/>
  <c r="X915" i="7"/>
  <c r="X916" i="7"/>
  <c r="X917" i="7"/>
  <c r="X918" i="7"/>
  <c r="X919" i="7"/>
  <c r="X920" i="7"/>
  <c r="X921" i="7"/>
  <c r="X922" i="7"/>
  <c r="X923" i="7"/>
  <c r="X924" i="7"/>
  <c r="X925" i="7"/>
  <c r="X926" i="7"/>
  <c r="X927" i="7"/>
  <c r="X928" i="7"/>
  <c r="X929" i="7"/>
  <c r="X930" i="7"/>
  <c r="X931" i="7"/>
  <c r="X932" i="7"/>
  <c r="X934" i="7"/>
  <c r="X935" i="7"/>
  <c r="X936" i="7"/>
  <c r="X937" i="7"/>
  <c r="X938" i="7"/>
  <c r="X939" i="7"/>
  <c r="X940" i="7"/>
  <c r="X941" i="7"/>
  <c r="X942" i="7"/>
  <c r="X943" i="7"/>
  <c r="X944" i="7"/>
  <c r="X945" i="7"/>
  <c r="X946" i="7"/>
  <c r="X947" i="7"/>
  <c r="X948" i="7"/>
  <c r="X949" i="7"/>
  <c r="X950" i="7"/>
  <c r="X951" i="7"/>
  <c r="X952" i="7"/>
  <c r="X953" i="7"/>
  <c r="X954" i="7"/>
  <c r="X955" i="7"/>
  <c r="X956" i="7"/>
  <c r="X957" i="7"/>
  <c r="X958" i="7"/>
  <c r="X959" i="7"/>
  <c r="X960" i="7"/>
  <c r="X961" i="7"/>
  <c r="X962" i="7"/>
  <c r="X963" i="7"/>
  <c r="X964" i="7"/>
  <c r="X965" i="7"/>
  <c r="X966" i="7"/>
  <c r="X967" i="7"/>
  <c r="X968" i="7"/>
  <c r="X969" i="7"/>
  <c r="X970" i="7"/>
  <c r="X971" i="7"/>
  <c r="X972" i="7"/>
  <c r="X973" i="7"/>
  <c r="X974" i="7"/>
  <c r="X975" i="7"/>
  <c r="X976" i="7"/>
  <c r="X977" i="7"/>
  <c r="X978" i="7"/>
  <c r="X979" i="7"/>
  <c r="X980" i="7"/>
  <c r="X981" i="7"/>
  <c r="X982" i="7"/>
  <c r="X983" i="7"/>
  <c r="X984" i="7"/>
  <c r="X985" i="7"/>
  <c r="X986" i="7"/>
  <c r="X987" i="7"/>
  <c r="X988" i="7"/>
  <c r="X989" i="7"/>
  <c r="X990" i="7"/>
  <c r="X991" i="7"/>
  <c r="X992" i="7"/>
  <c r="X993" i="7"/>
  <c r="X994" i="7"/>
  <c r="X995" i="7"/>
  <c r="X996" i="7"/>
  <c r="X997" i="7"/>
  <c r="X998" i="7"/>
  <c r="X999" i="7"/>
  <c r="X1000" i="7"/>
  <c r="X1001" i="7"/>
  <c r="X1002" i="7"/>
  <c r="X1003" i="7"/>
  <c r="X1004" i="7"/>
  <c r="X1005" i="7"/>
  <c r="X1006" i="7"/>
  <c r="X1007" i="7"/>
  <c r="X1008" i="7"/>
  <c r="X1009" i="7"/>
  <c r="X1010" i="7"/>
  <c r="X1011" i="7"/>
  <c r="X1012" i="7"/>
  <c r="X1013" i="7"/>
  <c r="X1014" i="7"/>
  <c r="X1015" i="7"/>
  <c r="X1016" i="7"/>
  <c r="X1017" i="7"/>
  <c r="X1018" i="7"/>
  <c r="X1019" i="7"/>
  <c r="X1020" i="7"/>
  <c r="X1021" i="7"/>
  <c r="X1022" i="7"/>
  <c r="X1023" i="7"/>
  <c r="X1024" i="7"/>
  <c r="X1025" i="7"/>
  <c r="X1026" i="7"/>
  <c r="X1027" i="7"/>
  <c r="X1028" i="7"/>
  <c r="X1029" i="7"/>
  <c r="X1030" i="7"/>
  <c r="X1031" i="7"/>
  <c r="X1032" i="7"/>
  <c r="X1033" i="7"/>
  <c r="X1034" i="7"/>
  <c r="X1035" i="7"/>
  <c r="X1036" i="7"/>
  <c r="X1037" i="7"/>
  <c r="X1038" i="7"/>
  <c r="X1039" i="7"/>
  <c r="X1040" i="7"/>
  <c r="X1041" i="7"/>
  <c r="X1042" i="7"/>
  <c r="X1043" i="7"/>
  <c r="X1044" i="7"/>
  <c r="X1045" i="7"/>
  <c r="X1046" i="7"/>
  <c r="X1047" i="7"/>
  <c r="X1048" i="7"/>
  <c r="X1049" i="7"/>
  <c r="X1050" i="7"/>
  <c r="X1051" i="7"/>
  <c r="X1052" i="7"/>
  <c r="X1053" i="7"/>
  <c r="X1054" i="7"/>
  <c r="X1055" i="7"/>
  <c r="X1056" i="7"/>
  <c r="X1057" i="7"/>
  <c r="X1058" i="7"/>
  <c r="X1059" i="7"/>
  <c r="X1060" i="7"/>
  <c r="X1061" i="7"/>
  <c r="X1062" i="7"/>
  <c r="X1063" i="7"/>
  <c r="X1064" i="7"/>
  <c r="X1065" i="7"/>
  <c r="X1066" i="7"/>
  <c r="X1067" i="7"/>
  <c r="X1068" i="7"/>
  <c r="X1069" i="7"/>
  <c r="X1070" i="7"/>
  <c r="X1071" i="7"/>
  <c r="X1072" i="7"/>
  <c r="X1073" i="7"/>
  <c r="X1074" i="7"/>
  <c r="X1075" i="7"/>
  <c r="X1076" i="7"/>
  <c r="X1077" i="7"/>
  <c r="X1078" i="7"/>
  <c r="X1079" i="7"/>
  <c r="X1080" i="7"/>
  <c r="X1081" i="7"/>
  <c r="X1082" i="7"/>
  <c r="X1083" i="7"/>
  <c r="X1084" i="7"/>
  <c r="X1085" i="7"/>
  <c r="X1086" i="7"/>
  <c r="X1087" i="7"/>
  <c r="X1088" i="7"/>
  <c r="X1089" i="7"/>
  <c r="X1090" i="7"/>
  <c r="X1091" i="7"/>
  <c r="X1092" i="7"/>
  <c r="X1093" i="7"/>
  <c r="X1094" i="7"/>
  <c r="X1095" i="7"/>
  <c r="X1096" i="7"/>
  <c r="X1097" i="7"/>
  <c r="X1098" i="7"/>
  <c r="X1099" i="7"/>
  <c r="X1100" i="7"/>
  <c r="X1101" i="7"/>
  <c r="X1102" i="7"/>
  <c r="X1103" i="7"/>
  <c r="X1104" i="7"/>
  <c r="X1105" i="7"/>
  <c r="X1106" i="7"/>
  <c r="X1107" i="7"/>
  <c r="X1108" i="7"/>
  <c r="X1109" i="7"/>
  <c r="X1110" i="7"/>
  <c r="X1111" i="7"/>
  <c r="X1112" i="7"/>
  <c r="X1113" i="7"/>
  <c r="X1114" i="7"/>
  <c r="X1115" i="7"/>
  <c r="X1116" i="7"/>
  <c r="X1117" i="7"/>
  <c r="X1118" i="7"/>
  <c r="X1119" i="7"/>
  <c r="X1120" i="7"/>
  <c r="X1121" i="7"/>
  <c r="X1122" i="7"/>
  <c r="X1123" i="7"/>
  <c r="X1124" i="7"/>
  <c r="X1125" i="7"/>
  <c r="X1126" i="7"/>
  <c r="X1127" i="7"/>
  <c r="X1128" i="7"/>
  <c r="X1129" i="7"/>
  <c r="X1130" i="7"/>
  <c r="X1131" i="7"/>
  <c r="X1132" i="7"/>
  <c r="X1133" i="7"/>
  <c r="X1134" i="7"/>
  <c r="X1135" i="7"/>
  <c r="X1136" i="7"/>
  <c r="X1137" i="7"/>
  <c r="X1138" i="7"/>
  <c r="X1139" i="7"/>
  <c r="X1140" i="7"/>
  <c r="X1141" i="7"/>
  <c r="X1142" i="7"/>
  <c r="X1143" i="7"/>
  <c r="X1144" i="7"/>
  <c r="X1145" i="7"/>
  <c r="X1146" i="7"/>
  <c r="X1147" i="7"/>
  <c r="X1148" i="7"/>
  <c r="X1149" i="7"/>
  <c r="X1150" i="7"/>
  <c r="X1151" i="7"/>
  <c r="X1152" i="7"/>
  <c r="X1153" i="7"/>
  <c r="X1154" i="7"/>
  <c r="X1155" i="7"/>
  <c r="X1156" i="7"/>
  <c r="X1157" i="7"/>
  <c r="X1158" i="7"/>
  <c r="X1159" i="7"/>
  <c r="X1160" i="7"/>
  <c r="X1161" i="7"/>
  <c r="X1162" i="7"/>
  <c r="X1163" i="7"/>
  <c r="X1164" i="7"/>
  <c r="X1165" i="7"/>
  <c r="X1166" i="7"/>
  <c r="X1167" i="7"/>
  <c r="X1168" i="7"/>
  <c r="X1169" i="7"/>
  <c r="X1170" i="7"/>
  <c r="X1171" i="7"/>
  <c r="X1172" i="7"/>
  <c r="X1173" i="7"/>
  <c r="X1174" i="7"/>
  <c r="X1175" i="7"/>
  <c r="X1176" i="7"/>
  <c r="X1177" i="7"/>
  <c r="X1178" i="7"/>
  <c r="X1179" i="7"/>
  <c r="X1180" i="7"/>
  <c r="X1181" i="7"/>
  <c r="X1182" i="7"/>
  <c r="X1183" i="7"/>
  <c r="X1184" i="7"/>
  <c r="X1185" i="7"/>
  <c r="X1186" i="7"/>
  <c r="X1187" i="7"/>
  <c r="X1188" i="7"/>
  <c r="X1189" i="7"/>
  <c r="X1190" i="7"/>
  <c r="X1191" i="7"/>
  <c r="X1192" i="7"/>
  <c r="X1193" i="7"/>
  <c r="X1194" i="7"/>
  <c r="X1195" i="7"/>
  <c r="X1196" i="7"/>
  <c r="X1197" i="7"/>
  <c r="X1198" i="7"/>
  <c r="X1199" i="7"/>
  <c r="X1200" i="7"/>
  <c r="X1201" i="7"/>
  <c r="X1202" i="7"/>
  <c r="X1203" i="7"/>
  <c r="X1204" i="7"/>
  <c r="X1205" i="7"/>
  <c r="X1206" i="7"/>
  <c r="X1207" i="7"/>
  <c r="X1208" i="7"/>
  <c r="X1209" i="7"/>
  <c r="X1210" i="7"/>
  <c r="X1211" i="7"/>
  <c r="X1212" i="7"/>
  <c r="X1213" i="7"/>
  <c r="X1214" i="7"/>
  <c r="X1215" i="7"/>
  <c r="X1216" i="7"/>
  <c r="X1217" i="7"/>
  <c r="X1218" i="7"/>
  <c r="X1219" i="7"/>
  <c r="X1220" i="7"/>
  <c r="X1221" i="7"/>
  <c r="X1222" i="7"/>
  <c r="X1223" i="7"/>
  <c r="X1224" i="7"/>
  <c r="X1225" i="7"/>
  <c r="X1226" i="7"/>
  <c r="X1227" i="7"/>
  <c r="X1228" i="7"/>
  <c r="X1229" i="7"/>
  <c r="X1230" i="7"/>
  <c r="X1231" i="7"/>
  <c r="X1232" i="7"/>
  <c r="X1233" i="7"/>
  <c r="X1234" i="7"/>
  <c r="X1235" i="7"/>
  <c r="X1236" i="7"/>
  <c r="X1237" i="7"/>
  <c r="X1238" i="7"/>
  <c r="X1239" i="7"/>
  <c r="X1240" i="7"/>
  <c r="X1241" i="7"/>
  <c r="X1242" i="7"/>
  <c r="X1243" i="7"/>
  <c r="X1244" i="7"/>
  <c r="X1245" i="7"/>
  <c r="X1246" i="7"/>
  <c r="X1247" i="7"/>
  <c r="X1248" i="7"/>
  <c r="X1249" i="7"/>
  <c r="X1250" i="7"/>
  <c r="X1251" i="7"/>
  <c r="X1252" i="7"/>
  <c r="X1253" i="7"/>
  <c r="X1254" i="7"/>
  <c r="X1255" i="7"/>
  <c r="X1256" i="7"/>
  <c r="X1257" i="7"/>
  <c r="X1258" i="7"/>
  <c r="X1259" i="7"/>
  <c r="X1260" i="7"/>
  <c r="X1261" i="7"/>
  <c r="X1262" i="7"/>
  <c r="X1263" i="7"/>
  <c r="X1264" i="7"/>
  <c r="X1265" i="7"/>
  <c r="X1266" i="7"/>
  <c r="X1267" i="7"/>
  <c r="X1268" i="7"/>
  <c r="X1269" i="7"/>
  <c r="X1270" i="7"/>
  <c r="X1271" i="7"/>
  <c r="X1272" i="7"/>
  <c r="X1273" i="7"/>
  <c r="X1274" i="7"/>
  <c r="X1275" i="7"/>
  <c r="X1276" i="7"/>
  <c r="X1277" i="7"/>
  <c r="X1278" i="7"/>
  <c r="X1279" i="7"/>
  <c r="X1280" i="7"/>
  <c r="X1281" i="7"/>
  <c r="X1282" i="7"/>
  <c r="X1283" i="7"/>
  <c r="X1284" i="7"/>
  <c r="X1285" i="7"/>
  <c r="X1286" i="7"/>
  <c r="X1287" i="7"/>
  <c r="X1288" i="7"/>
  <c r="X1289" i="7"/>
  <c r="X1290" i="7"/>
  <c r="X1291" i="7"/>
  <c r="X1292" i="7"/>
  <c r="X1293" i="7"/>
  <c r="X1294" i="7"/>
  <c r="X1295" i="7"/>
  <c r="X1296" i="7"/>
  <c r="X1297" i="7"/>
  <c r="X1298" i="7"/>
  <c r="X1299" i="7"/>
  <c r="X1300" i="7"/>
  <c r="X1301" i="7"/>
  <c r="X1302" i="7"/>
  <c r="X1303" i="7"/>
  <c r="X1304" i="7"/>
  <c r="X1305" i="7"/>
  <c r="X1306" i="7"/>
  <c r="X1307" i="7"/>
  <c r="X1308" i="7"/>
  <c r="X1309" i="7"/>
  <c r="X1310" i="7"/>
  <c r="X1311" i="7"/>
  <c r="X1312" i="7"/>
  <c r="X1313" i="7"/>
  <c r="X1314" i="7"/>
  <c r="X1315" i="7"/>
  <c r="X1316" i="7"/>
  <c r="X1317" i="7"/>
  <c r="X1318" i="7"/>
  <c r="X1319" i="7"/>
  <c r="X1320" i="7"/>
  <c r="X1321" i="7"/>
  <c r="X1322" i="7"/>
  <c r="X1323" i="7"/>
  <c r="X1324" i="7"/>
  <c r="X1325" i="7"/>
  <c r="X1326" i="7"/>
  <c r="X1327" i="7"/>
  <c r="X1328" i="7"/>
  <c r="X1329" i="7"/>
  <c r="X1330" i="7"/>
  <c r="X1331" i="7"/>
  <c r="X1332" i="7"/>
  <c r="X1333" i="7"/>
  <c r="X1334" i="7"/>
  <c r="X1335" i="7"/>
  <c r="X1336" i="7"/>
  <c r="X1337" i="7"/>
  <c r="X1338" i="7"/>
  <c r="X1339" i="7"/>
  <c r="X1340" i="7"/>
  <c r="X1341" i="7"/>
  <c r="X1342" i="7"/>
  <c r="X1343" i="7"/>
  <c r="X1344" i="7"/>
  <c r="X1345" i="7"/>
  <c r="X1346" i="7"/>
  <c r="X1347" i="7"/>
  <c r="X1348" i="7"/>
  <c r="X1349" i="7"/>
  <c r="X1350" i="7"/>
  <c r="X1351" i="7"/>
  <c r="X1352" i="7"/>
  <c r="X1353" i="7"/>
  <c r="X1354" i="7"/>
  <c r="X1355" i="7"/>
  <c r="X1356" i="7"/>
  <c r="X1357" i="7"/>
  <c r="X1358" i="7"/>
  <c r="X1359" i="7"/>
  <c r="X1360" i="7"/>
  <c r="X1361" i="7"/>
  <c r="X1362" i="7"/>
  <c r="X1363" i="7"/>
  <c r="X1364" i="7"/>
  <c r="X1365" i="7"/>
  <c r="X1366" i="7"/>
  <c r="X1367" i="7"/>
  <c r="X1368" i="7"/>
  <c r="X1369" i="7"/>
  <c r="X1370" i="7"/>
  <c r="X1372" i="7"/>
  <c r="X1373" i="7"/>
  <c r="X1374" i="7"/>
  <c r="X1375" i="7"/>
  <c r="X1376" i="7"/>
  <c r="X1377" i="7"/>
  <c r="X1378" i="7"/>
  <c r="X1379" i="7"/>
  <c r="X1380" i="7"/>
  <c r="X1381" i="7"/>
  <c r="X1382" i="7"/>
  <c r="X1383" i="7"/>
  <c r="X1384" i="7"/>
  <c r="X1385" i="7"/>
  <c r="X1386" i="7"/>
  <c r="X1387" i="7"/>
  <c r="X1388" i="7"/>
  <c r="X1389" i="7"/>
  <c r="X1390" i="7"/>
  <c r="X1391" i="7"/>
  <c r="X1392" i="7"/>
  <c r="X1393" i="7"/>
  <c r="X1394" i="7"/>
  <c r="X1395" i="7"/>
  <c r="X1396" i="7"/>
  <c r="X1397" i="7"/>
  <c r="X1398" i="7"/>
  <c r="X1399" i="7"/>
  <c r="X1400" i="7"/>
  <c r="X1401" i="7"/>
  <c r="X1402" i="7"/>
  <c r="X1403" i="7"/>
  <c r="X1404" i="7"/>
  <c r="X1405" i="7"/>
  <c r="X1406" i="7"/>
  <c r="X1407" i="7"/>
  <c r="X1408" i="7"/>
  <c r="X1409" i="7"/>
  <c r="X1410" i="7"/>
  <c r="X1411" i="7"/>
  <c r="X1412" i="7"/>
  <c r="X1413" i="7"/>
  <c r="X1414" i="7"/>
  <c r="X1415" i="7"/>
  <c r="X1416" i="7"/>
  <c r="X1417" i="7"/>
  <c r="X1418" i="7"/>
  <c r="X1419" i="7"/>
  <c r="X1420" i="7"/>
  <c r="X1422" i="7"/>
  <c r="X1423" i="7"/>
  <c r="X1424" i="7"/>
  <c r="X1425" i="7"/>
  <c r="X1426" i="7"/>
  <c r="X1427" i="7"/>
  <c r="X1428" i="7"/>
  <c r="X1429" i="7"/>
  <c r="X1430" i="7"/>
  <c r="X1431" i="7"/>
  <c r="X1432" i="7"/>
  <c r="X1433" i="7"/>
  <c r="X1434" i="7"/>
  <c r="X1435" i="7"/>
  <c r="X1436" i="7"/>
  <c r="X1437" i="7"/>
  <c r="X1438" i="7"/>
  <c r="X1439" i="7"/>
  <c r="X1440" i="7"/>
  <c r="X1441" i="7"/>
  <c r="X1442" i="7"/>
  <c r="X1443" i="7"/>
  <c r="X1444" i="7"/>
  <c r="X1445" i="7"/>
  <c r="X1446" i="7"/>
  <c r="X1447" i="7"/>
  <c r="X1448" i="7"/>
  <c r="X1449" i="7"/>
  <c r="X1450" i="7"/>
  <c r="X1451" i="7"/>
  <c r="X1452" i="7"/>
  <c r="X1453" i="7"/>
  <c r="X1454" i="7"/>
  <c r="X1455" i="7"/>
  <c r="X1456" i="7"/>
  <c r="X1457" i="7"/>
  <c r="X1458" i="7"/>
  <c r="X1459" i="7"/>
  <c r="X1460" i="7"/>
  <c r="X1461" i="7"/>
  <c r="X1462" i="7"/>
  <c r="X1463" i="7"/>
  <c r="X1464" i="7"/>
  <c r="X1465" i="7"/>
  <c r="X1466" i="7"/>
  <c r="X1467" i="7"/>
  <c r="X1468" i="7"/>
  <c r="X1469" i="7"/>
  <c r="X1470" i="7"/>
  <c r="X1471" i="7"/>
  <c r="X1472" i="7"/>
  <c r="X1473" i="7"/>
  <c r="X1474" i="7"/>
  <c r="X1475" i="7"/>
  <c r="X1476" i="7"/>
  <c r="X1477" i="7"/>
  <c r="X1478" i="7"/>
  <c r="X1479" i="7"/>
  <c r="X1480" i="7"/>
  <c r="X1481" i="7"/>
  <c r="X1482" i="7"/>
  <c r="X1483" i="7"/>
  <c r="X1484" i="7"/>
  <c r="X1485" i="7"/>
  <c r="X1486" i="7"/>
  <c r="X1487" i="7"/>
  <c r="X1488" i="7"/>
  <c r="X1489" i="7"/>
  <c r="X1490" i="7"/>
  <c r="X1491" i="7"/>
  <c r="X1492" i="7"/>
  <c r="X1493" i="7"/>
  <c r="X1494" i="7"/>
  <c r="X1495" i="7"/>
  <c r="X1496" i="7"/>
  <c r="X1497" i="7"/>
  <c r="X1498" i="7"/>
  <c r="X1499" i="7"/>
  <c r="X1500" i="7"/>
  <c r="X1501" i="7"/>
  <c r="X1502" i="7"/>
  <c r="X1503" i="7"/>
  <c r="X1504" i="7"/>
  <c r="X1505" i="7"/>
  <c r="X1506" i="7"/>
  <c r="X1507" i="7"/>
  <c r="X1508" i="7"/>
  <c r="X1509" i="7"/>
  <c r="X1510" i="7"/>
  <c r="X1511" i="7"/>
  <c r="X1512" i="7"/>
  <c r="X1513" i="7"/>
  <c r="X1514" i="7"/>
  <c r="X1515" i="7"/>
  <c r="X1516" i="7"/>
  <c r="X1517" i="7"/>
  <c r="X1518" i="7"/>
  <c r="X1519" i="7"/>
  <c r="X1521" i="7"/>
  <c r="X1522" i="7"/>
  <c r="X1523" i="7"/>
  <c r="X1524" i="7"/>
  <c r="X1525" i="7"/>
  <c r="X1526" i="7"/>
  <c r="X1527" i="7"/>
  <c r="X1528" i="7"/>
  <c r="X1529" i="7"/>
  <c r="X1530" i="7"/>
  <c r="X1531" i="7"/>
  <c r="X1532" i="7"/>
  <c r="X1533" i="7"/>
  <c r="X1534" i="7"/>
  <c r="X1535" i="7"/>
  <c r="X1536" i="7"/>
  <c r="X1537" i="7"/>
  <c r="X1538" i="7"/>
  <c r="X1539" i="7"/>
  <c r="X1540" i="7"/>
  <c r="X1541" i="7"/>
  <c r="X1542" i="7"/>
  <c r="X1543" i="7"/>
  <c r="X1544" i="7"/>
  <c r="X1545" i="7"/>
  <c r="X1546" i="7"/>
  <c r="X1547" i="7"/>
  <c r="X1548" i="7"/>
  <c r="X1549" i="7"/>
  <c r="X1550" i="7"/>
  <c r="X1551" i="7"/>
  <c r="X1552" i="7"/>
  <c r="X1553" i="7"/>
  <c r="X1554" i="7"/>
  <c r="X1556" i="7"/>
  <c r="X1557" i="7"/>
  <c r="X1558" i="7"/>
  <c r="X1559" i="7"/>
  <c r="X1560" i="7"/>
  <c r="X1561" i="7"/>
  <c r="X1562" i="7"/>
  <c r="X1563" i="7"/>
  <c r="X1564" i="7"/>
  <c r="X1565" i="7"/>
  <c r="X1566" i="7"/>
  <c r="X1567" i="7"/>
  <c r="X1568" i="7"/>
  <c r="X1569" i="7"/>
  <c r="X1570" i="7"/>
  <c r="X1571" i="7"/>
  <c r="X1572" i="7"/>
  <c r="X1573" i="7"/>
  <c r="X1575" i="7"/>
  <c r="X1576" i="7"/>
  <c r="X1577" i="7"/>
  <c r="X1578" i="7"/>
  <c r="X1579" i="7"/>
  <c r="X1580" i="7"/>
  <c r="X1581" i="7"/>
  <c r="X1582" i="7"/>
  <c r="X1583" i="7"/>
  <c r="X1584" i="7"/>
  <c r="X1585" i="7"/>
  <c r="X1586" i="7"/>
  <c r="X1587" i="7"/>
  <c r="X1588" i="7"/>
  <c r="X1589" i="7"/>
  <c r="X1590" i="7"/>
  <c r="X1591" i="7"/>
  <c r="X1592" i="7"/>
  <c r="X1593" i="7"/>
  <c r="X1594" i="7"/>
  <c r="X1595" i="7"/>
  <c r="X1596" i="7"/>
  <c r="X1597" i="7"/>
  <c r="X1598" i="7"/>
  <c r="X1599" i="7"/>
  <c r="X1600" i="7"/>
  <c r="X1601" i="7"/>
  <c r="X1602" i="7"/>
  <c r="X1603" i="7"/>
  <c r="X1604" i="7"/>
  <c r="X1605" i="7"/>
  <c r="X1606" i="7"/>
  <c r="X1607" i="7"/>
  <c r="X1608" i="7"/>
  <c r="X1609" i="7"/>
  <c r="X1610" i="7"/>
  <c r="X1611" i="7"/>
  <c r="X1612" i="7"/>
  <c r="X1613" i="7"/>
  <c r="X1614" i="7"/>
  <c r="X1615" i="7"/>
  <c r="X1616" i="7"/>
  <c r="X1617" i="7"/>
  <c r="X1618" i="7"/>
  <c r="X1619" i="7"/>
  <c r="X1620" i="7"/>
  <c r="X1621" i="7"/>
  <c r="X1622" i="7"/>
  <c r="X1623" i="7"/>
  <c r="X1624" i="7"/>
  <c r="X1625" i="7"/>
  <c r="X1626" i="7"/>
  <c r="X1627" i="7"/>
  <c r="X1628" i="7"/>
  <c r="X1629" i="7"/>
  <c r="X1630" i="7"/>
  <c r="X1631" i="7"/>
  <c r="X1632" i="7"/>
  <c r="X1633" i="7"/>
  <c r="X1634" i="7"/>
  <c r="X1635" i="7"/>
  <c r="X1636" i="7"/>
  <c r="X1637" i="7"/>
  <c r="X1638" i="7"/>
  <c r="X1639" i="7"/>
  <c r="X1640" i="7"/>
  <c r="X1641" i="7"/>
  <c r="X1642" i="7"/>
  <c r="X1643" i="7"/>
  <c r="X1644" i="7"/>
  <c r="X1645" i="7"/>
  <c r="X1646" i="7"/>
  <c r="X1647" i="7"/>
  <c r="X1648" i="7"/>
  <c r="X1649" i="7"/>
  <c r="X1650" i="7"/>
  <c r="X1651" i="7"/>
  <c r="X1652" i="7"/>
  <c r="X1653" i="7"/>
  <c r="X1654" i="7"/>
  <c r="X1655" i="7"/>
  <c r="X1656" i="7"/>
  <c r="X1657" i="7"/>
  <c r="X1658" i="7"/>
  <c r="X1659" i="7"/>
  <c r="X1660" i="7"/>
  <c r="X1661" i="7"/>
  <c r="X1662" i="7"/>
  <c r="X1663" i="7"/>
  <c r="X1664" i="7"/>
  <c r="X1665" i="7"/>
  <c r="X1666" i="7"/>
  <c r="X1667" i="7"/>
  <c r="X1668" i="7"/>
  <c r="X1669" i="7"/>
  <c r="X1670" i="7"/>
  <c r="X1671" i="7"/>
  <c r="X1672" i="7"/>
  <c r="X1673" i="7"/>
  <c r="X1674" i="7"/>
  <c r="X1675" i="7"/>
  <c r="X1676" i="7"/>
  <c r="X1677" i="7"/>
  <c r="X1678" i="7"/>
  <c r="X1679" i="7"/>
  <c r="X1680" i="7"/>
  <c r="X1681" i="7"/>
  <c r="X1682" i="7"/>
  <c r="X1683" i="7"/>
  <c r="X1684" i="7"/>
  <c r="X1685" i="7"/>
  <c r="X1686" i="7"/>
  <c r="X1687" i="7"/>
  <c r="X1688" i="7"/>
  <c r="X1689" i="7"/>
  <c r="X1690" i="7"/>
  <c r="X1691" i="7"/>
  <c r="X1692" i="7"/>
  <c r="X1693" i="7"/>
  <c r="X1694" i="7"/>
  <c r="X1695" i="7"/>
  <c r="X1696" i="7"/>
  <c r="X1697" i="7"/>
  <c r="X1698" i="7"/>
  <c r="X1699" i="7"/>
  <c r="X1700" i="7"/>
  <c r="X1701" i="7"/>
  <c r="X1702" i="7"/>
  <c r="X1703" i="7"/>
  <c r="X1704" i="7"/>
  <c r="X1705" i="7"/>
  <c r="X1706" i="7"/>
  <c r="X1707" i="7"/>
  <c r="X1708" i="7"/>
  <c r="X1709" i="7"/>
  <c r="X1710" i="7"/>
  <c r="X1711" i="7"/>
  <c r="X1712" i="7"/>
  <c r="X1713" i="7"/>
  <c r="X1714" i="7"/>
  <c r="X1715" i="7"/>
  <c r="X1716" i="7"/>
  <c r="X1717" i="7"/>
  <c r="X1718" i="7"/>
  <c r="X1719" i="7"/>
  <c r="X1720" i="7"/>
  <c r="X1721" i="7"/>
  <c r="X1722" i="7"/>
  <c r="X1723" i="7"/>
  <c r="X1724" i="7"/>
  <c r="X1725" i="7"/>
  <c r="X1726" i="7"/>
  <c r="X1727" i="7"/>
  <c r="X1728" i="7"/>
  <c r="X1729" i="7"/>
  <c r="X1730" i="7"/>
  <c r="X1731" i="7"/>
  <c r="X1732" i="7"/>
  <c r="X1733" i="7"/>
  <c r="X1734" i="7"/>
  <c r="X1735" i="7"/>
  <c r="X1736" i="7"/>
  <c r="X1737" i="7"/>
  <c r="X1738" i="7"/>
  <c r="X1739" i="7"/>
  <c r="X1740" i="7"/>
  <c r="X1741" i="7"/>
  <c r="X1742" i="7"/>
  <c r="X1743" i="7"/>
  <c r="X1744" i="7"/>
  <c r="X1745" i="7"/>
  <c r="X1746" i="7"/>
  <c r="X1747" i="7"/>
  <c r="X1748" i="7"/>
  <c r="X1749" i="7"/>
  <c r="X1750" i="7"/>
  <c r="X1751" i="7"/>
  <c r="X1752" i="7"/>
  <c r="X1753" i="7"/>
  <c r="X1754" i="7"/>
  <c r="X1755" i="7"/>
  <c r="X1756" i="7"/>
  <c r="X1757" i="7"/>
  <c r="X1758" i="7"/>
  <c r="X1759" i="7"/>
  <c r="X1760" i="7"/>
  <c r="X1761" i="7"/>
  <c r="X1762" i="7"/>
  <c r="X1763" i="7"/>
  <c r="X1764" i="7"/>
  <c r="X1765" i="7"/>
  <c r="X1766" i="7"/>
  <c r="X1767" i="7"/>
  <c r="X1768" i="7"/>
  <c r="X1769" i="7"/>
  <c r="X1770" i="7"/>
  <c r="X1771" i="7"/>
  <c r="X1772" i="7"/>
  <c r="X1773" i="7"/>
  <c r="X1774" i="7"/>
  <c r="X1775" i="7"/>
  <c r="X1776" i="7"/>
  <c r="X1777" i="7"/>
  <c r="X1778" i="7"/>
  <c r="X1779" i="7"/>
  <c r="X1780" i="7"/>
  <c r="X1781" i="7"/>
  <c r="X1782" i="7"/>
  <c r="X1783" i="7"/>
  <c r="X1784" i="7"/>
  <c r="X1785" i="7"/>
  <c r="X1786" i="7"/>
  <c r="X1787" i="7"/>
  <c r="X1788" i="7"/>
  <c r="X1789" i="7"/>
  <c r="X1790" i="7"/>
  <c r="X1791" i="7"/>
  <c r="X1792" i="7"/>
  <c r="X1793" i="7"/>
  <c r="X1794" i="7"/>
  <c r="X1795" i="7"/>
  <c r="X1796" i="7"/>
  <c r="X1797" i="7"/>
  <c r="X1798" i="7"/>
  <c r="X1799" i="7"/>
  <c r="X1800" i="7"/>
  <c r="X1801" i="7"/>
  <c r="X1802" i="7"/>
  <c r="X1803" i="7"/>
  <c r="X1804" i="7"/>
  <c r="X1805" i="7"/>
  <c r="X1806" i="7"/>
  <c r="X1807" i="7"/>
  <c r="X1808" i="7"/>
  <c r="X1809" i="7"/>
  <c r="X1810" i="7"/>
  <c r="X1811" i="7"/>
  <c r="X1812" i="7"/>
  <c r="X1813" i="7"/>
  <c r="X1814" i="7"/>
  <c r="X1815" i="7"/>
  <c r="X1816" i="7"/>
  <c r="X1817" i="7"/>
  <c r="X1818" i="7"/>
  <c r="X1819" i="7"/>
  <c r="X1820" i="7"/>
  <c r="X1821" i="7"/>
  <c r="X1822" i="7"/>
  <c r="X1823" i="7"/>
  <c r="X1824" i="7"/>
  <c r="X1825" i="7"/>
  <c r="X1826" i="7"/>
  <c r="X1827" i="7"/>
  <c r="X1828" i="7"/>
  <c r="X1829" i="7"/>
  <c r="X1830" i="7"/>
  <c r="X1831" i="7"/>
  <c r="X1832" i="7"/>
  <c r="X1833" i="7"/>
  <c r="X1834" i="7"/>
  <c r="X1835" i="7"/>
  <c r="X1836" i="7"/>
  <c r="X1837" i="7"/>
  <c r="X1838" i="7"/>
  <c r="X1839" i="7"/>
  <c r="X1840" i="7"/>
  <c r="X1841" i="7"/>
  <c r="X1842" i="7"/>
  <c r="X1843" i="7"/>
  <c r="X1844" i="7"/>
  <c r="X1845" i="7"/>
  <c r="X1846" i="7"/>
  <c r="X1847" i="7"/>
  <c r="X1848" i="7"/>
  <c r="X1849" i="7"/>
  <c r="X1851" i="7"/>
  <c r="X1852" i="7"/>
  <c r="X1853" i="7"/>
  <c r="X1854" i="7"/>
  <c r="X1855" i="7"/>
  <c r="X1856" i="7"/>
  <c r="X1857" i="7"/>
  <c r="X1858" i="7"/>
  <c r="X1859" i="7"/>
  <c r="X1860" i="7"/>
  <c r="X1861" i="7"/>
  <c r="X1862" i="7"/>
  <c r="X1863" i="7"/>
  <c r="X1864" i="7"/>
  <c r="X1865" i="7"/>
  <c r="X1866" i="7"/>
  <c r="X1867" i="7"/>
  <c r="X1868" i="7"/>
  <c r="X1869" i="7"/>
  <c r="X1870" i="7"/>
  <c r="X1871" i="7"/>
  <c r="X1872" i="7"/>
  <c r="X1873" i="7"/>
  <c r="X1874" i="7"/>
  <c r="X1875" i="7"/>
  <c r="X1876" i="7"/>
  <c r="X1877" i="7"/>
  <c r="X1878" i="7"/>
  <c r="X1879" i="7"/>
  <c r="X1880" i="7"/>
  <c r="X1881" i="7"/>
  <c r="X1882" i="7"/>
  <c r="X1883" i="7"/>
  <c r="X1884" i="7"/>
  <c r="X1885" i="7"/>
  <c r="X1887" i="7"/>
  <c r="X1888" i="7"/>
  <c r="X1889" i="7"/>
  <c r="X1890" i="7"/>
  <c r="X1891" i="7"/>
  <c r="X1892" i="7"/>
  <c r="X1893" i="7"/>
  <c r="X1894" i="7"/>
  <c r="X1895" i="7"/>
  <c r="X1896" i="7"/>
  <c r="X1897" i="7"/>
  <c r="X1898" i="7"/>
  <c r="X1899" i="7"/>
  <c r="X1900" i="7"/>
  <c r="X1901" i="7"/>
  <c r="X1902" i="7"/>
  <c r="X1903" i="7"/>
  <c r="X1904" i="7"/>
  <c r="X1905" i="7"/>
  <c r="X1906" i="7"/>
  <c r="X1907" i="7"/>
  <c r="X1908" i="7"/>
  <c r="X1909" i="7"/>
  <c r="X1910" i="7"/>
  <c r="X1911" i="7"/>
  <c r="X1912" i="7"/>
  <c r="X1913" i="7"/>
  <c r="X1914" i="7"/>
  <c r="X1915" i="7"/>
  <c r="X1916" i="7"/>
  <c r="X1917" i="7"/>
  <c r="X1918" i="7"/>
  <c r="X1919" i="7"/>
  <c r="X1920" i="7"/>
  <c r="X1921" i="7"/>
  <c r="X1922" i="7"/>
  <c r="X1923" i="7"/>
  <c r="X1924" i="7"/>
  <c r="X1925" i="7"/>
  <c r="X1926" i="7"/>
  <c r="X1927" i="7"/>
  <c r="X1928" i="7"/>
  <c r="X1929" i="7"/>
  <c r="X1930" i="7"/>
  <c r="X1931" i="7"/>
  <c r="X1932" i="7"/>
  <c r="X1933" i="7"/>
  <c r="X1934" i="7"/>
  <c r="X1935" i="7"/>
  <c r="X1936" i="7"/>
  <c r="X1937" i="7"/>
  <c r="X1938" i="7"/>
  <c r="X1939" i="7"/>
  <c r="X1940" i="7"/>
  <c r="X1941" i="7"/>
  <c r="X1942" i="7"/>
  <c r="X1943" i="7"/>
  <c r="X1944" i="7"/>
  <c r="X1945" i="7"/>
  <c r="X1946" i="7"/>
  <c r="X1947" i="7"/>
  <c r="X1948" i="7"/>
  <c r="X1949" i="7"/>
  <c r="X1950" i="7"/>
  <c r="X1951" i="7"/>
  <c r="X1952" i="7"/>
  <c r="X1953" i="7"/>
  <c r="X1954" i="7"/>
  <c r="X1955" i="7"/>
  <c r="X1956" i="7"/>
  <c r="X1957" i="7"/>
  <c r="X1958" i="7"/>
  <c r="X1959" i="7"/>
  <c r="X1960" i="7"/>
  <c r="X1961" i="7"/>
  <c r="X1962" i="7"/>
  <c r="X1963" i="7"/>
  <c r="X1964" i="7"/>
  <c r="X1965" i="7"/>
  <c r="X1966" i="7"/>
  <c r="X1967" i="7"/>
  <c r="X1968" i="7"/>
  <c r="X1969" i="7"/>
  <c r="X1970" i="7"/>
  <c r="X1971" i="7"/>
  <c r="X1972" i="7"/>
  <c r="X1973" i="7"/>
  <c r="X1974" i="7"/>
  <c r="X1975" i="7"/>
  <c r="X1976" i="7"/>
  <c r="X1977" i="7"/>
  <c r="X1978" i="7"/>
  <c r="X1979" i="7"/>
  <c r="X1980" i="7"/>
  <c r="X1981" i="7"/>
  <c r="X1982" i="7"/>
  <c r="X1983" i="7"/>
  <c r="X1984" i="7"/>
  <c r="X1985" i="7"/>
  <c r="X1986" i="7"/>
  <c r="X1987" i="7"/>
  <c r="X1988" i="7"/>
  <c r="X1989" i="7"/>
  <c r="X1990" i="7"/>
  <c r="X1991" i="7"/>
  <c r="X1992" i="7"/>
  <c r="X1993" i="7"/>
  <c r="X1994" i="7"/>
  <c r="X1995" i="7"/>
  <c r="X1996" i="7"/>
  <c r="X1997" i="7"/>
  <c r="X1998" i="7"/>
  <c r="X1999" i="7"/>
  <c r="X2000" i="7"/>
  <c r="X2001" i="7"/>
  <c r="X2002" i="7"/>
  <c r="X2003" i="7"/>
  <c r="X2004" i="7"/>
  <c r="X2005" i="7"/>
  <c r="X2006" i="7"/>
  <c r="X2007" i="7"/>
  <c r="X2008" i="7"/>
  <c r="X2009" i="7"/>
  <c r="X2010" i="7"/>
  <c r="X2011" i="7"/>
  <c r="X2012" i="7"/>
  <c r="X2013" i="7"/>
  <c r="X2014" i="7"/>
  <c r="X2015" i="7"/>
  <c r="X2016" i="7"/>
  <c r="X2017" i="7"/>
  <c r="X2018" i="7"/>
  <c r="X2019" i="7"/>
  <c r="X2020" i="7"/>
  <c r="X2021" i="7"/>
  <c r="X2022" i="7"/>
  <c r="X2023" i="7"/>
  <c r="X2024" i="7"/>
  <c r="X2025" i="7"/>
  <c r="X2026" i="7"/>
  <c r="X2027" i="7"/>
  <c r="X2028" i="7"/>
  <c r="X2029" i="7"/>
  <c r="X2030" i="7"/>
  <c r="X2031" i="7"/>
  <c r="X2032" i="7"/>
  <c r="X2033" i="7"/>
  <c r="X2034" i="7"/>
  <c r="X2035" i="7"/>
  <c r="X2036" i="7"/>
  <c r="X2037" i="7"/>
  <c r="X2038" i="7"/>
  <c r="X2039" i="7"/>
  <c r="X2040" i="7"/>
  <c r="X2041" i="7"/>
  <c r="X2042" i="7"/>
  <c r="X2043" i="7"/>
  <c r="X2044" i="7"/>
  <c r="X2045" i="7"/>
  <c r="X2046" i="7"/>
  <c r="X2047" i="7"/>
  <c r="X2048" i="7"/>
  <c r="X2049" i="7"/>
  <c r="X2050" i="7"/>
  <c r="X2051" i="7"/>
  <c r="X2052" i="7"/>
  <c r="X2053" i="7"/>
  <c r="X2054" i="7"/>
  <c r="X2055" i="7"/>
  <c r="X2056" i="7"/>
  <c r="X2057" i="7"/>
  <c r="X2058" i="7"/>
  <c r="X2059" i="7"/>
  <c r="X2060" i="7"/>
  <c r="X2061" i="7"/>
  <c r="X2062" i="7"/>
  <c r="X2063" i="7"/>
  <c r="X2064" i="7"/>
  <c r="X2065" i="7"/>
  <c r="X2066" i="7"/>
  <c r="X2067" i="7"/>
  <c r="X2068" i="7"/>
  <c r="X2069" i="7"/>
  <c r="X2070" i="7"/>
  <c r="X2071" i="7"/>
  <c r="X2072" i="7"/>
  <c r="X2073" i="7"/>
  <c r="X2074" i="7"/>
  <c r="X2075" i="7"/>
  <c r="X2076" i="7"/>
  <c r="X2077" i="7"/>
  <c r="X2078" i="7"/>
  <c r="X2079" i="7"/>
  <c r="X2080" i="7"/>
  <c r="X2081" i="7"/>
  <c r="X2082" i="7"/>
  <c r="X2083" i="7"/>
  <c r="X2084" i="7"/>
  <c r="X2085" i="7"/>
  <c r="X2086" i="7"/>
  <c r="X2087" i="7"/>
  <c r="X2088" i="7"/>
  <c r="X2089" i="7"/>
  <c r="X2090" i="7"/>
  <c r="X2091" i="7"/>
  <c r="X2092" i="7"/>
  <c r="X2093" i="7"/>
  <c r="X2094" i="7"/>
  <c r="X2095" i="7"/>
  <c r="X2096" i="7"/>
  <c r="X2097" i="7"/>
  <c r="X2098" i="7"/>
  <c r="X2099" i="7"/>
  <c r="X2100" i="7"/>
  <c r="X2101" i="7"/>
  <c r="X2102" i="7"/>
  <c r="X2103" i="7"/>
  <c r="X2104" i="7"/>
  <c r="X2105" i="7"/>
  <c r="X2106" i="7"/>
  <c r="X2107" i="7"/>
  <c r="X2108" i="7"/>
  <c r="X2109" i="7"/>
  <c r="X2110" i="7"/>
  <c r="X2111" i="7"/>
  <c r="X2112" i="7"/>
  <c r="X2113" i="7"/>
  <c r="X2114" i="7"/>
  <c r="X2115" i="7"/>
  <c r="X2116" i="7"/>
  <c r="X2117" i="7"/>
  <c r="X2118" i="7"/>
  <c r="X2119" i="7"/>
  <c r="X2120" i="7"/>
  <c r="X2121" i="7"/>
  <c r="X2122" i="7"/>
  <c r="X2123" i="7"/>
  <c r="X2124" i="7"/>
  <c r="X2125" i="7"/>
  <c r="X2126" i="7"/>
  <c r="X2127" i="7"/>
  <c r="X2128" i="7"/>
  <c r="X2129" i="7"/>
  <c r="X2130" i="7"/>
  <c r="X2131" i="7"/>
  <c r="X2132" i="7"/>
  <c r="X2133" i="7"/>
  <c r="X2134" i="7"/>
  <c r="X2135" i="7"/>
  <c r="X2136" i="7"/>
  <c r="X2137" i="7"/>
  <c r="X2138" i="7"/>
  <c r="X2139" i="7"/>
  <c r="X2140" i="7"/>
  <c r="X2141" i="7"/>
  <c r="X2142" i="7"/>
  <c r="X2143" i="7"/>
  <c r="X2144" i="7"/>
  <c r="X2145" i="7"/>
  <c r="X2146" i="7"/>
  <c r="X2147" i="7"/>
  <c r="X2148" i="7"/>
  <c r="X2149" i="7"/>
  <c r="X2150" i="7"/>
  <c r="X2151" i="7"/>
  <c r="X2152" i="7"/>
  <c r="X2153" i="7"/>
  <c r="X2154" i="7"/>
  <c r="X2155" i="7"/>
  <c r="X2156" i="7"/>
  <c r="X2157" i="7"/>
  <c r="X2158" i="7"/>
  <c r="X2159" i="7"/>
  <c r="X2160" i="7"/>
  <c r="X2161" i="7"/>
  <c r="X2162" i="7"/>
  <c r="X2163" i="7"/>
  <c r="X2164" i="7"/>
  <c r="X2165" i="7"/>
  <c r="X2166" i="7"/>
  <c r="X2167" i="7"/>
  <c r="X2168" i="7"/>
  <c r="X2169" i="7"/>
  <c r="X2170" i="7"/>
  <c r="X2171" i="7"/>
  <c r="X2172" i="7"/>
  <c r="X2173" i="7"/>
  <c r="X2174" i="7"/>
  <c r="X2175" i="7"/>
  <c r="X2176" i="7"/>
  <c r="X2177" i="7"/>
  <c r="X2178" i="7"/>
  <c r="X2179" i="7"/>
  <c r="X2180" i="7"/>
  <c r="X2181" i="7"/>
  <c r="X2182" i="7"/>
  <c r="X2183" i="7"/>
  <c r="X2184" i="7"/>
  <c r="X2185" i="7"/>
  <c r="X2186" i="7"/>
  <c r="X2187" i="7"/>
  <c r="X2188" i="7"/>
  <c r="X2189" i="7"/>
  <c r="X2190" i="7"/>
  <c r="X2191" i="7"/>
  <c r="X2192" i="7"/>
  <c r="X2193" i="7"/>
  <c r="X2194" i="7"/>
  <c r="X2195" i="7"/>
  <c r="X2196" i="7"/>
  <c r="X2197" i="7"/>
  <c r="X2198" i="7"/>
  <c r="X2199" i="7"/>
  <c r="X2200" i="7"/>
  <c r="X2201" i="7"/>
  <c r="W2" i="7"/>
  <c r="W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W301" i="7"/>
  <c r="W302" i="7"/>
  <c r="W303" i="7"/>
  <c r="W304" i="7"/>
  <c r="W305" i="7"/>
  <c r="W306" i="7"/>
  <c r="W307" i="7"/>
  <c r="W308" i="7"/>
  <c r="W309" i="7"/>
  <c r="W310" i="7"/>
  <c r="W311" i="7"/>
  <c r="W312" i="7"/>
  <c r="W313" i="7"/>
  <c r="W314" i="7"/>
  <c r="W315" i="7"/>
  <c r="W316" i="7"/>
  <c r="W317" i="7"/>
  <c r="W318" i="7"/>
  <c r="W319" i="7"/>
  <c r="W320" i="7"/>
  <c r="W321" i="7"/>
  <c r="W322" i="7"/>
  <c r="W323" i="7"/>
  <c r="W324" i="7"/>
  <c r="W325" i="7"/>
  <c r="W326" i="7"/>
  <c r="W327" i="7"/>
  <c r="W328" i="7"/>
  <c r="W329" i="7"/>
  <c r="W330" i="7"/>
  <c r="W331" i="7"/>
  <c r="W332" i="7"/>
  <c r="W333" i="7"/>
  <c r="W334" i="7"/>
  <c r="W335" i="7"/>
  <c r="W336" i="7"/>
  <c r="W337" i="7"/>
  <c r="W338" i="7"/>
  <c r="W339" i="7"/>
  <c r="W340" i="7"/>
  <c r="W341" i="7"/>
  <c r="W342" i="7"/>
  <c r="W343" i="7"/>
  <c r="W344" i="7"/>
  <c r="W345" i="7"/>
  <c r="W346" i="7"/>
  <c r="W347" i="7"/>
  <c r="W348" i="7"/>
  <c r="W349" i="7"/>
  <c r="W350" i="7"/>
  <c r="W351" i="7"/>
  <c r="W352" i="7"/>
  <c r="W353" i="7"/>
  <c r="W354" i="7"/>
  <c r="W355" i="7"/>
  <c r="W357" i="7"/>
  <c r="W358" i="7"/>
  <c r="W359" i="7"/>
  <c r="W360" i="7"/>
  <c r="W361" i="7"/>
  <c r="W362" i="7"/>
  <c r="W363" i="7"/>
  <c r="W364" i="7"/>
  <c r="W365" i="7"/>
  <c r="W366" i="7"/>
  <c r="W367" i="7"/>
  <c r="W368" i="7"/>
  <c r="W369" i="7"/>
  <c r="W370" i="7"/>
  <c r="W371" i="7"/>
  <c r="W372" i="7"/>
  <c r="W373" i="7"/>
  <c r="W374" i="7"/>
  <c r="W375" i="7"/>
  <c r="W376" i="7"/>
  <c r="W377" i="7"/>
  <c r="W378" i="7"/>
  <c r="W379" i="7"/>
  <c r="W380" i="7"/>
  <c r="W381" i="7"/>
  <c r="W382" i="7"/>
  <c r="W383" i="7"/>
  <c r="W384" i="7"/>
  <c r="W385" i="7"/>
  <c r="W386" i="7"/>
  <c r="W387" i="7"/>
  <c r="W388" i="7"/>
  <c r="W389" i="7"/>
  <c r="W390" i="7"/>
  <c r="W391" i="7"/>
  <c r="W392" i="7"/>
  <c r="W393" i="7"/>
  <c r="W394" i="7"/>
  <c r="W395" i="7"/>
  <c r="W396" i="7"/>
  <c r="W397" i="7"/>
  <c r="W398" i="7"/>
  <c r="W399" i="7"/>
  <c r="W400" i="7"/>
  <c r="W401" i="7"/>
  <c r="W402" i="7"/>
  <c r="W404" i="7"/>
  <c r="W405" i="7"/>
  <c r="W406" i="7"/>
  <c r="W407" i="7"/>
  <c r="W408" i="7"/>
  <c r="W409" i="7"/>
  <c r="W410" i="7"/>
  <c r="W411" i="7"/>
  <c r="W412" i="7"/>
  <c r="W413" i="7"/>
  <c r="W414" i="7"/>
  <c r="W415" i="7"/>
  <c r="W416" i="7"/>
  <c r="W417" i="7"/>
  <c r="W418" i="7"/>
  <c r="W419" i="7"/>
  <c r="W420" i="7"/>
  <c r="W421" i="7"/>
  <c r="W422" i="7"/>
  <c r="W423" i="7"/>
  <c r="W424" i="7"/>
  <c r="W425" i="7"/>
  <c r="W426" i="7"/>
  <c r="W427" i="7"/>
  <c r="W428" i="7"/>
  <c r="W429" i="7"/>
  <c r="W430" i="7"/>
  <c r="W431" i="7"/>
  <c r="W432" i="7"/>
  <c r="W433" i="7"/>
  <c r="W434" i="7"/>
  <c r="W435" i="7"/>
  <c r="W436" i="7"/>
  <c r="W437" i="7"/>
  <c r="W438" i="7"/>
  <c r="W439" i="7"/>
  <c r="W440" i="7"/>
  <c r="W441" i="7"/>
  <c r="W442" i="7"/>
  <c r="W443" i="7"/>
  <c r="W444" i="7"/>
  <c r="W445" i="7"/>
  <c r="W446" i="7"/>
  <c r="W447" i="7"/>
  <c r="W448" i="7"/>
  <c r="W449" i="7"/>
  <c r="W450" i="7"/>
  <c r="W451" i="7"/>
  <c r="W452" i="7"/>
  <c r="W453" i="7"/>
  <c r="W454" i="7"/>
  <c r="W455" i="7"/>
  <c r="W456" i="7"/>
  <c r="W457" i="7"/>
  <c r="W458" i="7"/>
  <c r="W459" i="7"/>
  <c r="W460" i="7"/>
  <c r="W461" i="7"/>
  <c r="W462" i="7"/>
  <c r="W463" i="7"/>
  <c r="W464" i="7"/>
  <c r="W465" i="7"/>
  <c r="W466" i="7"/>
  <c r="W467" i="7"/>
  <c r="W468" i="7"/>
  <c r="W469" i="7"/>
  <c r="W470" i="7"/>
  <c r="W471" i="7"/>
  <c r="W472" i="7"/>
  <c r="W473" i="7"/>
  <c r="W474" i="7"/>
  <c r="W475" i="7"/>
  <c r="W476" i="7"/>
  <c r="W477" i="7"/>
  <c r="W478" i="7"/>
  <c r="W479" i="7"/>
  <c r="W480" i="7"/>
  <c r="W481" i="7"/>
  <c r="W482" i="7"/>
  <c r="W483" i="7"/>
  <c r="W484" i="7"/>
  <c r="W485" i="7"/>
  <c r="W486" i="7"/>
  <c r="W487" i="7"/>
  <c r="W488" i="7"/>
  <c r="W489" i="7"/>
  <c r="W490" i="7"/>
  <c r="W491" i="7"/>
  <c r="W493" i="7"/>
  <c r="W494" i="7"/>
  <c r="W495" i="7"/>
  <c r="W496" i="7"/>
  <c r="W497" i="7"/>
  <c r="W498" i="7"/>
  <c r="W499" i="7"/>
  <c r="W500" i="7"/>
  <c r="W501" i="7"/>
  <c r="W502" i="7"/>
  <c r="W503" i="7"/>
  <c r="W504" i="7"/>
  <c r="W505" i="7"/>
  <c r="W506" i="7"/>
  <c r="W507" i="7"/>
  <c r="W508" i="7"/>
  <c r="W509" i="7"/>
  <c r="W510" i="7"/>
  <c r="W511" i="7"/>
  <c r="W512" i="7"/>
  <c r="W513" i="7"/>
  <c r="W514" i="7"/>
  <c r="W515" i="7"/>
  <c r="W516" i="7"/>
  <c r="W517" i="7"/>
  <c r="W518" i="7"/>
  <c r="W519" i="7"/>
  <c r="W520" i="7"/>
  <c r="W521" i="7"/>
  <c r="W522" i="7"/>
  <c r="W523" i="7"/>
  <c r="W524" i="7"/>
  <c r="W525" i="7"/>
  <c r="W526" i="7"/>
  <c r="W527" i="7"/>
  <c r="W528" i="7"/>
  <c r="W529" i="7"/>
  <c r="W530" i="7"/>
  <c r="W531" i="7"/>
  <c r="W532" i="7"/>
  <c r="W533" i="7"/>
  <c r="W534" i="7"/>
  <c r="W535" i="7"/>
  <c r="W536" i="7"/>
  <c r="W537" i="7"/>
  <c r="W538" i="7"/>
  <c r="W539" i="7"/>
  <c r="W540" i="7"/>
  <c r="W541" i="7"/>
  <c r="W542" i="7"/>
  <c r="W543" i="7"/>
  <c r="W544" i="7"/>
  <c r="W545" i="7"/>
  <c r="W546" i="7"/>
  <c r="W547" i="7"/>
  <c r="W548" i="7"/>
  <c r="W549" i="7"/>
  <c r="W550" i="7"/>
  <c r="W551" i="7"/>
  <c r="W552" i="7"/>
  <c r="W553" i="7"/>
  <c r="W554" i="7"/>
  <c r="W555" i="7"/>
  <c r="W556" i="7"/>
  <c r="W557" i="7"/>
  <c r="W558" i="7"/>
  <c r="W559" i="7"/>
  <c r="W560" i="7"/>
  <c r="W561" i="7"/>
  <c r="W562" i="7"/>
  <c r="W563" i="7"/>
  <c r="W564" i="7"/>
  <c r="W565" i="7"/>
  <c r="W566" i="7"/>
  <c r="W567" i="7"/>
  <c r="W568" i="7"/>
  <c r="W569" i="7"/>
  <c r="W570" i="7"/>
  <c r="W571" i="7"/>
  <c r="W572" i="7"/>
  <c r="W573" i="7"/>
  <c r="W574" i="7"/>
  <c r="W575" i="7"/>
  <c r="W577" i="7"/>
  <c r="W578" i="7"/>
  <c r="W579" i="7"/>
  <c r="W580" i="7"/>
  <c r="W581" i="7"/>
  <c r="W583" i="7"/>
  <c r="W584" i="7"/>
  <c r="W585" i="7"/>
  <c r="W586" i="7"/>
  <c r="W587" i="7"/>
  <c r="W588" i="7"/>
  <c r="W589" i="7"/>
  <c r="W590" i="7"/>
  <c r="W591" i="7"/>
  <c r="W592" i="7"/>
  <c r="W593" i="7"/>
  <c r="W594" i="7"/>
  <c r="W595" i="7"/>
  <c r="W596" i="7"/>
  <c r="W597" i="7"/>
  <c r="W598" i="7"/>
  <c r="W599" i="7"/>
  <c r="W600" i="7"/>
  <c r="W601" i="7"/>
  <c r="W602" i="7"/>
  <c r="W603" i="7"/>
  <c r="W604" i="7"/>
  <c r="W605" i="7"/>
  <c r="W606" i="7"/>
  <c r="W607" i="7"/>
  <c r="W608" i="7"/>
  <c r="W609" i="7"/>
  <c r="W610" i="7"/>
  <c r="W611" i="7"/>
  <c r="W612" i="7"/>
  <c r="W613" i="7"/>
  <c r="W614" i="7"/>
  <c r="W615" i="7"/>
  <c r="W616" i="7"/>
  <c r="W617" i="7"/>
  <c r="W618" i="7"/>
  <c r="W619" i="7"/>
  <c r="W620" i="7"/>
  <c r="W621" i="7"/>
  <c r="W622" i="7"/>
  <c r="W623" i="7"/>
  <c r="W624" i="7"/>
  <c r="W625" i="7"/>
  <c r="W626" i="7"/>
  <c r="W627" i="7"/>
  <c r="W628" i="7"/>
  <c r="W629" i="7"/>
  <c r="W630" i="7"/>
  <c r="W631" i="7"/>
  <c r="W632" i="7"/>
  <c r="W633" i="7"/>
  <c r="W634" i="7"/>
  <c r="W635" i="7"/>
  <c r="W636" i="7"/>
  <c r="W637" i="7"/>
  <c r="W638" i="7"/>
  <c r="W639" i="7"/>
  <c r="W640" i="7"/>
  <c r="W641" i="7"/>
  <c r="W642" i="7"/>
  <c r="W643" i="7"/>
  <c r="W644" i="7"/>
  <c r="W645" i="7"/>
  <c r="W646" i="7"/>
  <c r="W647" i="7"/>
  <c r="W648" i="7"/>
  <c r="W649" i="7"/>
  <c r="W650" i="7"/>
  <c r="W651" i="7"/>
  <c r="W652" i="7"/>
  <c r="W653" i="7"/>
  <c r="W654" i="7"/>
  <c r="W655" i="7"/>
  <c r="W656" i="7"/>
  <c r="W657" i="7"/>
  <c r="W658" i="7"/>
  <c r="W659" i="7"/>
  <c r="W660" i="7"/>
  <c r="W661" i="7"/>
  <c r="W662" i="7"/>
  <c r="W663" i="7"/>
  <c r="W664" i="7"/>
  <c r="W665" i="7"/>
  <c r="W666" i="7"/>
  <c r="W667" i="7"/>
  <c r="W668" i="7"/>
  <c r="W669" i="7"/>
  <c r="W670" i="7"/>
  <c r="W671" i="7"/>
  <c r="W672" i="7"/>
  <c r="W673" i="7"/>
  <c r="W674" i="7"/>
  <c r="W675" i="7"/>
  <c r="W676" i="7"/>
  <c r="W677" i="7"/>
  <c r="W678" i="7"/>
  <c r="W679" i="7"/>
  <c r="W680" i="7"/>
  <c r="W681" i="7"/>
  <c r="W682" i="7"/>
  <c r="W683" i="7"/>
  <c r="W684" i="7"/>
  <c r="W685" i="7"/>
  <c r="W686" i="7"/>
  <c r="W687" i="7"/>
  <c r="W688" i="7"/>
  <c r="W689" i="7"/>
  <c r="W690" i="7"/>
  <c r="W691" i="7"/>
  <c r="W692" i="7"/>
  <c r="W693" i="7"/>
  <c r="W694" i="7"/>
  <c r="W695" i="7"/>
  <c r="W696" i="7"/>
  <c r="W697" i="7"/>
  <c r="W698" i="7"/>
  <c r="W699" i="7"/>
  <c r="W700" i="7"/>
  <c r="W701" i="7"/>
  <c r="W702" i="7"/>
  <c r="W703" i="7"/>
  <c r="W704" i="7"/>
  <c r="W705" i="7"/>
  <c r="W706" i="7"/>
  <c r="W707" i="7"/>
  <c r="W708" i="7"/>
  <c r="W709" i="7"/>
  <c r="W710" i="7"/>
  <c r="W711" i="7"/>
  <c r="W712" i="7"/>
  <c r="W713" i="7"/>
  <c r="W714" i="7"/>
  <c r="W715" i="7"/>
  <c r="W716" i="7"/>
  <c r="W717" i="7"/>
  <c r="W718" i="7"/>
  <c r="W719" i="7"/>
  <c r="W720" i="7"/>
  <c r="W721" i="7"/>
  <c r="W722" i="7"/>
  <c r="W723" i="7"/>
  <c r="W724" i="7"/>
  <c r="W725" i="7"/>
  <c r="W726" i="7"/>
  <c r="W727" i="7"/>
  <c r="W728" i="7"/>
  <c r="W729" i="7"/>
  <c r="W730" i="7"/>
  <c r="W731" i="7"/>
  <c r="W732" i="7"/>
  <c r="W733" i="7"/>
  <c r="W734" i="7"/>
  <c r="W735" i="7"/>
  <c r="W736" i="7"/>
  <c r="W737" i="7"/>
  <c r="W738" i="7"/>
  <c r="W739" i="7"/>
  <c r="W740" i="7"/>
  <c r="W741" i="7"/>
  <c r="W742" i="7"/>
  <c r="W743" i="7"/>
  <c r="W744" i="7"/>
  <c r="W745" i="7"/>
  <c r="W746" i="7"/>
  <c r="W747" i="7"/>
  <c r="W748" i="7"/>
  <c r="W749" i="7"/>
  <c r="W750" i="7"/>
  <c r="W751" i="7"/>
  <c r="W752" i="7"/>
  <c r="W753" i="7"/>
  <c r="W754" i="7"/>
  <c r="W755" i="7"/>
  <c r="W756" i="7"/>
  <c r="W757" i="7"/>
  <c r="W758" i="7"/>
  <c r="W759" i="7"/>
  <c r="W760" i="7"/>
  <c r="W761" i="7"/>
  <c r="W762" i="7"/>
  <c r="W763" i="7"/>
  <c r="W764" i="7"/>
  <c r="W765" i="7"/>
  <c r="W766" i="7"/>
  <c r="W767" i="7"/>
  <c r="W768" i="7"/>
  <c r="W769" i="7"/>
  <c r="W770" i="7"/>
  <c r="W771" i="7"/>
  <c r="W772" i="7"/>
  <c r="W773" i="7"/>
  <c r="W774" i="7"/>
  <c r="W775" i="7"/>
  <c r="W776" i="7"/>
  <c r="W777" i="7"/>
  <c r="W778" i="7"/>
  <c r="W779" i="7"/>
  <c r="W780" i="7"/>
  <c r="W781" i="7"/>
  <c r="W782" i="7"/>
  <c r="W783" i="7"/>
  <c r="W784" i="7"/>
  <c r="W785" i="7"/>
  <c r="W786" i="7"/>
  <c r="W787" i="7"/>
  <c r="W788" i="7"/>
  <c r="W789" i="7"/>
  <c r="W790" i="7"/>
  <c r="W791" i="7"/>
  <c r="W792" i="7"/>
  <c r="W793" i="7"/>
  <c r="W794" i="7"/>
  <c r="W795" i="7"/>
  <c r="W796" i="7"/>
  <c r="W797" i="7"/>
  <c r="W798" i="7"/>
  <c r="W799" i="7"/>
  <c r="W800" i="7"/>
  <c r="W801" i="7"/>
  <c r="W802" i="7"/>
  <c r="W803" i="7"/>
  <c r="W804" i="7"/>
  <c r="W805" i="7"/>
  <c r="W806" i="7"/>
  <c r="W807" i="7"/>
  <c r="W808" i="7"/>
  <c r="W809" i="7"/>
  <c r="W810" i="7"/>
  <c r="W811" i="7"/>
  <c r="W812" i="7"/>
  <c r="W813" i="7"/>
  <c r="W814" i="7"/>
  <c r="W815" i="7"/>
  <c r="W816" i="7"/>
  <c r="W817" i="7"/>
  <c r="W818" i="7"/>
  <c r="W819" i="7"/>
  <c r="W820" i="7"/>
  <c r="W821" i="7"/>
  <c r="W822" i="7"/>
  <c r="W823" i="7"/>
  <c r="W824" i="7"/>
  <c r="W825" i="7"/>
  <c r="W826" i="7"/>
  <c r="W827" i="7"/>
  <c r="W828" i="7"/>
  <c r="W829" i="7"/>
  <c r="W830" i="7"/>
  <c r="W831" i="7"/>
  <c r="W832" i="7"/>
  <c r="W833" i="7"/>
  <c r="W834" i="7"/>
  <c r="W835" i="7"/>
  <c r="W836" i="7"/>
  <c r="W837" i="7"/>
  <c r="W838" i="7"/>
  <c r="W839" i="7"/>
  <c r="W840" i="7"/>
  <c r="W841" i="7"/>
  <c r="W842" i="7"/>
  <c r="W843" i="7"/>
  <c r="W844" i="7"/>
  <c r="W845" i="7"/>
  <c r="W846" i="7"/>
  <c r="W847" i="7"/>
  <c r="W848" i="7"/>
  <c r="W849" i="7"/>
  <c r="W850" i="7"/>
  <c r="W851" i="7"/>
  <c r="W852" i="7"/>
  <c r="W853" i="7"/>
  <c r="W854" i="7"/>
  <c r="W855" i="7"/>
  <c r="W856" i="7"/>
  <c r="W857" i="7"/>
  <c r="W858" i="7"/>
  <c r="W859" i="7"/>
  <c r="W860" i="7"/>
  <c r="W861" i="7"/>
  <c r="W862" i="7"/>
  <c r="W863" i="7"/>
  <c r="W864" i="7"/>
  <c r="W865" i="7"/>
  <c r="W866" i="7"/>
  <c r="W867" i="7"/>
  <c r="W868" i="7"/>
  <c r="W869" i="7"/>
  <c r="W870" i="7"/>
  <c r="W871" i="7"/>
  <c r="W872" i="7"/>
  <c r="W873" i="7"/>
  <c r="W874" i="7"/>
  <c r="W875" i="7"/>
  <c r="W876" i="7"/>
  <c r="W877" i="7"/>
  <c r="W878" i="7"/>
  <c r="W880" i="7"/>
  <c r="W881" i="7"/>
  <c r="W882" i="7"/>
  <c r="W883" i="7"/>
  <c r="W884" i="7"/>
  <c r="W885" i="7"/>
  <c r="W886" i="7"/>
  <c r="W887" i="7"/>
  <c r="W888" i="7"/>
  <c r="W889" i="7"/>
  <c r="W890" i="7"/>
  <c r="W891" i="7"/>
  <c r="W892" i="7"/>
  <c r="W893" i="7"/>
  <c r="W894" i="7"/>
  <c r="W895" i="7"/>
  <c r="W896" i="7"/>
  <c r="W897" i="7"/>
  <c r="W898" i="7"/>
  <c r="W899" i="7"/>
  <c r="W900" i="7"/>
  <c r="W901" i="7"/>
  <c r="W902" i="7"/>
  <c r="W903" i="7"/>
  <c r="W904" i="7"/>
  <c r="W905" i="7"/>
  <c r="W906" i="7"/>
  <c r="W907" i="7"/>
  <c r="W908" i="7"/>
  <c r="W909" i="7"/>
  <c r="W910" i="7"/>
  <c r="W911" i="7"/>
  <c r="W912" i="7"/>
  <c r="W913" i="7"/>
  <c r="W914" i="7"/>
  <c r="W915" i="7"/>
  <c r="W916" i="7"/>
  <c r="W917" i="7"/>
  <c r="W918" i="7"/>
  <c r="W919" i="7"/>
  <c r="W920" i="7"/>
  <c r="W921" i="7"/>
  <c r="W922" i="7"/>
  <c r="W923" i="7"/>
  <c r="W924" i="7"/>
  <c r="W925" i="7"/>
  <c r="W926" i="7"/>
  <c r="W927" i="7"/>
  <c r="W928" i="7"/>
  <c r="W929" i="7"/>
  <c r="W930" i="7"/>
  <c r="W931" i="7"/>
  <c r="W932" i="7"/>
  <c r="W934" i="7"/>
  <c r="W935" i="7"/>
  <c r="W936" i="7"/>
  <c r="W937" i="7"/>
  <c r="W938" i="7"/>
  <c r="W939" i="7"/>
  <c r="W940" i="7"/>
  <c r="W941" i="7"/>
  <c r="W942" i="7"/>
  <c r="W943" i="7"/>
  <c r="W944" i="7"/>
  <c r="W945" i="7"/>
  <c r="W946" i="7"/>
  <c r="W947" i="7"/>
  <c r="W948" i="7"/>
  <c r="W949" i="7"/>
  <c r="W950" i="7"/>
  <c r="W951" i="7"/>
  <c r="W952" i="7"/>
  <c r="W953" i="7"/>
  <c r="W954" i="7"/>
  <c r="W955" i="7"/>
  <c r="W956" i="7"/>
  <c r="W957" i="7"/>
  <c r="W958" i="7"/>
  <c r="W959" i="7"/>
  <c r="W960" i="7"/>
  <c r="W961" i="7"/>
  <c r="W962" i="7"/>
  <c r="W963" i="7"/>
  <c r="W964" i="7"/>
  <c r="W965" i="7"/>
  <c r="W966" i="7"/>
  <c r="W967" i="7"/>
  <c r="W968" i="7"/>
  <c r="W969" i="7"/>
  <c r="W970" i="7"/>
  <c r="W971" i="7"/>
  <c r="W972" i="7"/>
  <c r="W973" i="7"/>
  <c r="W974" i="7"/>
  <c r="W975" i="7"/>
  <c r="W976" i="7"/>
  <c r="W977" i="7"/>
  <c r="W978" i="7"/>
  <c r="W979" i="7"/>
  <c r="W980" i="7"/>
  <c r="W981" i="7"/>
  <c r="W982" i="7"/>
  <c r="W983" i="7"/>
  <c r="W984" i="7"/>
  <c r="W985" i="7"/>
  <c r="W986" i="7"/>
  <c r="W987" i="7"/>
  <c r="W988" i="7"/>
  <c r="W989" i="7"/>
  <c r="W990" i="7"/>
  <c r="W991" i="7"/>
  <c r="W992" i="7"/>
  <c r="W993" i="7"/>
  <c r="W994" i="7"/>
  <c r="W995" i="7"/>
  <c r="W996" i="7"/>
  <c r="W997" i="7"/>
  <c r="W998" i="7"/>
  <c r="W999" i="7"/>
  <c r="W1000" i="7"/>
  <c r="W1001" i="7"/>
  <c r="W1002" i="7"/>
  <c r="W1003" i="7"/>
  <c r="W1004" i="7"/>
  <c r="W1005" i="7"/>
  <c r="W1006" i="7"/>
  <c r="W1007" i="7"/>
  <c r="W1008" i="7"/>
  <c r="W1009" i="7"/>
  <c r="W1010" i="7"/>
  <c r="W1011" i="7"/>
  <c r="W1012" i="7"/>
  <c r="W1013" i="7"/>
  <c r="W1014" i="7"/>
  <c r="W1015" i="7"/>
  <c r="W1016" i="7"/>
  <c r="W1017" i="7"/>
  <c r="W1018" i="7"/>
  <c r="W1019" i="7"/>
  <c r="W1020" i="7"/>
  <c r="W1021" i="7"/>
  <c r="W1022" i="7"/>
  <c r="W1023" i="7"/>
  <c r="W1024" i="7"/>
  <c r="W1025" i="7"/>
  <c r="W1026" i="7"/>
  <c r="W1027" i="7"/>
  <c r="W1028" i="7"/>
  <c r="W1029" i="7"/>
  <c r="W1030" i="7"/>
  <c r="W1031" i="7"/>
  <c r="W1032" i="7"/>
  <c r="W1033" i="7"/>
  <c r="W1034" i="7"/>
  <c r="W1035" i="7"/>
  <c r="W1036" i="7"/>
  <c r="W1037" i="7"/>
  <c r="W1038" i="7"/>
  <c r="W1039" i="7"/>
  <c r="W1040" i="7"/>
  <c r="W1041" i="7"/>
  <c r="W1042" i="7"/>
  <c r="W1043" i="7"/>
  <c r="W1044" i="7"/>
  <c r="W1045" i="7"/>
  <c r="W1046" i="7"/>
  <c r="W1047" i="7"/>
  <c r="W1048" i="7"/>
  <c r="W1049" i="7"/>
  <c r="W1050" i="7"/>
  <c r="W1051" i="7"/>
  <c r="W1052" i="7"/>
  <c r="W1053" i="7"/>
  <c r="W1054" i="7"/>
  <c r="W1055" i="7"/>
  <c r="W1056" i="7"/>
  <c r="W1057" i="7"/>
  <c r="W1058" i="7"/>
  <c r="W1059" i="7"/>
  <c r="W1060" i="7"/>
  <c r="W1061" i="7"/>
  <c r="W1062" i="7"/>
  <c r="W1063" i="7"/>
  <c r="W1064" i="7"/>
  <c r="W1065" i="7"/>
  <c r="W1066" i="7"/>
  <c r="W1067" i="7"/>
  <c r="W1068" i="7"/>
  <c r="W1069" i="7"/>
  <c r="W1070" i="7"/>
  <c r="W1071" i="7"/>
  <c r="W1072" i="7"/>
  <c r="W1073" i="7"/>
  <c r="W1074" i="7"/>
  <c r="W1075" i="7"/>
  <c r="W1076" i="7"/>
  <c r="W1077" i="7"/>
  <c r="W1078" i="7"/>
  <c r="W1079" i="7"/>
  <c r="W1080" i="7"/>
  <c r="W1081" i="7"/>
  <c r="W1082" i="7"/>
  <c r="W1083" i="7"/>
  <c r="W1084" i="7"/>
  <c r="W1085" i="7"/>
  <c r="W1086" i="7"/>
  <c r="W1087" i="7"/>
  <c r="W1088" i="7"/>
  <c r="W1089" i="7"/>
  <c r="W1090" i="7"/>
  <c r="W1091" i="7"/>
  <c r="W1092" i="7"/>
  <c r="W1093" i="7"/>
  <c r="W1094" i="7"/>
  <c r="W1095" i="7"/>
  <c r="W1096" i="7"/>
  <c r="W1097" i="7"/>
  <c r="W1098" i="7"/>
  <c r="W1099" i="7"/>
  <c r="W1100" i="7"/>
  <c r="W1101" i="7"/>
  <c r="W1102" i="7"/>
  <c r="W1103" i="7"/>
  <c r="W1104" i="7"/>
  <c r="W1105" i="7"/>
  <c r="W1106" i="7"/>
  <c r="W1107" i="7"/>
  <c r="W1108" i="7"/>
  <c r="W1109" i="7"/>
  <c r="W1110" i="7"/>
  <c r="W1111" i="7"/>
  <c r="W1112" i="7"/>
  <c r="W1113" i="7"/>
  <c r="W1114" i="7"/>
  <c r="W1115" i="7"/>
  <c r="W1116" i="7"/>
  <c r="W1117" i="7"/>
  <c r="W1118" i="7"/>
  <c r="W1119" i="7"/>
  <c r="W1120" i="7"/>
  <c r="W1121" i="7"/>
  <c r="W1122" i="7"/>
  <c r="W1123" i="7"/>
  <c r="W1124" i="7"/>
  <c r="W1125" i="7"/>
  <c r="W1126" i="7"/>
  <c r="W1127" i="7"/>
  <c r="W1128" i="7"/>
  <c r="W1129" i="7"/>
  <c r="W1130" i="7"/>
  <c r="W1131" i="7"/>
  <c r="W1132" i="7"/>
  <c r="W1133" i="7"/>
  <c r="W1134" i="7"/>
  <c r="W1135" i="7"/>
  <c r="W1136" i="7"/>
  <c r="W1137" i="7"/>
  <c r="W1138" i="7"/>
  <c r="W1139" i="7"/>
  <c r="W1140" i="7"/>
  <c r="W1141" i="7"/>
  <c r="W1142" i="7"/>
  <c r="W1143" i="7"/>
  <c r="W1144" i="7"/>
  <c r="W1145" i="7"/>
  <c r="W1146" i="7"/>
  <c r="W1147" i="7"/>
  <c r="W1148" i="7"/>
  <c r="W1149" i="7"/>
  <c r="W1150" i="7"/>
  <c r="W1151" i="7"/>
  <c r="W1152" i="7"/>
  <c r="W1153" i="7"/>
  <c r="W1154" i="7"/>
  <c r="W1155" i="7"/>
  <c r="W1156" i="7"/>
  <c r="W1157" i="7"/>
  <c r="W1158" i="7"/>
  <c r="W1159" i="7"/>
  <c r="W1160" i="7"/>
  <c r="W1161" i="7"/>
  <c r="W1162" i="7"/>
  <c r="W1163" i="7"/>
  <c r="W1164" i="7"/>
  <c r="W1165" i="7"/>
  <c r="W1166" i="7"/>
  <c r="W1167" i="7"/>
  <c r="W1168" i="7"/>
  <c r="W1169" i="7"/>
  <c r="W1170" i="7"/>
  <c r="W1171" i="7"/>
  <c r="W1172" i="7"/>
  <c r="W1173" i="7"/>
  <c r="W1174" i="7"/>
  <c r="W1175" i="7"/>
  <c r="W1176" i="7"/>
  <c r="W1177" i="7"/>
  <c r="W1178" i="7"/>
  <c r="W1179" i="7"/>
  <c r="W1180" i="7"/>
  <c r="W1181" i="7"/>
  <c r="W1182" i="7"/>
  <c r="W1183" i="7"/>
  <c r="W1184" i="7"/>
  <c r="W1185" i="7"/>
  <c r="W1186" i="7"/>
  <c r="W1187" i="7"/>
  <c r="W1188" i="7"/>
  <c r="W1189" i="7"/>
  <c r="W1190" i="7"/>
  <c r="W1191" i="7"/>
  <c r="W1192" i="7"/>
  <c r="W1193" i="7"/>
  <c r="W1194" i="7"/>
  <c r="W1195" i="7"/>
  <c r="W1196" i="7"/>
  <c r="W1197" i="7"/>
  <c r="W1198" i="7"/>
  <c r="W1199" i="7"/>
  <c r="W1200" i="7"/>
  <c r="W1201" i="7"/>
  <c r="W1202" i="7"/>
  <c r="W1203" i="7"/>
  <c r="W1204" i="7"/>
  <c r="W1205" i="7"/>
  <c r="W1206" i="7"/>
  <c r="W1207" i="7"/>
  <c r="W1208" i="7"/>
  <c r="W1209" i="7"/>
  <c r="W1210" i="7"/>
  <c r="W1211" i="7"/>
  <c r="W1212" i="7"/>
  <c r="W1213" i="7"/>
  <c r="W1214" i="7"/>
  <c r="W1215" i="7"/>
  <c r="W1216" i="7"/>
  <c r="W1217" i="7"/>
  <c r="W1218" i="7"/>
  <c r="W1219" i="7"/>
  <c r="W1220" i="7"/>
  <c r="W1221" i="7"/>
  <c r="W1222" i="7"/>
  <c r="W1223" i="7"/>
  <c r="W1224" i="7"/>
  <c r="W1225" i="7"/>
  <c r="W1226" i="7"/>
  <c r="W1227" i="7"/>
  <c r="W1228" i="7"/>
  <c r="W1229" i="7"/>
  <c r="W1230" i="7"/>
  <c r="W1231" i="7"/>
  <c r="W1232" i="7"/>
  <c r="W1233" i="7"/>
  <c r="W1234" i="7"/>
  <c r="W1235" i="7"/>
  <c r="W1236" i="7"/>
  <c r="W1237" i="7"/>
  <c r="W1238" i="7"/>
  <c r="W1239" i="7"/>
  <c r="W1240" i="7"/>
  <c r="W1241" i="7"/>
  <c r="W1242" i="7"/>
  <c r="W1243" i="7"/>
  <c r="W1244" i="7"/>
  <c r="W1245" i="7"/>
  <c r="W1246" i="7"/>
  <c r="W1247" i="7"/>
  <c r="W1248" i="7"/>
  <c r="W1249" i="7"/>
  <c r="W1250" i="7"/>
  <c r="W1251" i="7"/>
  <c r="W1252" i="7"/>
  <c r="W1253" i="7"/>
  <c r="W1254" i="7"/>
  <c r="W1255" i="7"/>
  <c r="W1256" i="7"/>
  <c r="W1257" i="7"/>
  <c r="W1258" i="7"/>
  <c r="W1259" i="7"/>
  <c r="W1260" i="7"/>
  <c r="W1261" i="7"/>
  <c r="W1262" i="7"/>
  <c r="W1263" i="7"/>
  <c r="W1264" i="7"/>
  <c r="W1265" i="7"/>
  <c r="W1266" i="7"/>
  <c r="W1267" i="7"/>
  <c r="W1268" i="7"/>
  <c r="W1269" i="7"/>
  <c r="W1270" i="7"/>
  <c r="W1271" i="7"/>
  <c r="W1272" i="7"/>
  <c r="W1273" i="7"/>
  <c r="W1274" i="7"/>
  <c r="W1275" i="7"/>
  <c r="W1276" i="7"/>
  <c r="W1277" i="7"/>
  <c r="W1278" i="7"/>
  <c r="W1279" i="7"/>
  <c r="W1280" i="7"/>
  <c r="W1281" i="7"/>
  <c r="W1282" i="7"/>
  <c r="W1283" i="7"/>
  <c r="W1284" i="7"/>
  <c r="W1285" i="7"/>
  <c r="W1286" i="7"/>
  <c r="W1287" i="7"/>
  <c r="W1288" i="7"/>
  <c r="W1289" i="7"/>
  <c r="W1290" i="7"/>
  <c r="W1291" i="7"/>
  <c r="W1292" i="7"/>
  <c r="W1293" i="7"/>
  <c r="W1294" i="7"/>
  <c r="W1295" i="7"/>
  <c r="W1296" i="7"/>
  <c r="W1297" i="7"/>
  <c r="W1298" i="7"/>
  <c r="W1299" i="7"/>
  <c r="W1300" i="7"/>
  <c r="W1301" i="7"/>
  <c r="W1302" i="7"/>
  <c r="W1303" i="7"/>
  <c r="W1304" i="7"/>
  <c r="W1305" i="7"/>
  <c r="W1306" i="7"/>
  <c r="W1307" i="7"/>
  <c r="W1308" i="7"/>
  <c r="W1309" i="7"/>
  <c r="W1310" i="7"/>
  <c r="W1311" i="7"/>
  <c r="W1312" i="7"/>
  <c r="W1313" i="7"/>
  <c r="W1314" i="7"/>
  <c r="W1315" i="7"/>
  <c r="W1316" i="7"/>
  <c r="W1317" i="7"/>
  <c r="W1318" i="7"/>
  <c r="W1319" i="7"/>
  <c r="W1320" i="7"/>
  <c r="W1321" i="7"/>
  <c r="W1322" i="7"/>
  <c r="W1323" i="7"/>
  <c r="W1324" i="7"/>
  <c r="W1325" i="7"/>
  <c r="W1326" i="7"/>
  <c r="W1327" i="7"/>
  <c r="W1328" i="7"/>
  <c r="W1329" i="7"/>
  <c r="W1330" i="7"/>
  <c r="W1331" i="7"/>
  <c r="W1332" i="7"/>
  <c r="W1333" i="7"/>
  <c r="W1334" i="7"/>
  <c r="W1335" i="7"/>
  <c r="W1336" i="7"/>
  <c r="W1337" i="7"/>
  <c r="W1338" i="7"/>
  <c r="W1339" i="7"/>
  <c r="W1340" i="7"/>
  <c r="W1341" i="7"/>
  <c r="W1342" i="7"/>
  <c r="W1343" i="7"/>
  <c r="W1344" i="7"/>
  <c r="W1345" i="7"/>
  <c r="W1346" i="7"/>
  <c r="W1347" i="7"/>
  <c r="W1348" i="7"/>
  <c r="W1349" i="7"/>
  <c r="W1350" i="7"/>
  <c r="W1351" i="7"/>
  <c r="W1352" i="7"/>
  <c r="W1353" i="7"/>
  <c r="W1354" i="7"/>
  <c r="W1355" i="7"/>
  <c r="W1356" i="7"/>
  <c r="W1357" i="7"/>
  <c r="W1358" i="7"/>
  <c r="W1359" i="7"/>
  <c r="W1360" i="7"/>
  <c r="W1361" i="7"/>
  <c r="W1362" i="7"/>
  <c r="W1363" i="7"/>
  <c r="W1364" i="7"/>
  <c r="W1365" i="7"/>
  <c r="W1366" i="7"/>
  <c r="W1367" i="7"/>
  <c r="W1368" i="7"/>
  <c r="W1369" i="7"/>
  <c r="W1370" i="7"/>
  <c r="W1372" i="7"/>
  <c r="W1373" i="7"/>
  <c r="W1374" i="7"/>
  <c r="W1375" i="7"/>
  <c r="W1376" i="7"/>
  <c r="W1377" i="7"/>
  <c r="W1378" i="7"/>
  <c r="W1379" i="7"/>
  <c r="W1380" i="7"/>
  <c r="W1381" i="7"/>
  <c r="W1382" i="7"/>
  <c r="W1383" i="7"/>
  <c r="W1384" i="7"/>
  <c r="W1385" i="7"/>
  <c r="W1386" i="7"/>
  <c r="W1387" i="7"/>
  <c r="W1388" i="7"/>
  <c r="W1389" i="7"/>
  <c r="W1390" i="7"/>
  <c r="W1391" i="7"/>
  <c r="W1392" i="7"/>
  <c r="W1393" i="7"/>
  <c r="W1394" i="7"/>
  <c r="W1395" i="7"/>
  <c r="W1396" i="7"/>
  <c r="W1397" i="7"/>
  <c r="W1398" i="7"/>
  <c r="W1399" i="7"/>
  <c r="W1400" i="7"/>
  <c r="W1401" i="7"/>
  <c r="W1402" i="7"/>
  <c r="W1403" i="7"/>
  <c r="W1404" i="7"/>
  <c r="W1405" i="7"/>
  <c r="W1406" i="7"/>
  <c r="W1407" i="7"/>
  <c r="W1408" i="7"/>
  <c r="W1409" i="7"/>
  <c r="W1410" i="7"/>
  <c r="W1411" i="7"/>
  <c r="W1412" i="7"/>
  <c r="W1413" i="7"/>
  <c r="W1414" i="7"/>
  <c r="W1415" i="7"/>
  <c r="W1416" i="7"/>
  <c r="W1417" i="7"/>
  <c r="W1418" i="7"/>
  <c r="W1419" i="7"/>
  <c r="W1420" i="7"/>
  <c r="W1422" i="7"/>
  <c r="W1423" i="7"/>
  <c r="W1424" i="7"/>
  <c r="W1425" i="7"/>
  <c r="W1426" i="7"/>
  <c r="W1427" i="7"/>
  <c r="W1428" i="7"/>
  <c r="W1429" i="7"/>
  <c r="W1430" i="7"/>
  <c r="W1431" i="7"/>
  <c r="W1432" i="7"/>
  <c r="W1433" i="7"/>
  <c r="W1434" i="7"/>
  <c r="W1435" i="7"/>
  <c r="W1436" i="7"/>
  <c r="W1437" i="7"/>
  <c r="W1438" i="7"/>
  <c r="W1439" i="7"/>
  <c r="W1440" i="7"/>
  <c r="W1441" i="7"/>
  <c r="W1442" i="7"/>
  <c r="W1443" i="7"/>
  <c r="W1444" i="7"/>
  <c r="W1445" i="7"/>
  <c r="W1446" i="7"/>
  <c r="W1447" i="7"/>
  <c r="W1448" i="7"/>
  <c r="W1449" i="7"/>
  <c r="W1450" i="7"/>
  <c r="W1451" i="7"/>
  <c r="W1452" i="7"/>
  <c r="W1453" i="7"/>
  <c r="W1454" i="7"/>
  <c r="W1455" i="7"/>
  <c r="W1456" i="7"/>
  <c r="W1457" i="7"/>
  <c r="W1458" i="7"/>
  <c r="W1459" i="7"/>
  <c r="W1460" i="7"/>
  <c r="W1461" i="7"/>
  <c r="W1462" i="7"/>
  <c r="W1463" i="7"/>
  <c r="W1464" i="7"/>
  <c r="W1465" i="7"/>
  <c r="W1466" i="7"/>
  <c r="W1467" i="7"/>
  <c r="W1468" i="7"/>
  <c r="W1469" i="7"/>
  <c r="W1470" i="7"/>
  <c r="W1471" i="7"/>
  <c r="W1472" i="7"/>
  <c r="W1473" i="7"/>
  <c r="W1474" i="7"/>
  <c r="W1475" i="7"/>
  <c r="W1476" i="7"/>
  <c r="W1477" i="7"/>
  <c r="W1478" i="7"/>
  <c r="W1479" i="7"/>
  <c r="W1480" i="7"/>
  <c r="W1481" i="7"/>
  <c r="W1482" i="7"/>
  <c r="W1483" i="7"/>
  <c r="W1484" i="7"/>
  <c r="W1485" i="7"/>
  <c r="W1486" i="7"/>
  <c r="W1487" i="7"/>
  <c r="W1488" i="7"/>
  <c r="W1489" i="7"/>
  <c r="W1490" i="7"/>
  <c r="W1491" i="7"/>
  <c r="W1492" i="7"/>
  <c r="W1493" i="7"/>
  <c r="W1494" i="7"/>
  <c r="W1495" i="7"/>
  <c r="W1496" i="7"/>
  <c r="W1497" i="7"/>
  <c r="W1498" i="7"/>
  <c r="W1499" i="7"/>
  <c r="W1500" i="7"/>
  <c r="W1501" i="7"/>
  <c r="W1502" i="7"/>
  <c r="W1503" i="7"/>
  <c r="W1504" i="7"/>
  <c r="W1505" i="7"/>
  <c r="W1506" i="7"/>
  <c r="W1507" i="7"/>
  <c r="W1508" i="7"/>
  <c r="W1509" i="7"/>
  <c r="W1510" i="7"/>
  <c r="W1511" i="7"/>
  <c r="W1512" i="7"/>
  <c r="W1513" i="7"/>
  <c r="W1514" i="7"/>
  <c r="W1515" i="7"/>
  <c r="W1516" i="7"/>
  <c r="W1517" i="7"/>
  <c r="W1518" i="7"/>
  <c r="W1519" i="7"/>
  <c r="W1521" i="7"/>
  <c r="W1522" i="7"/>
  <c r="W1523" i="7"/>
  <c r="W1524" i="7"/>
  <c r="W1525" i="7"/>
  <c r="W1526" i="7"/>
  <c r="W1527" i="7"/>
  <c r="W1528" i="7"/>
  <c r="W1529" i="7"/>
  <c r="W1530" i="7"/>
  <c r="W1531" i="7"/>
  <c r="W1532" i="7"/>
  <c r="W1533" i="7"/>
  <c r="W1534" i="7"/>
  <c r="W1535" i="7"/>
  <c r="W1536" i="7"/>
  <c r="W1537" i="7"/>
  <c r="W1538" i="7"/>
  <c r="W1539" i="7"/>
  <c r="W1540" i="7"/>
  <c r="W1541" i="7"/>
  <c r="W1542" i="7"/>
  <c r="W1543" i="7"/>
  <c r="W1544" i="7"/>
  <c r="W1545" i="7"/>
  <c r="W1546" i="7"/>
  <c r="W1547" i="7"/>
  <c r="W1548" i="7"/>
  <c r="W1549" i="7"/>
  <c r="W1550" i="7"/>
  <c r="W1551" i="7"/>
  <c r="W1552" i="7"/>
  <c r="W1553" i="7"/>
  <c r="W1554" i="7"/>
  <c r="W1556" i="7"/>
  <c r="W1557" i="7"/>
  <c r="W1558" i="7"/>
  <c r="W1559" i="7"/>
  <c r="W1560" i="7"/>
  <c r="W1561" i="7"/>
  <c r="W1562" i="7"/>
  <c r="W1563" i="7"/>
  <c r="W1564" i="7"/>
  <c r="W1565" i="7"/>
  <c r="W1566" i="7"/>
  <c r="W1567" i="7"/>
  <c r="W1568" i="7"/>
  <c r="W1569" i="7"/>
  <c r="W1570" i="7"/>
  <c r="W1571" i="7"/>
  <c r="W1572" i="7"/>
  <c r="W1573" i="7"/>
  <c r="W1575" i="7"/>
  <c r="W1576" i="7"/>
  <c r="W1577" i="7"/>
  <c r="W1578" i="7"/>
  <c r="W1579" i="7"/>
  <c r="W1580" i="7"/>
  <c r="W1581" i="7"/>
  <c r="W1582" i="7"/>
  <c r="W1583" i="7"/>
  <c r="W1584" i="7"/>
  <c r="W1585" i="7"/>
  <c r="W1586" i="7"/>
  <c r="W1587" i="7"/>
  <c r="W1588" i="7"/>
  <c r="W1589" i="7"/>
  <c r="W1590" i="7"/>
  <c r="W1591" i="7"/>
  <c r="W1592" i="7"/>
  <c r="W1593" i="7"/>
  <c r="W1594" i="7"/>
  <c r="W1595" i="7"/>
  <c r="W1596" i="7"/>
  <c r="W1597" i="7"/>
  <c r="W1598" i="7"/>
  <c r="W1599" i="7"/>
  <c r="W1600" i="7"/>
  <c r="W1601" i="7"/>
  <c r="W1602" i="7"/>
  <c r="W1603" i="7"/>
  <c r="W1604" i="7"/>
  <c r="W1605" i="7"/>
  <c r="W1606" i="7"/>
  <c r="W1607" i="7"/>
  <c r="W1608" i="7"/>
  <c r="W1609" i="7"/>
  <c r="W1610" i="7"/>
  <c r="W1611" i="7"/>
  <c r="W1612" i="7"/>
  <c r="W1613" i="7"/>
  <c r="W1614" i="7"/>
  <c r="W1615" i="7"/>
  <c r="W1616" i="7"/>
  <c r="W1617" i="7"/>
  <c r="W1618" i="7"/>
  <c r="W1619" i="7"/>
  <c r="W1620" i="7"/>
  <c r="W1621" i="7"/>
  <c r="W1622" i="7"/>
  <c r="W1623" i="7"/>
  <c r="W1624" i="7"/>
  <c r="W1625" i="7"/>
  <c r="W1626" i="7"/>
  <c r="W1627" i="7"/>
  <c r="W1628" i="7"/>
  <c r="W1629" i="7"/>
  <c r="W1630" i="7"/>
  <c r="W1631" i="7"/>
  <c r="W1632" i="7"/>
  <c r="W1633" i="7"/>
  <c r="W1634" i="7"/>
  <c r="W1635" i="7"/>
  <c r="W1636" i="7"/>
  <c r="W1637" i="7"/>
  <c r="W1638" i="7"/>
  <c r="W1639" i="7"/>
  <c r="W1640" i="7"/>
  <c r="W1641" i="7"/>
  <c r="W1642" i="7"/>
  <c r="W1643" i="7"/>
  <c r="W1644" i="7"/>
  <c r="W1645" i="7"/>
  <c r="W1646" i="7"/>
  <c r="W1647" i="7"/>
  <c r="W1648" i="7"/>
  <c r="W1649" i="7"/>
  <c r="W1650" i="7"/>
  <c r="W1651" i="7"/>
  <c r="W1652" i="7"/>
  <c r="W1653" i="7"/>
  <c r="W1654" i="7"/>
  <c r="W1655" i="7"/>
  <c r="W1656" i="7"/>
  <c r="W1657" i="7"/>
  <c r="W1658" i="7"/>
  <c r="W1659" i="7"/>
  <c r="W1660" i="7"/>
  <c r="W1661" i="7"/>
  <c r="W1662" i="7"/>
  <c r="W1663" i="7"/>
  <c r="W1664" i="7"/>
  <c r="W1665" i="7"/>
  <c r="W1666" i="7"/>
  <c r="W1667" i="7"/>
  <c r="W1668" i="7"/>
  <c r="W1669" i="7"/>
  <c r="W1670" i="7"/>
  <c r="W1671" i="7"/>
  <c r="W1672" i="7"/>
  <c r="W1673" i="7"/>
  <c r="W1674" i="7"/>
  <c r="W1675" i="7"/>
  <c r="W1676" i="7"/>
  <c r="W1677" i="7"/>
  <c r="W1678" i="7"/>
  <c r="W1679" i="7"/>
  <c r="W1680" i="7"/>
  <c r="W1681" i="7"/>
  <c r="W1682" i="7"/>
  <c r="W1683" i="7"/>
  <c r="W1684" i="7"/>
  <c r="W1685" i="7"/>
  <c r="W1686" i="7"/>
  <c r="W1687" i="7"/>
  <c r="W1688" i="7"/>
  <c r="W1689" i="7"/>
  <c r="W1690" i="7"/>
  <c r="W1691" i="7"/>
  <c r="W1692" i="7"/>
  <c r="W1693" i="7"/>
  <c r="W1694" i="7"/>
  <c r="W1695" i="7"/>
  <c r="W1696" i="7"/>
  <c r="W1697" i="7"/>
  <c r="W1698" i="7"/>
  <c r="W1699" i="7"/>
  <c r="W1700" i="7"/>
  <c r="W1701" i="7"/>
  <c r="W1702" i="7"/>
  <c r="W1703" i="7"/>
  <c r="W1704" i="7"/>
  <c r="W1705" i="7"/>
  <c r="W1706" i="7"/>
  <c r="W1707" i="7"/>
  <c r="W1708" i="7"/>
  <c r="W1709" i="7"/>
  <c r="W1710" i="7"/>
  <c r="W1711" i="7"/>
  <c r="W1712" i="7"/>
  <c r="W1713" i="7"/>
  <c r="W1714" i="7"/>
  <c r="W1715" i="7"/>
  <c r="W1716" i="7"/>
  <c r="W1717" i="7"/>
  <c r="W1718" i="7"/>
  <c r="W1719" i="7"/>
  <c r="W1720" i="7"/>
  <c r="W1721" i="7"/>
  <c r="W1722" i="7"/>
  <c r="W1723" i="7"/>
  <c r="W1724" i="7"/>
  <c r="W1725" i="7"/>
  <c r="W1726" i="7"/>
  <c r="W1727" i="7"/>
  <c r="W1728" i="7"/>
  <c r="W1729" i="7"/>
  <c r="W1730" i="7"/>
  <c r="W1731" i="7"/>
  <c r="W1732" i="7"/>
  <c r="W1733" i="7"/>
  <c r="W1734" i="7"/>
  <c r="W1735" i="7"/>
  <c r="W1736" i="7"/>
  <c r="W1737" i="7"/>
  <c r="W1738" i="7"/>
  <c r="W1739" i="7"/>
  <c r="W1740" i="7"/>
  <c r="W1741" i="7"/>
  <c r="W1742" i="7"/>
  <c r="W1743" i="7"/>
  <c r="W1744" i="7"/>
  <c r="W1745" i="7"/>
  <c r="W1746" i="7"/>
  <c r="W1747" i="7"/>
  <c r="W1748" i="7"/>
  <c r="W1749" i="7"/>
  <c r="W1750" i="7"/>
  <c r="W1751" i="7"/>
  <c r="W1752" i="7"/>
  <c r="W1753" i="7"/>
  <c r="W1754" i="7"/>
  <c r="W1755" i="7"/>
  <c r="W1756" i="7"/>
  <c r="W1757" i="7"/>
  <c r="W1758" i="7"/>
  <c r="W1759" i="7"/>
  <c r="W1760" i="7"/>
  <c r="W1761" i="7"/>
  <c r="W1762" i="7"/>
  <c r="W1763" i="7"/>
  <c r="W1764" i="7"/>
  <c r="W1765" i="7"/>
  <c r="W1766" i="7"/>
  <c r="W1767" i="7"/>
  <c r="W1768" i="7"/>
  <c r="W1769" i="7"/>
  <c r="W1770" i="7"/>
  <c r="W1771" i="7"/>
  <c r="W1772" i="7"/>
  <c r="W1773" i="7"/>
  <c r="W1774" i="7"/>
  <c r="W1775" i="7"/>
  <c r="W1776" i="7"/>
  <c r="W1777" i="7"/>
  <c r="W1778" i="7"/>
  <c r="W1779" i="7"/>
  <c r="W1780" i="7"/>
  <c r="W1781" i="7"/>
  <c r="W1782" i="7"/>
  <c r="W1783" i="7"/>
  <c r="W1784" i="7"/>
  <c r="W1785" i="7"/>
  <c r="W1786" i="7"/>
  <c r="W1787" i="7"/>
  <c r="W1788" i="7"/>
  <c r="W1789" i="7"/>
  <c r="W1790" i="7"/>
  <c r="W1791" i="7"/>
  <c r="W1792" i="7"/>
  <c r="W1793" i="7"/>
  <c r="W1794" i="7"/>
  <c r="W1795" i="7"/>
  <c r="W1796" i="7"/>
  <c r="W1797" i="7"/>
  <c r="W1798" i="7"/>
  <c r="W1799" i="7"/>
  <c r="W1800" i="7"/>
  <c r="W1801" i="7"/>
  <c r="W1802" i="7"/>
  <c r="W1803" i="7"/>
  <c r="W1804" i="7"/>
  <c r="W1805" i="7"/>
  <c r="W1806" i="7"/>
  <c r="W1807" i="7"/>
  <c r="W1808" i="7"/>
  <c r="W1809" i="7"/>
  <c r="W1810" i="7"/>
  <c r="W1811" i="7"/>
  <c r="W1812" i="7"/>
  <c r="W1813" i="7"/>
  <c r="W1814" i="7"/>
  <c r="W1815" i="7"/>
  <c r="W1816" i="7"/>
  <c r="W1817" i="7"/>
  <c r="W1818" i="7"/>
  <c r="W1819" i="7"/>
  <c r="W1820" i="7"/>
  <c r="W1821" i="7"/>
  <c r="W1822" i="7"/>
  <c r="W1823" i="7"/>
  <c r="W1824" i="7"/>
  <c r="W1825" i="7"/>
  <c r="W1826" i="7"/>
  <c r="W1827" i="7"/>
  <c r="W1828" i="7"/>
  <c r="W1829" i="7"/>
  <c r="W1830" i="7"/>
  <c r="W1831" i="7"/>
  <c r="W1832" i="7"/>
  <c r="W1833" i="7"/>
  <c r="W1834" i="7"/>
  <c r="W1835" i="7"/>
  <c r="W1836" i="7"/>
  <c r="W1837" i="7"/>
  <c r="W1838" i="7"/>
  <c r="W1839" i="7"/>
  <c r="W1840" i="7"/>
  <c r="W1841" i="7"/>
  <c r="W1842" i="7"/>
  <c r="W1843" i="7"/>
  <c r="W1844" i="7"/>
  <c r="W1845" i="7"/>
  <c r="W1846" i="7"/>
  <c r="W1847" i="7"/>
  <c r="W1848" i="7"/>
  <c r="W1849" i="7"/>
  <c r="W1851" i="7"/>
  <c r="W1852" i="7"/>
  <c r="W1853" i="7"/>
  <c r="W1854" i="7"/>
  <c r="W1855" i="7"/>
  <c r="W1856" i="7"/>
  <c r="W1857" i="7"/>
  <c r="W1858" i="7"/>
  <c r="W1859" i="7"/>
  <c r="W1860" i="7"/>
  <c r="W1861" i="7"/>
  <c r="W1862" i="7"/>
  <c r="W1863" i="7"/>
  <c r="W1864" i="7"/>
  <c r="W1865" i="7"/>
  <c r="W1866" i="7"/>
  <c r="W1867" i="7"/>
  <c r="W1868" i="7"/>
  <c r="W1869" i="7"/>
  <c r="W1870" i="7"/>
  <c r="W1871" i="7"/>
  <c r="W1872" i="7"/>
  <c r="W1873" i="7"/>
  <c r="W1874" i="7"/>
  <c r="W1875" i="7"/>
  <c r="W1876" i="7"/>
  <c r="W1877" i="7"/>
  <c r="W1878" i="7"/>
  <c r="W1879" i="7"/>
  <c r="W1880" i="7"/>
  <c r="W1881" i="7"/>
  <c r="W1882" i="7"/>
  <c r="W1883" i="7"/>
  <c r="W1884" i="7"/>
  <c r="W1885" i="7"/>
  <c r="W1887" i="7"/>
  <c r="W1888" i="7"/>
  <c r="W1889" i="7"/>
  <c r="W1890" i="7"/>
  <c r="W1891" i="7"/>
  <c r="W1892" i="7"/>
  <c r="W1893" i="7"/>
  <c r="W1894" i="7"/>
  <c r="W1895" i="7"/>
  <c r="W1896" i="7"/>
  <c r="W1897" i="7"/>
  <c r="W1898" i="7"/>
  <c r="W1899" i="7"/>
  <c r="W1900" i="7"/>
  <c r="W1901" i="7"/>
  <c r="W1902" i="7"/>
  <c r="W1903" i="7"/>
  <c r="W1904" i="7"/>
  <c r="W1905" i="7"/>
  <c r="W1906" i="7"/>
  <c r="W1907" i="7"/>
  <c r="W1908" i="7"/>
  <c r="W1909" i="7"/>
  <c r="W1910" i="7"/>
  <c r="W1911" i="7"/>
  <c r="W1912" i="7"/>
  <c r="W1913" i="7"/>
  <c r="W1914" i="7"/>
  <c r="W1915" i="7"/>
  <c r="W1916" i="7"/>
  <c r="W1917" i="7"/>
  <c r="W1918" i="7"/>
  <c r="W1919" i="7"/>
  <c r="W1920" i="7"/>
  <c r="W1921" i="7"/>
  <c r="W1922" i="7"/>
  <c r="W1923" i="7"/>
  <c r="W1924" i="7"/>
  <c r="W1925" i="7"/>
  <c r="W1926" i="7"/>
  <c r="W1927" i="7"/>
  <c r="W1928" i="7"/>
  <c r="W1929" i="7"/>
  <c r="W1930" i="7"/>
  <c r="W1931" i="7"/>
  <c r="W1932" i="7"/>
  <c r="W1933" i="7"/>
  <c r="W1934" i="7"/>
  <c r="W1935" i="7"/>
  <c r="W1936" i="7"/>
  <c r="W1937" i="7"/>
  <c r="W1938" i="7"/>
  <c r="W1939" i="7"/>
  <c r="W1940" i="7"/>
  <c r="W1941" i="7"/>
  <c r="W1942" i="7"/>
  <c r="W1943" i="7"/>
  <c r="W1944" i="7"/>
  <c r="W1945" i="7"/>
  <c r="W1946" i="7"/>
  <c r="W1947" i="7"/>
  <c r="W1948" i="7"/>
  <c r="W1949" i="7"/>
  <c r="W1950" i="7"/>
  <c r="W1951" i="7"/>
  <c r="W1952" i="7"/>
  <c r="W1953" i="7"/>
  <c r="W1954" i="7"/>
  <c r="W1955" i="7"/>
  <c r="W1956" i="7"/>
  <c r="W1957" i="7"/>
  <c r="W1958" i="7"/>
  <c r="W1959" i="7"/>
  <c r="W1960" i="7"/>
  <c r="W1961" i="7"/>
  <c r="W1962" i="7"/>
  <c r="W1963" i="7"/>
  <c r="W1964" i="7"/>
  <c r="W1965" i="7"/>
  <c r="W1966" i="7"/>
  <c r="W1967" i="7"/>
  <c r="W1968" i="7"/>
  <c r="W1969" i="7"/>
  <c r="W1970" i="7"/>
  <c r="W1971" i="7"/>
  <c r="W1972" i="7"/>
  <c r="W1973" i="7"/>
  <c r="W1974" i="7"/>
  <c r="W1975" i="7"/>
  <c r="W1976" i="7"/>
  <c r="W1977" i="7"/>
  <c r="W1978" i="7"/>
  <c r="W1979" i="7"/>
  <c r="W1980" i="7"/>
  <c r="W1981" i="7"/>
  <c r="W1982" i="7"/>
  <c r="W1983" i="7"/>
  <c r="W1984" i="7"/>
  <c r="W1985" i="7"/>
  <c r="W1986" i="7"/>
  <c r="W1987" i="7"/>
  <c r="W1988" i="7"/>
  <c r="W1989" i="7"/>
  <c r="W1990" i="7"/>
  <c r="W1991" i="7"/>
  <c r="W1992" i="7"/>
  <c r="W1993" i="7"/>
  <c r="W1994" i="7"/>
  <c r="W1995" i="7"/>
  <c r="W1996" i="7"/>
  <c r="W1997" i="7"/>
  <c r="W1998" i="7"/>
  <c r="W1999" i="7"/>
  <c r="W2000" i="7"/>
  <c r="W2001" i="7"/>
  <c r="W2002" i="7"/>
  <c r="W2003" i="7"/>
  <c r="W2004" i="7"/>
  <c r="W2005" i="7"/>
  <c r="W2006" i="7"/>
  <c r="W2007" i="7"/>
  <c r="W2008" i="7"/>
  <c r="W2009" i="7"/>
  <c r="W2010" i="7"/>
  <c r="W2011" i="7"/>
  <c r="W2012" i="7"/>
  <c r="W2013" i="7"/>
  <c r="W2014" i="7"/>
  <c r="W2015" i="7"/>
  <c r="W2016" i="7"/>
  <c r="W2017" i="7"/>
  <c r="W2018" i="7"/>
  <c r="W2019" i="7"/>
  <c r="W2020" i="7"/>
  <c r="W2021" i="7"/>
  <c r="W2022" i="7"/>
  <c r="W2023" i="7"/>
  <c r="W2024" i="7"/>
  <c r="W2025" i="7"/>
  <c r="W2026" i="7"/>
  <c r="W2027" i="7"/>
  <c r="W2028" i="7"/>
  <c r="W2029" i="7"/>
  <c r="W2030" i="7"/>
  <c r="W2031" i="7"/>
  <c r="W2032" i="7"/>
  <c r="W2033" i="7"/>
  <c r="W2034" i="7"/>
  <c r="W2035" i="7"/>
  <c r="W2036" i="7"/>
  <c r="W2037" i="7"/>
  <c r="W2038" i="7"/>
  <c r="W2039" i="7"/>
  <c r="W2040" i="7"/>
  <c r="W2041" i="7"/>
  <c r="W2042" i="7"/>
  <c r="W2043" i="7"/>
  <c r="W2044" i="7"/>
  <c r="W2045" i="7"/>
  <c r="W2046" i="7"/>
  <c r="W2047" i="7"/>
  <c r="W2048" i="7"/>
  <c r="W2049" i="7"/>
  <c r="W2050" i="7"/>
  <c r="W2051" i="7"/>
  <c r="W2052" i="7"/>
  <c r="W2053" i="7"/>
  <c r="W2054" i="7"/>
  <c r="W2055" i="7"/>
  <c r="W2056" i="7"/>
  <c r="W2057" i="7"/>
  <c r="W2058" i="7"/>
  <c r="W2059" i="7"/>
  <c r="W2060" i="7"/>
  <c r="W2061" i="7"/>
  <c r="W2062" i="7"/>
  <c r="W2063" i="7"/>
  <c r="W2064" i="7"/>
  <c r="W2065" i="7"/>
  <c r="W2066" i="7"/>
  <c r="W2067" i="7"/>
  <c r="W2068" i="7"/>
  <c r="W2069" i="7"/>
  <c r="W2070" i="7"/>
  <c r="W2071" i="7"/>
  <c r="W2072" i="7"/>
  <c r="W2073" i="7"/>
  <c r="W2074" i="7"/>
  <c r="W2075" i="7"/>
  <c r="W2076" i="7"/>
  <c r="W2077" i="7"/>
  <c r="W2078" i="7"/>
  <c r="W2079" i="7"/>
  <c r="W2080" i="7"/>
  <c r="W2081" i="7"/>
  <c r="W2082" i="7"/>
  <c r="W2083" i="7"/>
  <c r="W2084" i="7"/>
  <c r="W2085" i="7"/>
  <c r="W2086" i="7"/>
  <c r="W2087" i="7"/>
  <c r="W2088" i="7"/>
  <c r="W2089" i="7"/>
  <c r="W2090" i="7"/>
  <c r="W2091" i="7"/>
  <c r="W2092" i="7"/>
  <c r="W2093" i="7"/>
  <c r="W2094" i="7"/>
  <c r="W2095" i="7"/>
  <c r="W2096" i="7"/>
  <c r="W2097" i="7"/>
  <c r="W2098" i="7"/>
  <c r="W2099" i="7"/>
  <c r="W2100" i="7"/>
  <c r="W2101" i="7"/>
  <c r="W2102" i="7"/>
  <c r="W2103" i="7"/>
  <c r="W2104" i="7"/>
  <c r="W2105" i="7"/>
  <c r="W2106" i="7"/>
  <c r="W2107" i="7"/>
  <c r="W2108" i="7"/>
  <c r="W2109" i="7"/>
  <c r="W2110" i="7"/>
  <c r="W2111" i="7"/>
  <c r="W2112" i="7"/>
  <c r="W2113" i="7"/>
  <c r="W2114" i="7"/>
  <c r="W2115" i="7"/>
  <c r="W2116" i="7"/>
  <c r="W2117" i="7"/>
  <c r="W2118" i="7"/>
  <c r="W2119" i="7"/>
  <c r="W2120" i="7"/>
  <c r="W2121" i="7"/>
  <c r="W2122" i="7"/>
  <c r="W2123" i="7"/>
  <c r="W2124" i="7"/>
  <c r="W2125" i="7"/>
  <c r="W2126" i="7"/>
  <c r="W2127" i="7"/>
  <c r="W2128" i="7"/>
  <c r="W2129" i="7"/>
  <c r="W2130" i="7"/>
  <c r="W2131" i="7"/>
  <c r="W2132" i="7"/>
  <c r="W2133" i="7"/>
  <c r="W2134" i="7"/>
  <c r="W2135" i="7"/>
  <c r="W2136" i="7"/>
  <c r="W2137" i="7"/>
  <c r="W2138" i="7"/>
  <c r="W2139" i="7"/>
  <c r="W2140" i="7"/>
  <c r="W2141" i="7"/>
  <c r="W2142" i="7"/>
  <c r="W2143" i="7"/>
  <c r="W2144" i="7"/>
  <c r="W2145" i="7"/>
  <c r="W2146" i="7"/>
  <c r="W2147" i="7"/>
  <c r="W2148" i="7"/>
  <c r="W2149" i="7"/>
  <c r="W2150" i="7"/>
  <c r="W2151" i="7"/>
  <c r="W2152" i="7"/>
  <c r="W2153" i="7"/>
  <c r="W2154" i="7"/>
  <c r="W2155" i="7"/>
  <c r="W2156" i="7"/>
  <c r="W2157" i="7"/>
  <c r="W2158" i="7"/>
  <c r="W2159" i="7"/>
  <c r="W2160" i="7"/>
  <c r="W2161" i="7"/>
  <c r="W2162" i="7"/>
  <c r="W2163" i="7"/>
  <c r="W2164" i="7"/>
  <c r="W2165" i="7"/>
  <c r="W2166" i="7"/>
  <c r="W2167" i="7"/>
  <c r="W2168" i="7"/>
  <c r="W2169" i="7"/>
  <c r="W2170" i="7"/>
  <c r="W2171" i="7"/>
  <c r="W2172" i="7"/>
  <c r="W2173" i="7"/>
  <c r="W2174" i="7"/>
  <c r="W2175" i="7"/>
  <c r="W2176" i="7"/>
  <c r="W2177" i="7"/>
  <c r="W2178" i="7"/>
  <c r="W2179" i="7"/>
  <c r="W2180" i="7"/>
  <c r="W2181" i="7"/>
  <c r="W2182" i="7"/>
  <c r="W2183" i="7"/>
  <c r="W2184" i="7"/>
  <c r="W2185" i="7"/>
  <c r="W2186" i="7"/>
  <c r="W2187" i="7"/>
  <c r="W2188" i="7"/>
  <c r="W2189" i="7"/>
  <c r="W2190" i="7"/>
  <c r="W2191" i="7"/>
  <c r="W2192" i="7"/>
  <c r="W2193" i="7"/>
  <c r="W2194" i="7"/>
  <c r="W2195" i="7"/>
  <c r="W2196" i="7"/>
  <c r="W2197" i="7"/>
  <c r="W2198" i="7"/>
  <c r="W2199" i="7"/>
  <c r="W2200" i="7"/>
  <c r="W2201" i="7"/>
  <c r="V2" i="7"/>
  <c r="V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V301" i="7"/>
  <c r="V302" i="7"/>
  <c r="V303" i="7"/>
  <c r="V304" i="7"/>
  <c r="V305" i="7"/>
  <c r="V306" i="7"/>
  <c r="V307" i="7"/>
  <c r="V308" i="7"/>
  <c r="V309" i="7"/>
  <c r="V310" i="7"/>
  <c r="V311" i="7"/>
  <c r="V312" i="7"/>
  <c r="V313" i="7"/>
  <c r="V314" i="7"/>
  <c r="V315" i="7"/>
  <c r="V316" i="7"/>
  <c r="V317" i="7"/>
  <c r="V318" i="7"/>
  <c r="V319" i="7"/>
  <c r="V320" i="7"/>
  <c r="V321" i="7"/>
  <c r="V322" i="7"/>
  <c r="V323" i="7"/>
  <c r="V324" i="7"/>
  <c r="V325" i="7"/>
  <c r="V326" i="7"/>
  <c r="V327" i="7"/>
  <c r="V328" i="7"/>
  <c r="V329" i="7"/>
  <c r="V330" i="7"/>
  <c r="V331" i="7"/>
  <c r="V332" i="7"/>
  <c r="V333" i="7"/>
  <c r="V334" i="7"/>
  <c r="V335" i="7"/>
  <c r="V336" i="7"/>
  <c r="V337" i="7"/>
  <c r="V338" i="7"/>
  <c r="V339" i="7"/>
  <c r="V340" i="7"/>
  <c r="V341" i="7"/>
  <c r="V342" i="7"/>
  <c r="V343" i="7"/>
  <c r="V344" i="7"/>
  <c r="V345" i="7"/>
  <c r="V346" i="7"/>
  <c r="V347" i="7"/>
  <c r="V348" i="7"/>
  <c r="V349" i="7"/>
  <c r="V350" i="7"/>
  <c r="V351" i="7"/>
  <c r="V352" i="7"/>
  <c r="V353" i="7"/>
  <c r="V354" i="7"/>
  <c r="V355" i="7"/>
  <c r="V357" i="7"/>
  <c r="V358" i="7"/>
  <c r="V359" i="7"/>
  <c r="V360" i="7"/>
  <c r="V361" i="7"/>
  <c r="V362" i="7"/>
  <c r="V363" i="7"/>
  <c r="V364" i="7"/>
  <c r="V365" i="7"/>
  <c r="V366" i="7"/>
  <c r="V367" i="7"/>
  <c r="V368" i="7"/>
  <c r="V369" i="7"/>
  <c r="V370" i="7"/>
  <c r="V371" i="7"/>
  <c r="V372" i="7"/>
  <c r="V373" i="7"/>
  <c r="V374" i="7"/>
  <c r="V375" i="7"/>
  <c r="V376" i="7"/>
  <c r="V377" i="7"/>
  <c r="V378" i="7"/>
  <c r="V379" i="7"/>
  <c r="V380" i="7"/>
  <c r="V381" i="7"/>
  <c r="V382" i="7"/>
  <c r="V383" i="7"/>
  <c r="V384" i="7"/>
  <c r="V385" i="7"/>
  <c r="V386" i="7"/>
  <c r="V387" i="7"/>
  <c r="V388" i="7"/>
  <c r="V389" i="7"/>
  <c r="V390" i="7"/>
  <c r="V391" i="7"/>
  <c r="V392" i="7"/>
  <c r="V393" i="7"/>
  <c r="V394" i="7"/>
  <c r="V395" i="7"/>
  <c r="V396" i="7"/>
  <c r="V397" i="7"/>
  <c r="V398" i="7"/>
  <c r="V399" i="7"/>
  <c r="V400" i="7"/>
  <c r="V401" i="7"/>
  <c r="V402" i="7"/>
  <c r="V404" i="7"/>
  <c r="V405" i="7"/>
  <c r="V406" i="7"/>
  <c r="V407" i="7"/>
  <c r="V408" i="7"/>
  <c r="V409" i="7"/>
  <c r="V410" i="7"/>
  <c r="V411" i="7"/>
  <c r="V412" i="7"/>
  <c r="V413" i="7"/>
  <c r="V414" i="7"/>
  <c r="V415" i="7"/>
  <c r="V416" i="7"/>
  <c r="V417" i="7"/>
  <c r="V418" i="7"/>
  <c r="V419" i="7"/>
  <c r="V420" i="7"/>
  <c r="V421" i="7"/>
  <c r="V422" i="7"/>
  <c r="V423" i="7"/>
  <c r="V424" i="7"/>
  <c r="V425" i="7"/>
  <c r="V426" i="7"/>
  <c r="V427" i="7"/>
  <c r="V428" i="7"/>
  <c r="V429" i="7"/>
  <c r="V430" i="7"/>
  <c r="V431" i="7"/>
  <c r="V432" i="7"/>
  <c r="V433" i="7"/>
  <c r="V434" i="7"/>
  <c r="V435" i="7"/>
  <c r="V436" i="7"/>
  <c r="V437" i="7"/>
  <c r="V438" i="7"/>
  <c r="V439" i="7"/>
  <c r="V440" i="7"/>
  <c r="V441" i="7"/>
  <c r="V442" i="7"/>
  <c r="V443" i="7"/>
  <c r="V444" i="7"/>
  <c r="V445" i="7"/>
  <c r="V446" i="7"/>
  <c r="V447" i="7"/>
  <c r="V448" i="7"/>
  <c r="V449" i="7"/>
  <c r="V450" i="7"/>
  <c r="V451" i="7"/>
  <c r="V452" i="7"/>
  <c r="V453" i="7"/>
  <c r="V454" i="7"/>
  <c r="V455" i="7"/>
  <c r="V456" i="7"/>
  <c r="V457" i="7"/>
  <c r="V458" i="7"/>
  <c r="V459" i="7"/>
  <c r="V460" i="7"/>
  <c r="V461" i="7"/>
  <c r="V462" i="7"/>
  <c r="V463" i="7"/>
  <c r="V464" i="7"/>
  <c r="V465" i="7"/>
  <c r="V466" i="7"/>
  <c r="V467" i="7"/>
  <c r="V468" i="7"/>
  <c r="V469" i="7"/>
  <c r="V470" i="7"/>
  <c r="V471" i="7"/>
  <c r="V472" i="7"/>
  <c r="V473" i="7"/>
  <c r="V474" i="7"/>
  <c r="V475" i="7"/>
  <c r="V476" i="7"/>
  <c r="V477" i="7"/>
  <c r="V478" i="7"/>
  <c r="V479" i="7"/>
  <c r="V480" i="7"/>
  <c r="V481" i="7"/>
  <c r="V482" i="7"/>
  <c r="V483" i="7"/>
  <c r="V484" i="7"/>
  <c r="V485" i="7"/>
  <c r="V486" i="7"/>
  <c r="V487" i="7"/>
  <c r="V488" i="7"/>
  <c r="V489" i="7"/>
  <c r="V490" i="7"/>
  <c r="V491" i="7"/>
  <c r="V493" i="7"/>
  <c r="V494" i="7"/>
  <c r="V495" i="7"/>
  <c r="V496" i="7"/>
  <c r="V497" i="7"/>
  <c r="V498" i="7"/>
  <c r="V499" i="7"/>
  <c r="V500" i="7"/>
  <c r="V501" i="7"/>
  <c r="V502" i="7"/>
  <c r="V503" i="7"/>
  <c r="V504" i="7"/>
  <c r="V505" i="7"/>
  <c r="V506" i="7"/>
  <c r="V507" i="7"/>
  <c r="V508" i="7"/>
  <c r="V509" i="7"/>
  <c r="V510" i="7"/>
  <c r="V511" i="7"/>
  <c r="V512" i="7"/>
  <c r="V513" i="7"/>
  <c r="V514" i="7"/>
  <c r="V515" i="7"/>
  <c r="V516" i="7"/>
  <c r="V517" i="7"/>
  <c r="V518" i="7"/>
  <c r="V519" i="7"/>
  <c r="V520" i="7"/>
  <c r="V521" i="7"/>
  <c r="V522" i="7"/>
  <c r="V523" i="7"/>
  <c r="V524" i="7"/>
  <c r="V525" i="7"/>
  <c r="V526" i="7"/>
  <c r="V527" i="7"/>
  <c r="V528" i="7"/>
  <c r="V529" i="7"/>
  <c r="V530" i="7"/>
  <c r="V531" i="7"/>
  <c r="V532" i="7"/>
  <c r="V533" i="7"/>
  <c r="V534" i="7"/>
  <c r="V535" i="7"/>
  <c r="V536" i="7"/>
  <c r="V537" i="7"/>
  <c r="V538" i="7"/>
  <c r="V539" i="7"/>
  <c r="V540" i="7"/>
  <c r="V541" i="7"/>
  <c r="V542" i="7"/>
  <c r="V543" i="7"/>
  <c r="V544" i="7"/>
  <c r="V545" i="7"/>
  <c r="V546" i="7"/>
  <c r="V547" i="7"/>
  <c r="V548" i="7"/>
  <c r="V549" i="7"/>
  <c r="V550" i="7"/>
  <c r="V551" i="7"/>
  <c r="V552" i="7"/>
  <c r="V553" i="7"/>
  <c r="V554" i="7"/>
  <c r="V555" i="7"/>
  <c r="V556" i="7"/>
  <c r="V557" i="7"/>
  <c r="V558" i="7"/>
  <c r="V559" i="7"/>
  <c r="V560" i="7"/>
  <c r="V561" i="7"/>
  <c r="V562" i="7"/>
  <c r="V563" i="7"/>
  <c r="V564" i="7"/>
  <c r="V565" i="7"/>
  <c r="V566" i="7"/>
  <c r="V567" i="7"/>
  <c r="V568" i="7"/>
  <c r="V569" i="7"/>
  <c r="V570" i="7"/>
  <c r="V571" i="7"/>
  <c r="V572" i="7"/>
  <c r="V573" i="7"/>
  <c r="V574" i="7"/>
  <c r="V575" i="7"/>
  <c r="V577" i="7"/>
  <c r="V578" i="7"/>
  <c r="V579" i="7"/>
  <c r="V580" i="7"/>
  <c r="V581" i="7"/>
  <c r="V583" i="7"/>
  <c r="V584" i="7"/>
  <c r="V585" i="7"/>
  <c r="V586" i="7"/>
  <c r="V587" i="7"/>
  <c r="V588" i="7"/>
  <c r="V589" i="7"/>
  <c r="V590" i="7"/>
  <c r="V591" i="7"/>
  <c r="V592" i="7"/>
  <c r="V593" i="7"/>
  <c r="V594" i="7"/>
  <c r="V595" i="7"/>
  <c r="V596" i="7"/>
  <c r="V597" i="7"/>
  <c r="V598" i="7"/>
  <c r="V599" i="7"/>
  <c r="V600" i="7"/>
  <c r="V601" i="7"/>
  <c r="V602" i="7"/>
  <c r="V603" i="7"/>
  <c r="V604" i="7"/>
  <c r="V605" i="7"/>
  <c r="V606" i="7"/>
  <c r="V607" i="7"/>
  <c r="V608" i="7"/>
  <c r="V609" i="7"/>
  <c r="V610" i="7"/>
  <c r="V611" i="7"/>
  <c r="V612" i="7"/>
  <c r="V613" i="7"/>
  <c r="V614" i="7"/>
  <c r="V615" i="7"/>
  <c r="V616" i="7"/>
  <c r="V617" i="7"/>
  <c r="V618" i="7"/>
  <c r="V619" i="7"/>
  <c r="V620" i="7"/>
  <c r="V621" i="7"/>
  <c r="V622" i="7"/>
  <c r="V623" i="7"/>
  <c r="V624" i="7"/>
  <c r="V625" i="7"/>
  <c r="V626" i="7"/>
  <c r="V627" i="7"/>
  <c r="V628" i="7"/>
  <c r="V629" i="7"/>
  <c r="V630" i="7"/>
  <c r="V631" i="7"/>
  <c r="V632" i="7"/>
  <c r="V633" i="7"/>
  <c r="V634" i="7"/>
  <c r="V635" i="7"/>
  <c r="V636" i="7"/>
  <c r="V637" i="7"/>
  <c r="V638" i="7"/>
  <c r="V639" i="7"/>
  <c r="V640" i="7"/>
  <c r="V641" i="7"/>
  <c r="V642" i="7"/>
  <c r="V643" i="7"/>
  <c r="V644" i="7"/>
  <c r="V645" i="7"/>
  <c r="V646" i="7"/>
  <c r="V647" i="7"/>
  <c r="V648" i="7"/>
  <c r="V649" i="7"/>
  <c r="V650" i="7"/>
  <c r="V651" i="7"/>
  <c r="V652" i="7"/>
  <c r="V653" i="7"/>
  <c r="V654" i="7"/>
  <c r="V655" i="7"/>
  <c r="V656" i="7"/>
  <c r="V657" i="7"/>
  <c r="V658" i="7"/>
  <c r="V659" i="7"/>
  <c r="V660" i="7"/>
  <c r="V661" i="7"/>
  <c r="V662" i="7"/>
  <c r="V663" i="7"/>
  <c r="V664" i="7"/>
  <c r="V665" i="7"/>
  <c r="V666" i="7"/>
  <c r="V667" i="7"/>
  <c r="V668" i="7"/>
  <c r="V669" i="7"/>
  <c r="V670" i="7"/>
  <c r="V671" i="7"/>
  <c r="V672" i="7"/>
  <c r="V673" i="7"/>
  <c r="V674" i="7"/>
  <c r="V675" i="7"/>
  <c r="V676" i="7"/>
  <c r="V677" i="7"/>
  <c r="V678" i="7"/>
  <c r="V679" i="7"/>
  <c r="V680" i="7"/>
  <c r="V681" i="7"/>
  <c r="V682" i="7"/>
  <c r="V683" i="7"/>
  <c r="V684" i="7"/>
  <c r="V685" i="7"/>
  <c r="V686" i="7"/>
  <c r="V687" i="7"/>
  <c r="V688" i="7"/>
  <c r="V689" i="7"/>
  <c r="V690" i="7"/>
  <c r="V691" i="7"/>
  <c r="V692" i="7"/>
  <c r="V693" i="7"/>
  <c r="V694" i="7"/>
  <c r="V695" i="7"/>
  <c r="V696" i="7"/>
  <c r="V697" i="7"/>
  <c r="V698" i="7"/>
  <c r="V699" i="7"/>
  <c r="V700" i="7"/>
  <c r="V701" i="7"/>
  <c r="V702" i="7"/>
  <c r="V703" i="7"/>
  <c r="V704" i="7"/>
  <c r="V705" i="7"/>
  <c r="V706" i="7"/>
  <c r="V707" i="7"/>
  <c r="V708" i="7"/>
  <c r="V709" i="7"/>
  <c r="V710" i="7"/>
  <c r="V711" i="7"/>
  <c r="V712" i="7"/>
  <c r="V713" i="7"/>
  <c r="V714" i="7"/>
  <c r="V715" i="7"/>
  <c r="V716" i="7"/>
  <c r="V717" i="7"/>
  <c r="V718" i="7"/>
  <c r="V719" i="7"/>
  <c r="V720" i="7"/>
  <c r="V721" i="7"/>
  <c r="V722" i="7"/>
  <c r="V723" i="7"/>
  <c r="V724" i="7"/>
  <c r="V725" i="7"/>
  <c r="V726" i="7"/>
  <c r="V727" i="7"/>
  <c r="V728" i="7"/>
  <c r="V729" i="7"/>
  <c r="V730" i="7"/>
  <c r="V731" i="7"/>
  <c r="V732" i="7"/>
  <c r="V733" i="7"/>
  <c r="V734" i="7"/>
  <c r="V735" i="7"/>
  <c r="V736" i="7"/>
  <c r="V737" i="7"/>
  <c r="V738" i="7"/>
  <c r="V739" i="7"/>
  <c r="V740" i="7"/>
  <c r="V741" i="7"/>
  <c r="V742" i="7"/>
  <c r="V743" i="7"/>
  <c r="V744" i="7"/>
  <c r="V745" i="7"/>
  <c r="V746" i="7"/>
  <c r="V747" i="7"/>
  <c r="V748" i="7"/>
  <c r="V749" i="7"/>
  <c r="V750" i="7"/>
  <c r="V751" i="7"/>
  <c r="V752" i="7"/>
  <c r="V753" i="7"/>
  <c r="V754" i="7"/>
  <c r="V755" i="7"/>
  <c r="V756" i="7"/>
  <c r="V757" i="7"/>
  <c r="V758" i="7"/>
  <c r="V759" i="7"/>
  <c r="V760" i="7"/>
  <c r="V761" i="7"/>
  <c r="V762" i="7"/>
  <c r="V763" i="7"/>
  <c r="V764" i="7"/>
  <c r="V765" i="7"/>
  <c r="V766" i="7"/>
  <c r="V767" i="7"/>
  <c r="V768" i="7"/>
  <c r="V769" i="7"/>
  <c r="V770" i="7"/>
  <c r="V771" i="7"/>
  <c r="V772" i="7"/>
  <c r="V773" i="7"/>
  <c r="V774" i="7"/>
  <c r="V775" i="7"/>
  <c r="V776" i="7"/>
  <c r="V777" i="7"/>
  <c r="V778" i="7"/>
  <c r="V779" i="7"/>
  <c r="V780" i="7"/>
  <c r="V781" i="7"/>
  <c r="V782" i="7"/>
  <c r="V783" i="7"/>
  <c r="V784" i="7"/>
  <c r="V785" i="7"/>
  <c r="V786" i="7"/>
  <c r="V787" i="7"/>
  <c r="V788" i="7"/>
  <c r="V789" i="7"/>
  <c r="V790" i="7"/>
  <c r="V791" i="7"/>
  <c r="V792" i="7"/>
  <c r="V793" i="7"/>
  <c r="V794" i="7"/>
  <c r="V795" i="7"/>
  <c r="V796" i="7"/>
  <c r="V797" i="7"/>
  <c r="V798" i="7"/>
  <c r="V799" i="7"/>
  <c r="V800" i="7"/>
  <c r="V801" i="7"/>
  <c r="V802" i="7"/>
  <c r="V803" i="7"/>
  <c r="V804" i="7"/>
  <c r="V805" i="7"/>
  <c r="V806" i="7"/>
  <c r="V807" i="7"/>
  <c r="V808" i="7"/>
  <c r="V809" i="7"/>
  <c r="V810" i="7"/>
  <c r="V811" i="7"/>
  <c r="V812" i="7"/>
  <c r="V813" i="7"/>
  <c r="V814" i="7"/>
  <c r="V815" i="7"/>
  <c r="V816" i="7"/>
  <c r="V817" i="7"/>
  <c r="V818" i="7"/>
  <c r="V819" i="7"/>
  <c r="V820" i="7"/>
  <c r="V821" i="7"/>
  <c r="V822" i="7"/>
  <c r="V823" i="7"/>
  <c r="V824" i="7"/>
  <c r="V825" i="7"/>
  <c r="V826" i="7"/>
  <c r="V827" i="7"/>
  <c r="V828" i="7"/>
  <c r="V829" i="7"/>
  <c r="V830" i="7"/>
  <c r="V831" i="7"/>
  <c r="V832" i="7"/>
  <c r="V833" i="7"/>
  <c r="V834" i="7"/>
  <c r="V835" i="7"/>
  <c r="V836" i="7"/>
  <c r="V837" i="7"/>
  <c r="V838" i="7"/>
  <c r="V839" i="7"/>
  <c r="V840" i="7"/>
  <c r="V841" i="7"/>
  <c r="V842" i="7"/>
  <c r="V843" i="7"/>
  <c r="V844" i="7"/>
  <c r="V845" i="7"/>
  <c r="V846" i="7"/>
  <c r="V847" i="7"/>
  <c r="V848" i="7"/>
  <c r="V849" i="7"/>
  <c r="V850" i="7"/>
  <c r="V851" i="7"/>
  <c r="V852" i="7"/>
  <c r="V853" i="7"/>
  <c r="V854" i="7"/>
  <c r="V855" i="7"/>
  <c r="V856" i="7"/>
  <c r="V857" i="7"/>
  <c r="V858" i="7"/>
  <c r="V859" i="7"/>
  <c r="V860" i="7"/>
  <c r="V861" i="7"/>
  <c r="V862" i="7"/>
  <c r="V863" i="7"/>
  <c r="V864" i="7"/>
  <c r="V865" i="7"/>
  <c r="V866" i="7"/>
  <c r="V867" i="7"/>
  <c r="V868" i="7"/>
  <c r="V869" i="7"/>
  <c r="V870" i="7"/>
  <c r="V871" i="7"/>
  <c r="V872" i="7"/>
  <c r="V873" i="7"/>
  <c r="V874" i="7"/>
  <c r="V875" i="7"/>
  <c r="V876" i="7"/>
  <c r="V877" i="7"/>
  <c r="V878" i="7"/>
  <c r="V880" i="7"/>
  <c r="V881" i="7"/>
  <c r="V882" i="7"/>
  <c r="V883" i="7"/>
  <c r="V884" i="7"/>
  <c r="V885" i="7"/>
  <c r="V886" i="7"/>
  <c r="V887" i="7"/>
  <c r="V888" i="7"/>
  <c r="V889" i="7"/>
  <c r="V890" i="7"/>
  <c r="V891" i="7"/>
  <c r="V892" i="7"/>
  <c r="V893" i="7"/>
  <c r="V894" i="7"/>
  <c r="V895" i="7"/>
  <c r="V896" i="7"/>
  <c r="V897" i="7"/>
  <c r="V898" i="7"/>
  <c r="V899" i="7"/>
  <c r="V900" i="7"/>
  <c r="V901" i="7"/>
  <c r="V902" i="7"/>
  <c r="V903" i="7"/>
  <c r="V904" i="7"/>
  <c r="V905" i="7"/>
  <c r="V906" i="7"/>
  <c r="V907" i="7"/>
  <c r="V908" i="7"/>
  <c r="V909" i="7"/>
  <c r="V910" i="7"/>
  <c r="V911" i="7"/>
  <c r="V912" i="7"/>
  <c r="V913" i="7"/>
  <c r="V914" i="7"/>
  <c r="V915" i="7"/>
  <c r="V916" i="7"/>
  <c r="V917" i="7"/>
  <c r="V918" i="7"/>
  <c r="V919" i="7"/>
  <c r="V920" i="7"/>
  <c r="V921" i="7"/>
  <c r="V922" i="7"/>
  <c r="V923" i="7"/>
  <c r="V924" i="7"/>
  <c r="V925" i="7"/>
  <c r="V926" i="7"/>
  <c r="V927" i="7"/>
  <c r="V928" i="7"/>
  <c r="V929" i="7"/>
  <c r="V930" i="7"/>
  <c r="V931" i="7"/>
  <c r="V932" i="7"/>
  <c r="V934" i="7"/>
  <c r="V935" i="7"/>
  <c r="V936" i="7"/>
  <c r="V937" i="7"/>
  <c r="V938" i="7"/>
  <c r="V939" i="7"/>
  <c r="V940" i="7"/>
  <c r="V941" i="7"/>
  <c r="V942" i="7"/>
  <c r="V943" i="7"/>
  <c r="V944" i="7"/>
  <c r="V945" i="7"/>
  <c r="V946" i="7"/>
  <c r="V947" i="7"/>
  <c r="V948" i="7"/>
  <c r="V949" i="7"/>
  <c r="V950" i="7"/>
  <c r="V951" i="7"/>
  <c r="V952" i="7"/>
  <c r="V953" i="7"/>
  <c r="V954" i="7"/>
  <c r="V955" i="7"/>
  <c r="V956" i="7"/>
  <c r="V957" i="7"/>
  <c r="V958" i="7"/>
  <c r="V959" i="7"/>
  <c r="V960" i="7"/>
  <c r="V961" i="7"/>
  <c r="V962" i="7"/>
  <c r="V963" i="7"/>
  <c r="V964" i="7"/>
  <c r="V965" i="7"/>
  <c r="V966" i="7"/>
  <c r="V967" i="7"/>
  <c r="V968" i="7"/>
  <c r="V969" i="7"/>
  <c r="V970" i="7"/>
  <c r="V971" i="7"/>
  <c r="V972" i="7"/>
  <c r="V973" i="7"/>
  <c r="V974" i="7"/>
  <c r="V975" i="7"/>
  <c r="V976" i="7"/>
  <c r="V977" i="7"/>
  <c r="V978" i="7"/>
  <c r="V979" i="7"/>
  <c r="V980" i="7"/>
  <c r="V981" i="7"/>
  <c r="V982" i="7"/>
  <c r="V983" i="7"/>
  <c r="V984" i="7"/>
  <c r="V985" i="7"/>
  <c r="V986" i="7"/>
  <c r="V987" i="7"/>
  <c r="V988" i="7"/>
  <c r="V989" i="7"/>
  <c r="V990" i="7"/>
  <c r="V991" i="7"/>
  <c r="V992" i="7"/>
  <c r="V993" i="7"/>
  <c r="V994" i="7"/>
  <c r="V995" i="7"/>
  <c r="V996" i="7"/>
  <c r="V997" i="7"/>
  <c r="V998" i="7"/>
  <c r="V999" i="7"/>
  <c r="V1000" i="7"/>
  <c r="V1001" i="7"/>
  <c r="V1002" i="7"/>
  <c r="V1003" i="7"/>
  <c r="V1004" i="7"/>
  <c r="V1005" i="7"/>
  <c r="V1006" i="7"/>
  <c r="V1007" i="7"/>
  <c r="V1008" i="7"/>
  <c r="V1009" i="7"/>
  <c r="V1010" i="7"/>
  <c r="V1011" i="7"/>
  <c r="V1012" i="7"/>
  <c r="V1013" i="7"/>
  <c r="V1014" i="7"/>
  <c r="V1015" i="7"/>
  <c r="V1016" i="7"/>
  <c r="V1017" i="7"/>
  <c r="V1018" i="7"/>
  <c r="V1019" i="7"/>
  <c r="V1020" i="7"/>
  <c r="V1021" i="7"/>
  <c r="V1022" i="7"/>
  <c r="V1023" i="7"/>
  <c r="V1024" i="7"/>
  <c r="V1025" i="7"/>
  <c r="V1026" i="7"/>
  <c r="V1027" i="7"/>
  <c r="V1028" i="7"/>
  <c r="V1029" i="7"/>
  <c r="V1030" i="7"/>
  <c r="V1031" i="7"/>
  <c r="V1032" i="7"/>
  <c r="V1033" i="7"/>
  <c r="V1034" i="7"/>
  <c r="V1035" i="7"/>
  <c r="V1036" i="7"/>
  <c r="V1037" i="7"/>
  <c r="V1038" i="7"/>
  <c r="V1039" i="7"/>
  <c r="V1040" i="7"/>
  <c r="V1041" i="7"/>
  <c r="V1042" i="7"/>
  <c r="V1043" i="7"/>
  <c r="V1044" i="7"/>
  <c r="V1045" i="7"/>
  <c r="V1046" i="7"/>
  <c r="V1047" i="7"/>
  <c r="V1048" i="7"/>
  <c r="V1049" i="7"/>
  <c r="V1050" i="7"/>
  <c r="V1051" i="7"/>
  <c r="V1052" i="7"/>
  <c r="V1053" i="7"/>
  <c r="V1054" i="7"/>
  <c r="V1055" i="7"/>
  <c r="V1056" i="7"/>
  <c r="V1057" i="7"/>
  <c r="V1058" i="7"/>
  <c r="V1059" i="7"/>
  <c r="V1060" i="7"/>
  <c r="V1061" i="7"/>
  <c r="V1062" i="7"/>
  <c r="V1063" i="7"/>
  <c r="V1064" i="7"/>
  <c r="V1065" i="7"/>
  <c r="V1066" i="7"/>
  <c r="V1067" i="7"/>
  <c r="V1068" i="7"/>
  <c r="V1069" i="7"/>
  <c r="V1070" i="7"/>
  <c r="V1071" i="7"/>
  <c r="V1072" i="7"/>
  <c r="V1073" i="7"/>
  <c r="V1074" i="7"/>
  <c r="V1075" i="7"/>
  <c r="V1076" i="7"/>
  <c r="V1077" i="7"/>
  <c r="V1078" i="7"/>
  <c r="V1079" i="7"/>
  <c r="V1080" i="7"/>
  <c r="V1081" i="7"/>
  <c r="V1082" i="7"/>
  <c r="V1083" i="7"/>
  <c r="V1084" i="7"/>
  <c r="V1085" i="7"/>
  <c r="V1086" i="7"/>
  <c r="V1087" i="7"/>
  <c r="V1088" i="7"/>
  <c r="V1089" i="7"/>
  <c r="V1090" i="7"/>
  <c r="V1091" i="7"/>
  <c r="V1092" i="7"/>
  <c r="V1093" i="7"/>
  <c r="V1094" i="7"/>
  <c r="V1095" i="7"/>
  <c r="V1096" i="7"/>
  <c r="V1097" i="7"/>
  <c r="V1098" i="7"/>
  <c r="V1099" i="7"/>
  <c r="V1100" i="7"/>
  <c r="V1101" i="7"/>
  <c r="V1102" i="7"/>
  <c r="V1103" i="7"/>
  <c r="V1104" i="7"/>
  <c r="V1105" i="7"/>
  <c r="V1106" i="7"/>
  <c r="V1107" i="7"/>
  <c r="V1108" i="7"/>
  <c r="V1109" i="7"/>
  <c r="V1110" i="7"/>
  <c r="V1111" i="7"/>
  <c r="V1112" i="7"/>
  <c r="V1113" i="7"/>
  <c r="V1114" i="7"/>
  <c r="V1115" i="7"/>
  <c r="V1116" i="7"/>
  <c r="V1117" i="7"/>
  <c r="V1118" i="7"/>
  <c r="V1119" i="7"/>
  <c r="V1120" i="7"/>
  <c r="V1121" i="7"/>
  <c r="V1122" i="7"/>
  <c r="V1123" i="7"/>
  <c r="V1124" i="7"/>
  <c r="V1125" i="7"/>
  <c r="V1126" i="7"/>
  <c r="V1127" i="7"/>
  <c r="V1128" i="7"/>
  <c r="V1129" i="7"/>
  <c r="V1130" i="7"/>
  <c r="V1131" i="7"/>
  <c r="V1132" i="7"/>
  <c r="V1133" i="7"/>
  <c r="V1134" i="7"/>
  <c r="V1135" i="7"/>
  <c r="V1136" i="7"/>
  <c r="V1137" i="7"/>
  <c r="V1138" i="7"/>
  <c r="V1139" i="7"/>
  <c r="V1140" i="7"/>
  <c r="V1141" i="7"/>
  <c r="V1142" i="7"/>
  <c r="V1143" i="7"/>
  <c r="V1144" i="7"/>
  <c r="V1145" i="7"/>
  <c r="V1146" i="7"/>
  <c r="V1147" i="7"/>
  <c r="V1148" i="7"/>
  <c r="V1149" i="7"/>
  <c r="V1150" i="7"/>
  <c r="V1151" i="7"/>
  <c r="V1152" i="7"/>
  <c r="V1153" i="7"/>
  <c r="V1154" i="7"/>
  <c r="V1155" i="7"/>
  <c r="V1156" i="7"/>
  <c r="V1157" i="7"/>
  <c r="V1158" i="7"/>
  <c r="V1159" i="7"/>
  <c r="V1160" i="7"/>
  <c r="V1161" i="7"/>
  <c r="V1162" i="7"/>
  <c r="V1163" i="7"/>
  <c r="V1164" i="7"/>
  <c r="V1165" i="7"/>
  <c r="V1166" i="7"/>
  <c r="V1167" i="7"/>
  <c r="V1168" i="7"/>
  <c r="V1169" i="7"/>
  <c r="V1170" i="7"/>
  <c r="V1171" i="7"/>
  <c r="V1172" i="7"/>
  <c r="V1173" i="7"/>
  <c r="V1174" i="7"/>
  <c r="V1175" i="7"/>
  <c r="V1176" i="7"/>
  <c r="V1177" i="7"/>
  <c r="V1178" i="7"/>
  <c r="V1179" i="7"/>
  <c r="V1180" i="7"/>
  <c r="V1181" i="7"/>
  <c r="V1182" i="7"/>
  <c r="V1183" i="7"/>
  <c r="V1184" i="7"/>
  <c r="V1185" i="7"/>
  <c r="V1186" i="7"/>
  <c r="V1187" i="7"/>
  <c r="V1188" i="7"/>
  <c r="V1189" i="7"/>
  <c r="V1190" i="7"/>
  <c r="V1191" i="7"/>
  <c r="V1192" i="7"/>
  <c r="V1193" i="7"/>
  <c r="V1194" i="7"/>
  <c r="V1195" i="7"/>
  <c r="V1196" i="7"/>
  <c r="V1197" i="7"/>
  <c r="V1198" i="7"/>
  <c r="V1199" i="7"/>
  <c r="V1200" i="7"/>
  <c r="V1201" i="7"/>
  <c r="V1202" i="7"/>
  <c r="V1203" i="7"/>
  <c r="V1204" i="7"/>
  <c r="V1205" i="7"/>
  <c r="V1206" i="7"/>
  <c r="V1207" i="7"/>
  <c r="V1208" i="7"/>
  <c r="V1209" i="7"/>
  <c r="V1210" i="7"/>
  <c r="V1211" i="7"/>
  <c r="V1212" i="7"/>
  <c r="V1213" i="7"/>
  <c r="V1214" i="7"/>
  <c r="V1215" i="7"/>
  <c r="V1216" i="7"/>
  <c r="V1217" i="7"/>
  <c r="V1218" i="7"/>
  <c r="V1219" i="7"/>
  <c r="V1220" i="7"/>
  <c r="V1221" i="7"/>
  <c r="V1222" i="7"/>
  <c r="V1223" i="7"/>
  <c r="V1224" i="7"/>
  <c r="V1225" i="7"/>
  <c r="V1226" i="7"/>
  <c r="V1227" i="7"/>
  <c r="V1228" i="7"/>
  <c r="V1229" i="7"/>
  <c r="V1230" i="7"/>
  <c r="V1231" i="7"/>
  <c r="V1232" i="7"/>
  <c r="V1233" i="7"/>
  <c r="V1234" i="7"/>
  <c r="V1235" i="7"/>
  <c r="V1236" i="7"/>
  <c r="V1237" i="7"/>
  <c r="V1238" i="7"/>
  <c r="V1239" i="7"/>
  <c r="V1240" i="7"/>
  <c r="V1241" i="7"/>
  <c r="V1242" i="7"/>
  <c r="V1243" i="7"/>
  <c r="V1244" i="7"/>
  <c r="V1245" i="7"/>
  <c r="V1246" i="7"/>
  <c r="V1247" i="7"/>
  <c r="V1248" i="7"/>
  <c r="V1249" i="7"/>
  <c r="V1250" i="7"/>
  <c r="V1251" i="7"/>
  <c r="V1252" i="7"/>
  <c r="V1253" i="7"/>
  <c r="V1254" i="7"/>
  <c r="V1255" i="7"/>
  <c r="V1256" i="7"/>
  <c r="V1257" i="7"/>
  <c r="V1258" i="7"/>
  <c r="V1259" i="7"/>
  <c r="V1260" i="7"/>
  <c r="V1261" i="7"/>
  <c r="V1262" i="7"/>
  <c r="V1263" i="7"/>
  <c r="V1264" i="7"/>
  <c r="V1265" i="7"/>
  <c r="V1266" i="7"/>
  <c r="V1267" i="7"/>
  <c r="V1268" i="7"/>
  <c r="V1269" i="7"/>
  <c r="V1270" i="7"/>
  <c r="V1271" i="7"/>
  <c r="V1272" i="7"/>
  <c r="V1273" i="7"/>
  <c r="V1274" i="7"/>
  <c r="V1275" i="7"/>
  <c r="V1276" i="7"/>
  <c r="V1277" i="7"/>
  <c r="V1278" i="7"/>
  <c r="V1279" i="7"/>
  <c r="V1280" i="7"/>
  <c r="V1281" i="7"/>
  <c r="V1282" i="7"/>
  <c r="V1283" i="7"/>
  <c r="V1284" i="7"/>
  <c r="V1285" i="7"/>
  <c r="V1286" i="7"/>
  <c r="V1287" i="7"/>
  <c r="V1288" i="7"/>
  <c r="V1289" i="7"/>
  <c r="V1290" i="7"/>
  <c r="V1291" i="7"/>
  <c r="V1292" i="7"/>
  <c r="V1293" i="7"/>
  <c r="V1294" i="7"/>
  <c r="V1295" i="7"/>
  <c r="V1296" i="7"/>
  <c r="V1297" i="7"/>
  <c r="V1298" i="7"/>
  <c r="V1299" i="7"/>
  <c r="V1300" i="7"/>
  <c r="V1301" i="7"/>
  <c r="V1302" i="7"/>
  <c r="V1303" i="7"/>
  <c r="V1304" i="7"/>
  <c r="V1305" i="7"/>
  <c r="V1306" i="7"/>
  <c r="V1307" i="7"/>
  <c r="V1308" i="7"/>
  <c r="V1309" i="7"/>
  <c r="V1310" i="7"/>
  <c r="V1311" i="7"/>
  <c r="V1312" i="7"/>
  <c r="V1313" i="7"/>
  <c r="V1314" i="7"/>
  <c r="V1315" i="7"/>
  <c r="V1316" i="7"/>
  <c r="V1317" i="7"/>
  <c r="V1318" i="7"/>
  <c r="V1319" i="7"/>
  <c r="V1320" i="7"/>
  <c r="V1321" i="7"/>
  <c r="V1322" i="7"/>
  <c r="V1323" i="7"/>
  <c r="V1324" i="7"/>
  <c r="V1325" i="7"/>
  <c r="V1326" i="7"/>
  <c r="V1327" i="7"/>
  <c r="V1328" i="7"/>
  <c r="V1329" i="7"/>
  <c r="V1330" i="7"/>
  <c r="V1331" i="7"/>
  <c r="V1332" i="7"/>
  <c r="V1333" i="7"/>
  <c r="V1334" i="7"/>
  <c r="V1335" i="7"/>
  <c r="V1336" i="7"/>
  <c r="V1337" i="7"/>
  <c r="V1338" i="7"/>
  <c r="V1339" i="7"/>
  <c r="V1340" i="7"/>
  <c r="V1341" i="7"/>
  <c r="V1342" i="7"/>
  <c r="V1343" i="7"/>
  <c r="V1344" i="7"/>
  <c r="V1345" i="7"/>
  <c r="V1346" i="7"/>
  <c r="V1347" i="7"/>
  <c r="V1348" i="7"/>
  <c r="V1349" i="7"/>
  <c r="V1350" i="7"/>
  <c r="V1351" i="7"/>
  <c r="V1352" i="7"/>
  <c r="V1353" i="7"/>
  <c r="V1354" i="7"/>
  <c r="V1355" i="7"/>
  <c r="V1356" i="7"/>
  <c r="V1357" i="7"/>
  <c r="V1358" i="7"/>
  <c r="V1359" i="7"/>
  <c r="V1360" i="7"/>
  <c r="V1361" i="7"/>
  <c r="V1362" i="7"/>
  <c r="V1363" i="7"/>
  <c r="V1364" i="7"/>
  <c r="V1365" i="7"/>
  <c r="V1366" i="7"/>
  <c r="V1367" i="7"/>
  <c r="V1368" i="7"/>
  <c r="V1369" i="7"/>
  <c r="V1370" i="7"/>
  <c r="V1372" i="7"/>
  <c r="V1373" i="7"/>
  <c r="V1374" i="7"/>
  <c r="V1375" i="7"/>
  <c r="V1376" i="7"/>
  <c r="V1377" i="7"/>
  <c r="V1378" i="7"/>
  <c r="V1379" i="7"/>
  <c r="V1380" i="7"/>
  <c r="V1381" i="7"/>
  <c r="V1382" i="7"/>
  <c r="V1383" i="7"/>
  <c r="V1384" i="7"/>
  <c r="V1385" i="7"/>
  <c r="V1386" i="7"/>
  <c r="V1387" i="7"/>
  <c r="V1388" i="7"/>
  <c r="V1389" i="7"/>
  <c r="V1390" i="7"/>
  <c r="V1391" i="7"/>
  <c r="V1392" i="7"/>
  <c r="V1393" i="7"/>
  <c r="V1394" i="7"/>
  <c r="V1395" i="7"/>
  <c r="V1396" i="7"/>
  <c r="V1397" i="7"/>
  <c r="V1398" i="7"/>
  <c r="V1399" i="7"/>
  <c r="V1400" i="7"/>
  <c r="V1401" i="7"/>
  <c r="V1402" i="7"/>
  <c r="V1403" i="7"/>
  <c r="V1404" i="7"/>
  <c r="V1405" i="7"/>
  <c r="V1406" i="7"/>
  <c r="V1407" i="7"/>
  <c r="V1408" i="7"/>
  <c r="V1409" i="7"/>
  <c r="V1410" i="7"/>
  <c r="V1411" i="7"/>
  <c r="V1412" i="7"/>
  <c r="V1413" i="7"/>
  <c r="V1414" i="7"/>
  <c r="V1415" i="7"/>
  <c r="V1416" i="7"/>
  <c r="V1417" i="7"/>
  <c r="V1418" i="7"/>
  <c r="V1419" i="7"/>
  <c r="V1420" i="7"/>
  <c r="V1422" i="7"/>
  <c r="V1423" i="7"/>
  <c r="V1424" i="7"/>
  <c r="V1425" i="7"/>
  <c r="V1426" i="7"/>
  <c r="V1427" i="7"/>
  <c r="V1428" i="7"/>
  <c r="V1429" i="7"/>
  <c r="V1430" i="7"/>
  <c r="V1431" i="7"/>
  <c r="V1432" i="7"/>
  <c r="V1433" i="7"/>
  <c r="V1434" i="7"/>
  <c r="V1435" i="7"/>
  <c r="V1436" i="7"/>
  <c r="V1437" i="7"/>
  <c r="V1438" i="7"/>
  <c r="V1439" i="7"/>
  <c r="V1440" i="7"/>
  <c r="V1441" i="7"/>
  <c r="V1442" i="7"/>
  <c r="V1443" i="7"/>
  <c r="V1444" i="7"/>
  <c r="V1445" i="7"/>
  <c r="V1446" i="7"/>
  <c r="V1447" i="7"/>
  <c r="V1448" i="7"/>
  <c r="V1449" i="7"/>
  <c r="V1450" i="7"/>
  <c r="V1451" i="7"/>
  <c r="V1452" i="7"/>
  <c r="V1453" i="7"/>
  <c r="V1454" i="7"/>
  <c r="V1455" i="7"/>
  <c r="V1456" i="7"/>
  <c r="V1457" i="7"/>
  <c r="V1458" i="7"/>
  <c r="V1459" i="7"/>
  <c r="V1460" i="7"/>
  <c r="V1461" i="7"/>
  <c r="V1462" i="7"/>
  <c r="V1463" i="7"/>
  <c r="V1464" i="7"/>
  <c r="V1465" i="7"/>
  <c r="V1466" i="7"/>
  <c r="V1467" i="7"/>
  <c r="V1468" i="7"/>
  <c r="V1469" i="7"/>
  <c r="V1470" i="7"/>
  <c r="V1471" i="7"/>
  <c r="V1472" i="7"/>
  <c r="V1473" i="7"/>
  <c r="V1474" i="7"/>
  <c r="V1475" i="7"/>
  <c r="V1476" i="7"/>
  <c r="V1477" i="7"/>
  <c r="V1478" i="7"/>
  <c r="V1479" i="7"/>
  <c r="V1480" i="7"/>
  <c r="V1481" i="7"/>
  <c r="V1482" i="7"/>
  <c r="V1483" i="7"/>
  <c r="V1484" i="7"/>
  <c r="V1485" i="7"/>
  <c r="V1486" i="7"/>
  <c r="V1487" i="7"/>
  <c r="V1488" i="7"/>
  <c r="V1489" i="7"/>
  <c r="V1490" i="7"/>
  <c r="V1491" i="7"/>
  <c r="V1492" i="7"/>
  <c r="V1493" i="7"/>
  <c r="V1494" i="7"/>
  <c r="V1495" i="7"/>
  <c r="V1496" i="7"/>
  <c r="V1497" i="7"/>
  <c r="V1498" i="7"/>
  <c r="V1499" i="7"/>
  <c r="V1500" i="7"/>
  <c r="V1501" i="7"/>
  <c r="V1502" i="7"/>
  <c r="V1503" i="7"/>
  <c r="V1504" i="7"/>
  <c r="V1505" i="7"/>
  <c r="V1506" i="7"/>
  <c r="V1507" i="7"/>
  <c r="V1508" i="7"/>
  <c r="V1509" i="7"/>
  <c r="V1510" i="7"/>
  <c r="V1511" i="7"/>
  <c r="V1512" i="7"/>
  <c r="V1513" i="7"/>
  <c r="V1514" i="7"/>
  <c r="V1515" i="7"/>
  <c r="V1516" i="7"/>
  <c r="V1517" i="7"/>
  <c r="V1518" i="7"/>
  <c r="V1519" i="7"/>
  <c r="V1521" i="7"/>
  <c r="V1522" i="7"/>
  <c r="V1523" i="7"/>
  <c r="V1524" i="7"/>
  <c r="V1525" i="7"/>
  <c r="V1526" i="7"/>
  <c r="V1527" i="7"/>
  <c r="V1528" i="7"/>
  <c r="V1529" i="7"/>
  <c r="V1530" i="7"/>
  <c r="V1531" i="7"/>
  <c r="V1532" i="7"/>
  <c r="V1533" i="7"/>
  <c r="V1534" i="7"/>
  <c r="V1535" i="7"/>
  <c r="V1536" i="7"/>
  <c r="V1537" i="7"/>
  <c r="V1538" i="7"/>
  <c r="V1539" i="7"/>
  <c r="V1540" i="7"/>
  <c r="V1541" i="7"/>
  <c r="V1542" i="7"/>
  <c r="V1543" i="7"/>
  <c r="V1544" i="7"/>
  <c r="V1545" i="7"/>
  <c r="V1546" i="7"/>
  <c r="V1547" i="7"/>
  <c r="V1548" i="7"/>
  <c r="V1549" i="7"/>
  <c r="V1550" i="7"/>
  <c r="V1551" i="7"/>
  <c r="V1552" i="7"/>
  <c r="V1553" i="7"/>
  <c r="V1554" i="7"/>
  <c r="V1556" i="7"/>
  <c r="V1557" i="7"/>
  <c r="V1558" i="7"/>
  <c r="V1559" i="7"/>
  <c r="V1560" i="7"/>
  <c r="V1561" i="7"/>
  <c r="V1562" i="7"/>
  <c r="V1563" i="7"/>
  <c r="V1564" i="7"/>
  <c r="V1565" i="7"/>
  <c r="V1566" i="7"/>
  <c r="V1567" i="7"/>
  <c r="V1568" i="7"/>
  <c r="V1569" i="7"/>
  <c r="V1570" i="7"/>
  <c r="V1571" i="7"/>
  <c r="V1572" i="7"/>
  <c r="V1573" i="7"/>
  <c r="V1575" i="7"/>
  <c r="V1576" i="7"/>
  <c r="V1577" i="7"/>
  <c r="V1578" i="7"/>
  <c r="V1579" i="7"/>
  <c r="V1580" i="7"/>
  <c r="V1581" i="7"/>
  <c r="V1582" i="7"/>
  <c r="V1583" i="7"/>
  <c r="V1584" i="7"/>
  <c r="V1585" i="7"/>
  <c r="V1586" i="7"/>
  <c r="V1587" i="7"/>
  <c r="V1588" i="7"/>
  <c r="V1589" i="7"/>
  <c r="V1590" i="7"/>
  <c r="V1591" i="7"/>
  <c r="V1592" i="7"/>
  <c r="V1593" i="7"/>
  <c r="V1594" i="7"/>
  <c r="V1595" i="7"/>
  <c r="V1596" i="7"/>
  <c r="V1597" i="7"/>
  <c r="V1598" i="7"/>
  <c r="V1599" i="7"/>
  <c r="V1600" i="7"/>
  <c r="V1601" i="7"/>
  <c r="V1602" i="7"/>
  <c r="V1603" i="7"/>
  <c r="V1604" i="7"/>
  <c r="V1605" i="7"/>
  <c r="V1606" i="7"/>
  <c r="V1607" i="7"/>
  <c r="V1608" i="7"/>
  <c r="V1609" i="7"/>
  <c r="V1610" i="7"/>
  <c r="V1611" i="7"/>
  <c r="V1612" i="7"/>
  <c r="V1613" i="7"/>
  <c r="V1614" i="7"/>
  <c r="V1615" i="7"/>
  <c r="V1616" i="7"/>
  <c r="V1617" i="7"/>
  <c r="V1618" i="7"/>
  <c r="V1619" i="7"/>
  <c r="V1620" i="7"/>
  <c r="V1621" i="7"/>
  <c r="V1622" i="7"/>
  <c r="V1623" i="7"/>
  <c r="V1624" i="7"/>
  <c r="V1625" i="7"/>
  <c r="V1626" i="7"/>
  <c r="V1627" i="7"/>
  <c r="V1628" i="7"/>
  <c r="V1629" i="7"/>
  <c r="V1630" i="7"/>
  <c r="V1631" i="7"/>
  <c r="V1632" i="7"/>
  <c r="V1633" i="7"/>
  <c r="V1634" i="7"/>
  <c r="V1635" i="7"/>
  <c r="V1636" i="7"/>
  <c r="V1637" i="7"/>
  <c r="V1638" i="7"/>
  <c r="V1639" i="7"/>
  <c r="V1640" i="7"/>
  <c r="V1641" i="7"/>
  <c r="V1642" i="7"/>
  <c r="V1643" i="7"/>
  <c r="V1644" i="7"/>
  <c r="V1645" i="7"/>
  <c r="V1646" i="7"/>
  <c r="V1647" i="7"/>
  <c r="V1648" i="7"/>
  <c r="V1649" i="7"/>
  <c r="V1650" i="7"/>
  <c r="V1651" i="7"/>
  <c r="V1652" i="7"/>
  <c r="V1653" i="7"/>
  <c r="V1654" i="7"/>
  <c r="V1655" i="7"/>
  <c r="V1656" i="7"/>
  <c r="V1657" i="7"/>
  <c r="V1658" i="7"/>
  <c r="V1659" i="7"/>
  <c r="V1660" i="7"/>
  <c r="V1661" i="7"/>
  <c r="V1662" i="7"/>
  <c r="V1663" i="7"/>
  <c r="V1664" i="7"/>
  <c r="V1665" i="7"/>
  <c r="V1666" i="7"/>
  <c r="V1667" i="7"/>
  <c r="V1668" i="7"/>
  <c r="V1669" i="7"/>
  <c r="V1670" i="7"/>
  <c r="V1671" i="7"/>
  <c r="V1672" i="7"/>
  <c r="V1673" i="7"/>
  <c r="V1674" i="7"/>
  <c r="V1675" i="7"/>
  <c r="V1676" i="7"/>
  <c r="V1677" i="7"/>
  <c r="V1678" i="7"/>
  <c r="V1679" i="7"/>
  <c r="V1680" i="7"/>
  <c r="V1681" i="7"/>
  <c r="V1682" i="7"/>
  <c r="V1683" i="7"/>
  <c r="V1684" i="7"/>
  <c r="V1685" i="7"/>
  <c r="V1686" i="7"/>
  <c r="V1687" i="7"/>
  <c r="V1688" i="7"/>
  <c r="V1689" i="7"/>
  <c r="V1690" i="7"/>
  <c r="V1691" i="7"/>
  <c r="V1692" i="7"/>
  <c r="V1693" i="7"/>
  <c r="V1694" i="7"/>
  <c r="V1695" i="7"/>
  <c r="V1696" i="7"/>
  <c r="V1697" i="7"/>
  <c r="V1698" i="7"/>
  <c r="V1699" i="7"/>
  <c r="V1700" i="7"/>
  <c r="V1701" i="7"/>
  <c r="V1702" i="7"/>
  <c r="V1703" i="7"/>
  <c r="V1704" i="7"/>
  <c r="V1705" i="7"/>
  <c r="V1706" i="7"/>
  <c r="V1707" i="7"/>
  <c r="V1708" i="7"/>
  <c r="V1709" i="7"/>
  <c r="V1710" i="7"/>
  <c r="V1711" i="7"/>
  <c r="V1712" i="7"/>
  <c r="V1713" i="7"/>
  <c r="V1714" i="7"/>
  <c r="V1715" i="7"/>
  <c r="V1716" i="7"/>
  <c r="V1717" i="7"/>
  <c r="V1718" i="7"/>
  <c r="V1719" i="7"/>
  <c r="V1720" i="7"/>
  <c r="V1721" i="7"/>
  <c r="V1722" i="7"/>
  <c r="V1723" i="7"/>
  <c r="V1724" i="7"/>
  <c r="V1725" i="7"/>
  <c r="V1726" i="7"/>
  <c r="V1727" i="7"/>
  <c r="V1728" i="7"/>
  <c r="V1729" i="7"/>
  <c r="V1730" i="7"/>
  <c r="V1731" i="7"/>
  <c r="V1732" i="7"/>
  <c r="V1733" i="7"/>
  <c r="V1734" i="7"/>
  <c r="V1735" i="7"/>
  <c r="V1736" i="7"/>
  <c r="V1737" i="7"/>
  <c r="V1738" i="7"/>
  <c r="V1739" i="7"/>
  <c r="V1740" i="7"/>
  <c r="V1741" i="7"/>
  <c r="V1742" i="7"/>
  <c r="V1743" i="7"/>
  <c r="V1744" i="7"/>
  <c r="V1745" i="7"/>
  <c r="V1746" i="7"/>
  <c r="V1747" i="7"/>
  <c r="V1748" i="7"/>
  <c r="V1749" i="7"/>
  <c r="V1750" i="7"/>
  <c r="V1751" i="7"/>
  <c r="V1752" i="7"/>
  <c r="V1753" i="7"/>
  <c r="V1754" i="7"/>
  <c r="V1755" i="7"/>
  <c r="V1756" i="7"/>
  <c r="V1757" i="7"/>
  <c r="V1758" i="7"/>
  <c r="V1759" i="7"/>
  <c r="V1760" i="7"/>
  <c r="V1761" i="7"/>
  <c r="V1762" i="7"/>
  <c r="V1763" i="7"/>
  <c r="V1764" i="7"/>
  <c r="V1765" i="7"/>
  <c r="V1766" i="7"/>
  <c r="V1767" i="7"/>
  <c r="V1768" i="7"/>
  <c r="V1769" i="7"/>
  <c r="V1770" i="7"/>
  <c r="V1771" i="7"/>
  <c r="V1772" i="7"/>
  <c r="V1773" i="7"/>
  <c r="V1774" i="7"/>
  <c r="V1775" i="7"/>
  <c r="V1776" i="7"/>
  <c r="V1777" i="7"/>
  <c r="V1778" i="7"/>
  <c r="V1779" i="7"/>
  <c r="V1780" i="7"/>
  <c r="V1781" i="7"/>
  <c r="V1782" i="7"/>
  <c r="V1783" i="7"/>
  <c r="V1784" i="7"/>
  <c r="V1785" i="7"/>
  <c r="V1786" i="7"/>
  <c r="V1787" i="7"/>
  <c r="V1788" i="7"/>
  <c r="V1789" i="7"/>
  <c r="V1790" i="7"/>
  <c r="V1791" i="7"/>
  <c r="V1792" i="7"/>
  <c r="V1793" i="7"/>
  <c r="V1794" i="7"/>
  <c r="V1795" i="7"/>
  <c r="V1796" i="7"/>
  <c r="V1797" i="7"/>
  <c r="V1798" i="7"/>
  <c r="V1799" i="7"/>
  <c r="V1800" i="7"/>
  <c r="V1801" i="7"/>
  <c r="V1802" i="7"/>
  <c r="V1803" i="7"/>
  <c r="V1804" i="7"/>
  <c r="V1805" i="7"/>
  <c r="V1806" i="7"/>
  <c r="V1807" i="7"/>
  <c r="V1808" i="7"/>
  <c r="V1809" i="7"/>
  <c r="V1810" i="7"/>
  <c r="V1811" i="7"/>
  <c r="V1812" i="7"/>
  <c r="V1813" i="7"/>
  <c r="V1814" i="7"/>
  <c r="V1815" i="7"/>
  <c r="V1816" i="7"/>
  <c r="V1817" i="7"/>
  <c r="V1818" i="7"/>
  <c r="V1819" i="7"/>
  <c r="V1820" i="7"/>
  <c r="V1821" i="7"/>
  <c r="V1822" i="7"/>
  <c r="V1823" i="7"/>
  <c r="V1824" i="7"/>
  <c r="V1825" i="7"/>
  <c r="V1826" i="7"/>
  <c r="V1827" i="7"/>
  <c r="V1828" i="7"/>
  <c r="V1829" i="7"/>
  <c r="V1830" i="7"/>
  <c r="V1831" i="7"/>
  <c r="V1832" i="7"/>
  <c r="V1833" i="7"/>
  <c r="V1834" i="7"/>
  <c r="V1835" i="7"/>
  <c r="V1836" i="7"/>
  <c r="V1837" i="7"/>
  <c r="V1838" i="7"/>
  <c r="V1839" i="7"/>
  <c r="V1840" i="7"/>
  <c r="V1841" i="7"/>
  <c r="V1842" i="7"/>
  <c r="V1843" i="7"/>
  <c r="V1844" i="7"/>
  <c r="V1845" i="7"/>
  <c r="V1846" i="7"/>
  <c r="V1847" i="7"/>
  <c r="V1848" i="7"/>
  <c r="V1849" i="7"/>
  <c r="V1851" i="7"/>
  <c r="V1852" i="7"/>
  <c r="V1853" i="7"/>
  <c r="V1854" i="7"/>
  <c r="V1855" i="7"/>
  <c r="V1856" i="7"/>
  <c r="V1857" i="7"/>
  <c r="V1858" i="7"/>
  <c r="V1859" i="7"/>
  <c r="V1860" i="7"/>
  <c r="V1861" i="7"/>
  <c r="V1862" i="7"/>
  <c r="V1863" i="7"/>
  <c r="V1864" i="7"/>
  <c r="V1865" i="7"/>
  <c r="V1866" i="7"/>
  <c r="V1867" i="7"/>
  <c r="V1868" i="7"/>
  <c r="V1869" i="7"/>
  <c r="V1870" i="7"/>
  <c r="V1871" i="7"/>
  <c r="V1872" i="7"/>
  <c r="V1873" i="7"/>
  <c r="V1874" i="7"/>
  <c r="V1875" i="7"/>
  <c r="V1876" i="7"/>
  <c r="V1877" i="7"/>
  <c r="V1878" i="7"/>
  <c r="V1879" i="7"/>
  <c r="V1880" i="7"/>
  <c r="V1881" i="7"/>
  <c r="V1882" i="7"/>
  <c r="V1883" i="7"/>
  <c r="V1884" i="7"/>
  <c r="V1885" i="7"/>
  <c r="V1887" i="7"/>
  <c r="V1888" i="7"/>
  <c r="V1889" i="7"/>
  <c r="V1890" i="7"/>
  <c r="V1891" i="7"/>
  <c r="V1892" i="7"/>
  <c r="V1893" i="7"/>
  <c r="V1894" i="7"/>
  <c r="V1895" i="7"/>
  <c r="V1896" i="7"/>
  <c r="V1897" i="7"/>
  <c r="V1898" i="7"/>
  <c r="V1899" i="7"/>
  <c r="V1900" i="7"/>
  <c r="V1901" i="7"/>
  <c r="V1902" i="7"/>
  <c r="V1903" i="7"/>
  <c r="V1904" i="7"/>
  <c r="V1905" i="7"/>
  <c r="V1906" i="7"/>
  <c r="V1907" i="7"/>
  <c r="V1908" i="7"/>
  <c r="V1909" i="7"/>
  <c r="V1910" i="7"/>
  <c r="V1911" i="7"/>
  <c r="V1912" i="7"/>
  <c r="V1913" i="7"/>
  <c r="V1914" i="7"/>
  <c r="V1915" i="7"/>
  <c r="V1916" i="7"/>
  <c r="V1917" i="7"/>
  <c r="V1918" i="7"/>
  <c r="V1919" i="7"/>
  <c r="V1920" i="7"/>
  <c r="V1921" i="7"/>
  <c r="V1922" i="7"/>
  <c r="V1923" i="7"/>
  <c r="V1924" i="7"/>
  <c r="V1925" i="7"/>
  <c r="V1926" i="7"/>
  <c r="V1927" i="7"/>
  <c r="V1928" i="7"/>
  <c r="V1929" i="7"/>
  <c r="V1930" i="7"/>
  <c r="V1931" i="7"/>
  <c r="V1932" i="7"/>
  <c r="V1933" i="7"/>
  <c r="V1934" i="7"/>
  <c r="V1935" i="7"/>
  <c r="V1936" i="7"/>
  <c r="V1937" i="7"/>
  <c r="V1938" i="7"/>
  <c r="V1939" i="7"/>
  <c r="V1940" i="7"/>
  <c r="V1941" i="7"/>
  <c r="V1942" i="7"/>
  <c r="V1943" i="7"/>
  <c r="V1944" i="7"/>
  <c r="V1945" i="7"/>
  <c r="V1946" i="7"/>
  <c r="V1947" i="7"/>
  <c r="V1948" i="7"/>
  <c r="V1949" i="7"/>
  <c r="V1950" i="7"/>
  <c r="V1951" i="7"/>
  <c r="V1952" i="7"/>
  <c r="V1953" i="7"/>
  <c r="V1954" i="7"/>
  <c r="V1955" i="7"/>
  <c r="V1956" i="7"/>
  <c r="V1957" i="7"/>
  <c r="V1958" i="7"/>
  <c r="V1959" i="7"/>
  <c r="V1960" i="7"/>
  <c r="V1961" i="7"/>
  <c r="V1962" i="7"/>
  <c r="V1963" i="7"/>
  <c r="V1964" i="7"/>
  <c r="V1965" i="7"/>
  <c r="V1966" i="7"/>
  <c r="V1967" i="7"/>
  <c r="V1968" i="7"/>
  <c r="V1969" i="7"/>
  <c r="V1970" i="7"/>
  <c r="V1971" i="7"/>
  <c r="V1972" i="7"/>
  <c r="V1973" i="7"/>
  <c r="V1974" i="7"/>
  <c r="V1975" i="7"/>
  <c r="V1976" i="7"/>
  <c r="V1977" i="7"/>
  <c r="V1978" i="7"/>
  <c r="V1979" i="7"/>
  <c r="V1980" i="7"/>
  <c r="V1981" i="7"/>
  <c r="V1982" i="7"/>
  <c r="V1983" i="7"/>
  <c r="V1984" i="7"/>
  <c r="V1985" i="7"/>
  <c r="V1986" i="7"/>
  <c r="V1987" i="7"/>
  <c r="V1988" i="7"/>
  <c r="V1989" i="7"/>
  <c r="V1990" i="7"/>
  <c r="V1991" i="7"/>
  <c r="V1992" i="7"/>
  <c r="V1993" i="7"/>
  <c r="V1994" i="7"/>
  <c r="V1995" i="7"/>
  <c r="V1996" i="7"/>
  <c r="V1997" i="7"/>
  <c r="V1998" i="7"/>
  <c r="V1999" i="7"/>
  <c r="V2000" i="7"/>
  <c r="V2001" i="7"/>
  <c r="V2002" i="7"/>
  <c r="V2003" i="7"/>
  <c r="V2004" i="7"/>
  <c r="V2005" i="7"/>
  <c r="V2006" i="7"/>
  <c r="V2007" i="7"/>
  <c r="V2008" i="7"/>
  <c r="V2009" i="7"/>
  <c r="V2010" i="7"/>
  <c r="V2011" i="7"/>
  <c r="V2012" i="7"/>
  <c r="V2013" i="7"/>
  <c r="V2014" i="7"/>
  <c r="V2015" i="7"/>
  <c r="V2016" i="7"/>
  <c r="V2017" i="7"/>
  <c r="V2018" i="7"/>
  <c r="V2019" i="7"/>
  <c r="V2020" i="7"/>
  <c r="V2021" i="7"/>
  <c r="V2022" i="7"/>
  <c r="V2023" i="7"/>
  <c r="V2024" i="7"/>
  <c r="V2025" i="7"/>
  <c r="V2026" i="7"/>
  <c r="V2027" i="7"/>
  <c r="V2028" i="7"/>
  <c r="V2029" i="7"/>
  <c r="V2030" i="7"/>
  <c r="V2031" i="7"/>
  <c r="V2032" i="7"/>
  <c r="V2033" i="7"/>
  <c r="V2034" i="7"/>
  <c r="V2035" i="7"/>
  <c r="V2036" i="7"/>
  <c r="V2037" i="7"/>
  <c r="V2038" i="7"/>
  <c r="V2039" i="7"/>
  <c r="V2040" i="7"/>
  <c r="V2041" i="7"/>
  <c r="V2042" i="7"/>
  <c r="V2043" i="7"/>
  <c r="V2044" i="7"/>
  <c r="V2045" i="7"/>
  <c r="V2046" i="7"/>
  <c r="V2047" i="7"/>
  <c r="V2048" i="7"/>
  <c r="V2049" i="7"/>
  <c r="V2050" i="7"/>
  <c r="V2051" i="7"/>
  <c r="V2052" i="7"/>
  <c r="V2053" i="7"/>
  <c r="V2054" i="7"/>
  <c r="V2055" i="7"/>
  <c r="V2056" i="7"/>
  <c r="V2057" i="7"/>
  <c r="V2058" i="7"/>
  <c r="V2059" i="7"/>
  <c r="V2060" i="7"/>
  <c r="V2061" i="7"/>
  <c r="V2062" i="7"/>
  <c r="V2063" i="7"/>
  <c r="V2064" i="7"/>
  <c r="V2065" i="7"/>
  <c r="V2066" i="7"/>
  <c r="V2067" i="7"/>
  <c r="V2068" i="7"/>
  <c r="V2069" i="7"/>
  <c r="V2070" i="7"/>
  <c r="V2071" i="7"/>
  <c r="V2072" i="7"/>
  <c r="V2073" i="7"/>
  <c r="V2074" i="7"/>
  <c r="V2075" i="7"/>
  <c r="V2076" i="7"/>
  <c r="V2077" i="7"/>
  <c r="V2078" i="7"/>
  <c r="V2079" i="7"/>
  <c r="V2080" i="7"/>
  <c r="V2081" i="7"/>
  <c r="V2082" i="7"/>
  <c r="V2083" i="7"/>
  <c r="V2084" i="7"/>
  <c r="V2085" i="7"/>
  <c r="V2086" i="7"/>
  <c r="V2087" i="7"/>
  <c r="V2088" i="7"/>
  <c r="V2089" i="7"/>
  <c r="V2090" i="7"/>
  <c r="V2091" i="7"/>
  <c r="V2092" i="7"/>
  <c r="V2093" i="7"/>
  <c r="V2094" i="7"/>
  <c r="V2095" i="7"/>
  <c r="V2096" i="7"/>
  <c r="V2097" i="7"/>
  <c r="V2098" i="7"/>
  <c r="V2099" i="7"/>
  <c r="V2100" i="7"/>
  <c r="V2101" i="7"/>
  <c r="V2102" i="7"/>
  <c r="V2103" i="7"/>
  <c r="V2104" i="7"/>
  <c r="V2105" i="7"/>
  <c r="V2106" i="7"/>
  <c r="V2107" i="7"/>
  <c r="V2108" i="7"/>
  <c r="V2109" i="7"/>
  <c r="V2110" i="7"/>
  <c r="V2111" i="7"/>
  <c r="V2112" i="7"/>
  <c r="V2113" i="7"/>
  <c r="V2114" i="7"/>
  <c r="V2115" i="7"/>
  <c r="V2116" i="7"/>
  <c r="V2117" i="7"/>
  <c r="V2118" i="7"/>
  <c r="V2119" i="7"/>
  <c r="V2120" i="7"/>
  <c r="V2121" i="7"/>
  <c r="V2122" i="7"/>
  <c r="V2123" i="7"/>
  <c r="V2124" i="7"/>
  <c r="V2125" i="7"/>
  <c r="V2126" i="7"/>
  <c r="V2127" i="7"/>
  <c r="V2128" i="7"/>
  <c r="V2129" i="7"/>
  <c r="V2130" i="7"/>
  <c r="V2131" i="7"/>
  <c r="V2132" i="7"/>
  <c r="V2133" i="7"/>
  <c r="V2134" i="7"/>
  <c r="V2135" i="7"/>
  <c r="V2136" i="7"/>
  <c r="V2137" i="7"/>
  <c r="V2138" i="7"/>
  <c r="V2139" i="7"/>
  <c r="V2140" i="7"/>
  <c r="V2141" i="7"/>
  <c r="V2142" i="7"/>
  <c r="V2143" i="7"/>
  <c r="V2144" i="7"/>
  <c r="V2145" i="7"/>
  <c r="V2146" i="7"/>
  <c r="V2147" i="7"/>
  <c r="V2148" i="7"/>
  <c r="V2149" i="7"/>
  <c r="V2150" i="7"/>
  <c r="V2151" i="7"/>
  <c r="V2152" i="7"/>
  <c r="V2153" i="7"/>
  <c r="V2154" i="7"/>
  <c r="V2155" i="7"/>
  <c r="V2156" i="7"/>
  <c r="V2157" i="7"/>
  <c r="V2158" i="7"/>
  <c r="V2159" i="7"/>
  <c r="V2160" i="7"/>
  <c r="V2161" i="7"/>
  <c r="V2162" i="7"/>
  <c r="V2163" i="7"/>
  <c r="V2164" i="7"/>
  <c r="V2165" i="7"/>
  <c r="V2166" i="7"/>
  <c r="V2167" i="7"/>
  <c r="V2168" i="7"/>
  <c r="V2169" i="7"/>
  <c r="V2170" i="7"/>
  <c r="V2171" i="7"/>
  <c r="V2172" i="7"/>
  <c r="V2173" i="7"/>
  <c r="V2174" i="7"/>
  <c r="V2175" i="7"/>
  <c r="V2176" i="7"/>
  <c r="V2177" i="7"/>
  <c r="V2178" i="7"/>
  <c r="V2179" i="7"/>
  <c r="V2180" i="7"/>
  <c r="V2181" i="7"/>
  <c r="V2182" i="7"/>
  <c r="V2183" i="7"/>
  <c r="V2184" i="7"/>
  <c r="V2185" i="7"/>
  <c r="V2186" i="7"/>
  <c r="V2187" i="7"/>
  <c r="V2188" i="7"/>
  <c r="V2189" i="7"/>
  <c r="V2190" i="7"/>
  <c r="V2191" i="7"/>
  <c r="V2192" i="7"/>
  <c r="V2193" i="7"/>
  <c r="V2194" i="7"/>
  <c r="V2195" i="7"/>
  <c r="V2196" i="7"/>
  <c r="V2197" i="7"/>
  <c r="V2198" i="7"/>
  <c r="V2199" i="7"/>
  <c r="V2200" i="7"/>
  <c r="V2201" i="7"/>
  <c r="U2" i="7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U418" i="7"/>
  <c r="U419" i="7"/>
  <c r="U420" i="7"/>
  <c r="U421" i="7"/>
  <c r="U422" i="7"/>
  <c r="U423" i="7"/>
  <c r="U424" i="7"/>
  <c r="U425" i="7"/>
  <c r="U426" i="7"/>
  <c r="U427" i="7"/>
  <c r="U428" i="7"/>
  <c r="U429" i="7"/>
  <c r="U430" i="7"/>
  <c r="U431" i="7"/>
  <c r="U432" i="7"/>
  <c r="U433" i="7"/>
  <c r="U434" i="7"/>
  <c r="U435" i="7"/>
  <c r="U436" i="7"/>
  <c r="U437" i="7"/>
  <c r="U438" i="7"/>
  <c r="U439" i="7"/>
  <c r="U440" i="7"/>
  <c r="U441" i="7"/>
  <c r="U442" i="7"/>
  <c r="U443" i="7"/>
  <c r="U444" i="7"/>
  <c r="U445" i="7"/>
  <c r="U446" i="7"/>
  <c r="U447" i="7"/>
  <c r="U448" i="7"/>
  <c r="U449" i="7"/>
  <c r="U450" i="7"/>
  <c r="U451" i="7"/>
  <c r="U452" i="7"/>
  <c r="U453" i="7"/>
  <c r="U454" i="7"/>
  <c r="U455" i="7"/>
  <c r="U456" i="7"/>
  <c r="U457" i="7"/>
  <c r="U458" i="7"/>
  <c r="U459" i="7"/>
  <c r="U460" i="7"/>
  <c r="U461" i="7"/>
  <c r="U462" i="7"/>
  <c r="U463" i="7"/>
  <c r="U464" i="7"/>
  <c r="U465" i="7"/>
  <c r="U466" i="7"/>
  <c r="U467" i="7"/>
  <c r="U468" i="7"/>
  <c r="U469" i="7"/>
  <c r="U470" i="7"/>
  <c r="U471" i="7"/>
  <c r="U472" i="7"/>
  <c r="U473" i="7"/>
  <c r="U474" i="7"/>
  <c r="U475" i="7"/>
  <c r="U476" i="7"/>
  <c r="U477" i="7"/>
  <c r="U478" i="7"/>
  <c r="U479" i="7"/>
  <c r="U480" i="7"/>
  <c r="U481" i="7"/>
  <c r="U482" i="7"/>
  <c r="U483" i="7"/>
  <c r="U484" i="7"/>
  <c r="U485" i="7"/>
  <c r="U486" i="7"/>
  <c r="U487" i="7"/>
  <c r="U488" i="7"/>
  <c r="U489" i="7"/>
  <c r="U490" i="7"/>
  <c r="U491" i="7"/>
  <c r="U493" i="7"/>
  <c r="U494" i="7"/>
  <c r="U495" i="7"/>
  <c r="U496" i="7"/>
  <c r="U497" i="7"/>
  <c r="U498" i="7"/>
  <c r="U499" i="7"/>
  <c r="U500" i="7"/>
  <c r="U501" i="7"/>
  <c r="U502" i="7"/>
  <c r="U503" i="7"/>
  <c r="U504" i="7"/>
  <c r="U505" i="7"/>
  <c r="U506" i="7"/>
  <c r="U507" i="7"/>
  <c r="U508" i="7"/>
  <c r="U509" i="7"/>
  <c r="U510" i="7"/>
  <c r="U511" i="7"/>
  <c r="U512" i="7"/>
  <c r="U513" i="7"/>
  <c r="U514" i="7"/>
  <c r="U515" i="7"/>
  <c r="U516" i="7"/>
  <c r="U517" i="7"/>
  <c r="U518" i="7"/>
  <c r="U519" i="7"/>
  <c r="U520" i="7"/>
  <c r="U521" i="7"/>
  <c r="U522" i="7"/>
  <c r="U523" i="7"/>
  <c r="U524" i="7"/>
  <c r="U525" i="7"/>
  <c r="U526" i="7"/>
  <c r="U527" i="7"/>
  <c r="U528" i="7"/>
  <c r="U529" i="7"/>
  <c r="U530" i="7"/>
  <c r="U531" i="7"/>
  <c r="U532" i="7"/>
  <c r="U533" i="7"/>
  <c r="U534" i="7"/>
  <c r="U535" i="7"/>
  <c r="U536" i="7"/>
  <c r="U537" i="7"/>
  <c r="U538" i="7"/>
  <c r="U539" i="7"/>
  <c r="U540" i="7"/>
  <c r="U541" i="7"/>
  <c r="U542" i="7"/>
  <c r="U543" i="7"/>
  <c r="U544" i="7"/>
  <c r="U545" i="7"/>
  <c r="U546" i="7"/>
  <c r="U547" i="7"/>
  <c r="U548" i="7"/>
  <c r="U549" i="7"/>
  <c r="U550" i="7"/>
  <c r="U551" i="7"/>
  <c r="U552" i="7"/>
  <c r="U553" i="7"/>
  <c r="U554" i="7"/>
  <c r="U555" i="7"/>
  <c r="U556" i="7"/>
  <c r="U557" i="7"/>
  <c r="U558" i="7"/>
  <c r="U559" i="7"/>
  <c r="U560" i="7"/>
  <c r="U561" i="7"/>
  <c r="U562" i="7"/>
  <c r="U563" i="7"/>
  <c r="U564" i="7"/>
  <c r="U565" i="7"/>
  <c r="U566" i="7"/>
  <c r="U567" i="7"/>
  <c r="U568" i="7"/>
  <c r="U569" i="7"/>
  <c r="U570" i="7"/>
  <c r="U571" i="7"/>
  <c r="U572" i="7"/>
  <c r="U573" i="7"/>
  <c r="U574" i="7"/>
  <c r="U575" i="7"/>
  <c r="U577" i="7"/>
  <c r="U578" i="7"/>
  <c r="U579" i="7"/>
  <c r="U580" i="7"/>
  <c r="U581" i="7"/>
  <c r="U583" i="7"/>
  <c r="U584" i="7"/>
  <c r="U585" i="7"/>
  <c r="U586" i="7"/>
  <c r="U587" i="7"/>
  <c r="U588" i="7"/>
  <c r="U589" i="7"/>
  <c r="U590" i="7"/>
  <c r="U591" i="7"/>
  <c r="U592" i="7"/>
  <c r="U593" i="7"/>
  <c r="U594" i="7"/>
  <c r="U595" i="7"/>
  <c r="U596" i="7"/>
  <c r="U597" i="7"/>
  <c r="U598" i="7"/>
  <c r="U599" i="7"/>
  <c r="U600" i="7"/>
  <c r="U601" i="7"/>
  <c r="U602" i="7"/>
  <c r="U603" i="7"/>
  <c r="U604" i="7"/>
  <c r="U605" i="7"/>
  <c r="U606" i="7"/>
  <c r="U607" i="7"/>
  <c r="U608" i="7"/>
  <c r="U609" i="7"/>
  <c r="U610" i="7"/>
  <c r="U611" i="7"/>
  <c r="U612" i="7"/>
  <c r="U613" i="7"/>
  <c r="U614" i="7"/>
  <c r="U615" i="7"/>
  <c r="U616" i="7"/>
  <c r="U617" i="7"/>
  <c r="U618" i="7"/>
  <c r="U619" i="7"/>
  <c r="U620" i="7"/>
  <c r="U621" i="7"/>
  <c r="U622" i="7"/>
  <c r="U623" i="7"/>
  <c r="U624" i="7"/>
  <c r="U625" i="7"/>
  <c r="U626" i="7"/>
  <c r="U627" i="7"/>
  <c r="U628" i="7"/>
  <c r="U629" i="7"/>
  <c r="U630" i="7"/>
  <c r="U631" i="7"/>
  <c r="U632" i="7"/>
  <c r="U633" i="7"/>
  <c r="U634" i="7"/>
  <c r="U635" i="7"/>
  <c r="U636" i="7"/>
  <c r="U637" i="7"/>
  <c r="U638" i="7"/>
  <c r="U639" i="7"/>
  <c r="U640" i="7"/>
  <c r="U641" i="7"/>
  <c r="U642" i="7"/>
  <c r="U643" i="7"/>
  <c r="U644" i="7"/>
  <c r="U645" i="7"/>
  <c r="U646" i="7"/>
  <c r="U647" i="7"/>
  <c r="U648" i="7"/>
  <c r="U649" i="7"/>
  <c r="U650" i="7"/>
  <c r="U651" i="7"/>
  <c r="U652" i="7"/>
  <c r="U653" i="7"/>
  <c r="U654" i="7"/>
  <c r="U655" i="7"/>
  <c r="U656" i="7"/>
  <c r="U657" i="7"/>
  <c r="U658" i="7"/>
  <c r="U659" i="7"/>
  <c r="U660" i="7"/>
  <c r="U661" i="7"/>
  <c r="U662" i="7"/>
  <c r="U663" i="7"/>
  <c r="U664" i="7"/>
  <c r="U665" i="7"/>
  <c r="U666" i="7"/>
  <c r="U667" i="7"/>
  <c r="U668" i="7"/>
  <c r="U669" i="7"/>
  <c r="U670" i="7"/>
  <c r="U671" i="7"/>
  <c r="U672" i="7"/>
  <c r="U673" i="7"/>
  <c r="U674" i="7"/>
  <c r="U675" i="7"/>
  <c r="U676" i="7"/>
  <c r="U677" i="7"/>
  <c r="U678" i="7"/>
  <c r="U679" i="7"/>
  <c r="U680" i="7"/>
  <c r="U681" i="7"/>
  <c r="U682" i="7"/>
  <c r="U683" i="7"/>
  <c r="U684" i="7"/>
  <c r="U685" i="7"/>
  <c r="U686" i="7"/>
  <c r="U687" i="7"/>
  <c r="U688" i="7"/>
  <c r="U689" i="7"/>
  <c r="U690" i="7"/>
  <c r="U691" i="7"/>
  <c r="U692" i="7"/>
  <c r="U693" i="7"/>
  <c r="U694" i="7"/>
  <c r="U695" i="7"/>
  <c r="U696" i="7"/>
  <c r="U697" i="7"/>
  <c r="U698" i="7"/>
  <c r="U699" i="7"/>
  <c r="U700" i="7"/>
  <c r="U701" i="7"/>
  <c r="U702" i="7"/>
  <c r="U703" i="7"/>
  <c r="U704" i="7"/>
  <c r="U705" i="7"/>
  <c r="U706" i="7"/>
  <c r="U707" i="7"/>
  <c r="U708" i="7"/>
  <c r="U709" i="7"/>
  <c r="U710" i="7"/>
  <c r="U711" i="7"/>
  <c r="U712" i="7"/>
  <c r="U713" i="7"/>
  <c r="U714" i="7"/>
  <c r="U715" i="7"/>
  <c r="U716" i="7"/>
  <c r="U717" i="7"/>
  <c r="U718" i="7"/>
  <c r="U719" i="7"/>
  <c r="U720" i="7"/>
  <c r="U721" i="7"/>
  <c r="U722" i="7"/>
  <c r="U723" i="7"/>
  <c r="U724" i="7"/>
  <c r="U725" i="7"/>
  <c r="U726" i="7"/>
  <c r="U727" i="7"/>
  <c r="U728" i="7"/>
  <c r="U729" i="7"/>
  <c r="U730" i="7"/>
  <c r="U731" i="7"/>
  <c r="U732" i="7"/>
  <c r="U733" i="7"/>
  <c r="U734" i="7"/>
  <c r="U735" i="7"/>
  <c r="U736" i="7"/>
  <c r="U737" i="7"/>
  <c r="U738" i="7"/>
  <c r="U739" i="7"/>
  <c r="U740" i="7"/>
  <c r="U741" i="7"/>
  <c r="U742" i="7"/>
  <c r="U743" i="7"/>
  <c r="U744" i="7"/>
  <c r="U745" i="7"/>
  <c r="U746" i="7"/>
  <c r="U747" i="7"/>
  <c r="U748" i="7"/>
  <c r="U749" i="7"/>
  <c r="U750" i="7"/>
  <c r="U751" i="7"/>
  <c r="U752" i="7"/>
  <c r="U753" i="7"/>
  <c r="U754" i="7"/>
  <c r="U755" i="7"/>
  <c r="U756" i="7"/>
  <c r="U757" i="7"/>
  <c r="U758" i="7"/>
  <c r="U759" i="7"/>
  <c r="U760" i="7"/>
  <c r="U761" i="7"/>
  <c r="U762" i="7"/>
  <c r="U763" i="7"/>
  <c r="U764" i="7"/>
  <c r="U765" i="7"/>
  <c r="U766" i="7"/>
  <c r="U767" i="7"/>
  <c r="U768" i="7"/>
  <c r="U769" i="7"/>
  <c r="U770" i="7"/>
  <c r="U771" i="7"/>
  <c r="U772" i="7"/>
  <c r="U773" i="7"/>
  <c r="U774" i="7"/>
  <c r="U775" i="7"/>
  <c r="U776" i="7"/>
  <c r="U777" i="7"/>
  <c r="U778" i="7"/>
  <c r="U779" i="7"/>
  <c r="U780" i="7"/>
  <c r="U781" i="7"/>
  <c r="U782" i="7"/>
  <c r="U783" i="7"/>
  <c r="U784" i="7"/>
  <c r="U785" i="7"/>
  <c r="U786" i="7"/>
  <c r="U787" i="7"/>
  <c r="U788" i="7"/>
  <c r="U789" i="7"/>
  <c r="U790" i="7"/>
  <c r="U791" i="7"/>
  <c r="U792" i="7"/>
  <c r="U793" i="7"/>
  <c r="U794" i="7"/>
  <c r="U795" i="7"/>
  <c r="U796" i="7"/>
  <c r="U797" i="7"/>
  <c r="U798" i="7"/>
  <c r="U799" i="7"/>
  <c r="U800" i="7"/>
  <c r="U801" i="7"/>
  <c r="U802" i="7"/>
  <c r="U803" i="7"/>
  <c r="U804" i="7"/>
  <c r="U805" i="7"/>
  <c r="U806" i="7"/>
  <c r="U807" i="7"/>
  <c r="U808" i="7"/>
  <c r="U809" i="7"/>
  <c r="U810" i="7"/>
  <c r="U811" i="7"/>
  <c r="U812" i="7"/>
  <c r="U813" i="7"/>
  <c r="U814" i="7"/>
  <c r="U815" i="7"/>
  <c r="U816" i="7"/>
  <c r="U817" i="7"/>
  <c r="U818" i="7"/>
  <c r="U819" i="7"/>
  <c r="U820" i="7"/>
  <c r="U821" i="7"/>
  <c r="U822" i="7"/>
  <c r="U823" i="7"/>
  <c r="U824" i="7"/>
  <c r="U825" i="7"/>
  <c r="U826" i="7"/>
  <c r="U827" i="7"/>
  <c r="U828" i="7"/>
  <c r="U829" i="7"/>
  <c r="U830" i="7"/>
  <c r="U831" i="7"/>
  <c r="U832" i="7"/>
  <c r="U833" i="7"/>
  <c r="U834" i="7"/>
  <c r="U835" i="7"/>
  <c r="U836" i="7"/>
  <c r="U837" i="7"/>
  <c r="U838" i="7"/>
  <c r="U839" i="7"/>
  <c r="U840" i="7"/>
  <c r="U841" i="7"/>
  <c r="U842" i="7"/>
  <c r="U843" i="7"/>
  <c r="U844" i="7"/>
  <c r="U845" i="7"/>
  <c r="U846" i="7"/>
  <c r="U847" i="7"/>
  <c r="U848" i="7"/>
  <c r="U849" i="7"/>
  <c r="U850" i="7"/>
  <c r="U851" i="7"/>
  <c r="U852" i="7"/>
  <c r="U853" i="7"/>
  <c r="U854" i="7"/>
  <c r="U855" i="7"/>
  <c r="U856" i="7"/>
  <c r="U857" i="7"/>
  <c r="U858" i="7"/>
  <c r="U859" i="7"/>
  <c r="U860" i="7"/>
  <c r="U861" i="7"/>
  <c r="U862" i="7"/>
  <c r="U863" i="7"/>
  <c r="U864" i="7"/>
  <c r="U865" i="7"/>
  <c r="U866" i="7"/>
  <c r="U867" i="7"/>
  <c r="U868" i="7"/>
  <c r="U869" i="7"/>
  <c r="U870" i="7"/>
  <c r="U871" i="7"/>
  <c r="U872" i="7"/>
  <c r="U873" i="7"/>
  <c r="U874" i="7"/>
  <c r="U875" i="7"/>
  <c r="U876" i="7"/>
  <c r="U877" i="7"/>
  <c r="U878" i="7"/>
  <c r="U880" i="7"/>
  <c r="U881" i="7"/>
  <c r="U882" i="7"/>
  <c r="U883" i="7"/>
  <c r="U884" i="7"/>
  <c r="U885" i="7"/>
  <c r="U886" i="7"/>
  <c r="U887" i="7"/>
  <c r="U888" i="7"/>
  <c r="U889" i="7"/>
  <c r="U890" i="7"/>
  <c r="U891" i="7"/>
  <c r="U892" i="7"/>
  <c r="U893" i="7"/>
  <c r="U894" i="7"/>
  <c r="U895" i="7"/>
  <c r="U896" i="7"/>
  <c r="U897" i="7"/>
  <c r="U898" i="7"/>
  <c r="U899" i="7"/>
  <c r="U900" i="7"/>
  <c r="U901" i="7"/>
  <c r="U902" i="7"/>
  <c r="U903" i="7"/>
  <c r="U904" i="7"/>
  <c r="U905" i="7"/>
  <c r="U906" i="7"/>
  <c r="U907" i="7"/>
  <c r="U908" i="7"/>
  <c r="U909" i="7"/>
  <c r="U910" i="7"/>
  <c r="U911" i="7"/>
  <c r="U912" i="7"/>
  <c r="U913" i="7"/>
  <c r="U914" i="7"/>
  <c r="U915" i="7"/>
  <c r="U916" i="7"/>
  <c r="U917" i="7"/>
  <c r="U918" i="7"/>
  <c r="U919" i="7"/>
  <c r="U920" i="7"/>
  <c r="U921" i="7"/>
  <c r="U922" i="7"/>
  <c r="U923" i="7"/>
  <c r="U924" i="7"/>
  <c r="U925" i="7"/>
  <c r="U926" i="7"/>
  <c r="U927" i="7"/>
  <c r="U928" i="7"/>
  <c r="U929" i="7"/>
  <c r="U930" i="7"/>
  <c r="U931" i="7"/>
  <c r="U932" i="7"/>
  <c r="U934" i="7"/>
  <c r="U935" i="7"/>
  <c r="U936" i="7"/>
  <c r="U937" i="7"/>
  <c r="U938" i="7"/>
  <c r="U939" i="7"/>
  <c r="U940" i="7"/>
  <c r="U941" i="7"/>
  <c r="U942" i="7"/>
  <c r="U943" i="7"/>
  <c r="U944" i="7"/>
  <c r="U945" i="7"/>
  <c r="U946" i="7"/>
  <c r="U947" i="7"/>
  <c r="U948" i="7"/>
  <c r="U949" i="7"/>
  <c r="U950" i="7"/>
  <c r="U951" i="7"/>
  <c r="U952" i="7"/>
  <c r="U953" i="7"/>
  <c r="U954" i="7"/>
  <c r="U955" i="7"/>
  <c r="U956" i="7"/>
  <c r="U957" i="7"/>
  <c r="U958" i="7"/>
  <c r="U959" i="7"/>
  <c r="U960" i="7"/>
  <c r="U961" i="7"/>
  <c r="U962" i="7"/>
  <c r="U963" i="7"/>
  <c r="U964" i="7"/>
  <c r="U965" i="7"/>
  <c r="U966" i="7"/>
  <c r="U967" i="7"/>
  <c r="U968" i="7"/>
  <c r="U969" i="7"/>
  <c r="U970" i="7"/>
  <c r="U971" i="7"/>
  <c r="U972" i="7"/>
  <c r="U973" i="7"/>
  <c r="U974" i="7"/>
  <c r="U975" i="7"/>
  <c r="U976" i="7"/>
  <c r="U977" i="7"/>
  <c r="U978" i="7"/>
  <c r="U979" i="7"/>
  <c r="U980" i="7"/>
  <c r="U981" i="7"/>
  <c r="U982" i="7"/>
  <c r="U983" i="7"/>
  <c r="U984" i="7"/>
  <c r="U985" i="7"/>
  <c r="U986" i="7"/>
  <c r="U987" i="7"/>
  <c r="U988" i="7"/>
  <c r="U989" i="7"/>
  <c r="U990" i="7"/>
  <c r="U991" i="7"/>
  <c r="U992" i="7"/>
  <c r="U993" i="7"/>
  <c r="U994" i="7"/>
  <c r="U995" i="7"/>
  <c r="U996" i="7"/>
  <c r="U997" i="7"/>
  <c r="U998" i="7"/>
  <c r="U999" i="7"/>
  <c r="U1000" i="7"/>
  <c r="U1001" i="7"/>
  <c r="U1002" i="7"/>
  <c r="U1003" i="7"/>
  <c r="U1004" i="7"/>
  <c r="U1005" i="7"/>
  <c r="U1006" i="7"/>
  <c r="U1007" i="7"/>
  <c r="U1008" i="7"/>
  <c r="U1009" i="7"/>
  <c r="U1010" i="7"/>
  <c r="U1011" i="7"/>
  <c r="U1012" i="7"/>
  <c r="U1013" i="7"/>
  <c r="U1014" i="7"/>
  <c r="U1015" i="7"/>
  <c r="U1016" i="7"/>
  <c r="U1017" i="7"/>
  <c r="U1018" i="7"/>
  <c r="U1019" i="7"/>
  <c r="U1020" i="7"/>
  <c r="U1021" i="7"/>
  <c r="U1022" i="7"/>
  <c r="U1023" i="7"/>
  <c r="U1024" i="7"/>
  <c r="U1025" i="7"/>
  <c r="U1026" i="7"/>
  <c r="U1027" i="7"/>
  <c r="U1028" i="7"/>
  <c r="U1029" i="7"/>
  <c r="U1030" i="7"/>
  <c r="U1031" i="7"/>
  <c r="U1032" i="7"/>
  <c r="U1033" i="7"/>
  <c r="U1034" i="7"/>
  <c r="U1035" i="7"/>
  <c r="U1036" i="7"/>
  <c r="U1037" i="7"/>
  <c r="U1038" i="7"/>
  <c r="U1039" i="7"/>
  <c r="U1040" i="7"/>
  <c r="U1041" i="7"/>
  <c r="U1042" i="7"/>
  <c r="U1043" i="7"/>
  <c r="U1044" i="7"/>
  <c r="U1045" i="7"/>
  <c r="U1046" i="7"/>
  <c r="U1047" i="7"/>
  <c r="U1048" i="7"/>
  <c r="U1049" i="7"/>
  <c r="U1050" i="7"/>
  <c r="U1051" i="7"/>
  <c r="U1052" i="7"/>
  <c r="U1053" i="7"/>
  <c r="U1054" i="7"/>
  <c r="U1055" i="7"/>
  <c r="U1056" i="7"/>
  <c r="U1057" i="7"/>
  <c r="U1058" i="7"/>
  <c r="U1059" i="7"/>
  <c r="U1060" i="7"/>
  <c r="U1061" i="7"/>
  <c r="U1062" i="7"/>
  <c r="U1063" i="7"/>
  <c r="U1064" i="7"/>
  <c r="U1065" i="7"/>
  <c r="U1066" i="7"/>
  <c r="U1067" i="7"/>
  <c r="U1068" i="7"/>
  <c r="U1069" i="7"/>
  <c r="U1070" i="7"/>
  <c r="U1071" i="7"/>
  <c r="U1072" i="7"/>
  <c r="U1073" i="7"/>
  <c r="U1074" i="7"/>
  <c r="U1075" i="7"/>
  <c r="U1076" i="7"/>
  <c r="U1077" i="7"/>
  <c r="U1078" i="7"/>
  <c r="U1079" i="7"/>
  <c r="U1080" i="7"/>
  <c r="U1081" i="7"/>
  <c r="U1082" i="7"/>
  <c r="U1083" i="7"/>
  <c r="U1084" i="7"/>
  <c r="U1085" i="7"/>
  <c r="U1086" i="7"/>
  <c r="U1087" i="7"/>
  <c r="U1088" i="7"/>
  <c r="U1089" i="7"/>
  <c r="U1090" i="7"/>
  <c r="U1091" i="7"/>
  <c r="U1092" i="7"/>
  <c r="U1093" i="7"/>
  <c r="U1094" i="7"/>
  <c r="U1095" i="7"/>
  <c r="U1096" i="7"/>
  <c r="U1097" i="7"/>
  <c r="U1098" i="7"/>
  <c r="U1099" i="7"/>
  <c r="U1100" i="7"/>
  <c r="U1101" i="7"/>
  <c r="U1102" i="7"/>
  <c r="U1103" i="7"/>
  <c r="U1104" i="7"/>
  <c r="U1105" i="7"/>
  <c r="U1106" i="7"/>
  <c r="U1107" i="7"/>
  <c r="U1108" i="7"/>
  <c r="U1109" i="7"/>
  <c r="U1110" i="7"/>
  <c r="U1111" i="7"/>
  <c r="U1112" i="7"/>
  <c r="U1113" i="7"/>
  <c r="U1114" i="7"/>
  <c r="U1115" i="7"/>
  <c r="U1116" i="7"/>
  <c r="U1117" i="7"/>
  <c r="U1118" i="7"/>
  <c r="U1119" i="7"/>
  <c r="U1120" i="7"/>
  <c r="U1121" i="7"/>
  <c r="U1122" i="7"/>
  <c r="U1123" i="7"/>
  <c r="U1124" i="7"/>
  <c r="U1125" i="7"/>
  <c r="U1126" i="7"/>
  <c r="U1127" i="7"/>
  <c r="U1128" i="7"/>
  <c r="U1129" i="7"/>
  <c r="U1130" i="7"/>
  <c r="U1131" i="7"/>
  <c r="U1132" i="7"/>
  <c r="U1133" i="7"/>
  <c r="U1134" i="7"/>
  <c r="U1135" i="7"/>
  <c r="U1136" i="7"/>
  <c r="U1137" i="7"/>
  <c r="U1138" i="7"/>
  <c r="U1139" i="7"/>
  <c r="U1140" i="7"/>
  <c r="U1141" i="7"/>
  <c r="U1142" i="7"/>
  <c r="U1143" i="7"/>
  <c r="U1144" i="7"/>
  <c r="U1145" i="7"/>
  <c r="U1146" i="7"/>
  <c r="U1147" i="7"/>
  <c r="U1148" i="7"/>
  <c r="U1149" i="7"/>
  <c r="U1150" i="7"/>
  <c r="U1151" i="7"/>
  <c r="U1152" i="7"/>
  <c r="U1153" i="7"/>
  <c r="U1154" i="7"/>
  <c r="U1155" i="7"/>
  <c r="U1156" i="7"/>
  <c r="U1157" i="7"/>
  <c r="U1158" i="7"/>
  <c r="U1159" i="7"/>
  <c r="U1160" i="7"/>
  <c r="U1161" i="7"/>
  <c r="U1162" i="7"/>
  <c r="U1163" i="7"/>
  <c r="U1164" i="7"/>
  <c r="U1165" i="7"/>
  <c r="U1166" i="7"/>
  <c r="U1167" i="7"/>
  <c r="U1168" i="7"/>
  <c r="U1169" i="7"/>
  <c r="U1170" i="7"/>
  <c r="U1171" i="7"/>
  <c r="U1172" i="7"/>
  <c r="U1173" i="7"/>
  <c r="U1174" i="7"/>
  <c r="U1175" i="7"/>
  <c r="U1176" i="7"/>
  <c r="U1177" i="7"/>
  <c r="U1178" i="7"/>
  <c r="U1179" i="7"/>
  <c r="U1180" i="7"/>
  <c r="U1181" i="7"/>
  <c r="U1182" i="7"/>
  <c r="U1183" i="7"/>
  <c r="U1184" i="7"/>
  <c r="U1185" i="7"/>
  <c r="U1186" i="7"/>
  <c r="U1187" i="7"/>
  <c r="U1188" i="7"/>
  <c r="U1189" i="7"/>
  <c r="U1190" i="7"/>
  <c r="U1191" i="7"/>
  <c r="U1192" i="7"/>
  <c r="U1193" i="7"/>
  <c r="U1194" i="7"/>
  <c r="U1195" i="7"/>
  <c r="U1196" i="7"/>
  <c r="U1197" i="7"/>
  <c r="U1198" i="7"/>
  <c r="U1199" i="7"/>
  <c r="U1200" i="7"/>
  <c r="U1201" i="7"/>
  <c r="U1202" i="7"/>
  <c r="U1203" i="7"/>
  <c r="U1204" i="7"/>
  <c r="U1205" i="7"/>
  <c r="U1206" i="7"/>
  <c r="U1207" i="7"/>
  <c r="U1208" i="7"/>
  <c r="U1209" i="7"/>
  <c r="U1210" i="7"/>
  <c r="U1211" i="7"/>
  <c r="U1212" i="7"/>
  <c r="U1213" i="7"/>
  <c r="U1214" i="7"/>
  <c r="U1215" i="7"/>
  <c r="U1216" i="7"/>
  <c r="U1217" i="7"/>
  <c r="U1218" i="7"/>
  <c r="U1219" i="7"/>
  <c r="U1220" i="7"/>
  <c r="U1221" i="7"/>
  <c r="U1222" i="7"/>
  <c r="U1223" i="7"/>
  <c r="U1224" i="7"/>
  <c r="U1225" i="7"/>
  <c r="U1226" i="7"/>
  <c r="U1227" i="7"/>
  <c r="U1228" i="7"/>
  <c r="U1229" i="7"/>
  <c r="U1230" i="7"/>
  <c r="U1231" i="7"/>
  <c r="U1232" i="7"/>
  <c r="U1233" i="7"/>
  <c r="U1234" i="7"/>
  <c r="U1235" i="7"/>
  <c r="U1236" i="7"/>
  <c r="U1237" i="7"/>
  <c r="U1238" i="7"/>
  <c r="U1239" i="7"/>
  <c r="U1240" i="7"/>
  <c r="U1241" i="7"/>
  <c r="U1242" i="7"/>
  <c r="U1243" i="7"/>
  <c r="U1244" i="7"/>
  <c r="U1245" i="7"/>
  <c r="U1246" i="7"/>
  <c r="U1247" i="7"/>
  <c r="U1248" i="7"/>
  <c r="U1249" i="7"/>
  <c r="U1250" i="7"/>
  <c r="U1251" i="7"/>
  <c r="U1252" i="7"/>
  <c r="U1253" i="7"/>
  <c r="U1254" i="7"/>
  <c r="U1255" i="7"/>
  <c r="U1256" i="7"/>
  <c r="U1257" i="7"/>
  <c r="U1258" i="7"/>
  <c r="U1259" i="7"/>
  <c r="U1260" i="7"/>
  <c r="U1261" i="7"/>
  <c r="U1262" i="7"/>
  <c r="U1263" i="7"/>
  <c r="U1264" i="7"/>
  <c r="U1265" i="7"/>
  <c r="U1266" i="7"/>
  <c r="U1267" i="7"/>
  <c r="U1268" i="7"/>
  <c r="U1269" i="7"/>
  <c r="U1270" i="7"/>
  <c r="U1271" i="7"/>
  <c r="U1272" i="7"/>
  <c r="U1273" i="7"/>
  <c r="U1274" i="7"/>
  <c r="U1275" i="7"/>
  <c r="U1276" i="7"/>
  <c r="U1277" i="7"/>
  <c r="U1278" i="7"/>
  <c r="U1279" i="7"/>
  <c r="U1280" i="7"/>
  <c r="U1281" i="7"/>
  <c r="U1282" i="7"/>
  <c r="U1283" i="7"/>
  <c r="U1284" i="7"/>
  <c r="U1285" i="7"/>
  <c r="U1286" i="7"/>
  <c r="U1287" i="7"/>
  <c r="U1288" i="7"/>
  <c r="U1289" i="7"/>
  <c r="U1290" i="7"/>
  <c r="U1291" i="7"/>
  <c r="U1292" i="7"/>
  <c r="U1293" i="7"/>
  <c r="U1294" i="7"/>
  <c r="U1295" i="7"/>
  <c r="U1296" i="7"/>
  <c r="U1297" i="7"/>
  <c r="U1298" i="7"/>
  <c r="U1299" i="7"/>
  <c r="U1300" i="7"/>
  <c r="U1301" i="7"/>
  <c r="U1302" i="7"/>
  <c r="U1303" i="7"/>
  <c r="U1304" i="7"/>
  <c r="U1305" i="7"/>
  <c r="U1306" i="7"/>
  <c r="U1307" i="7"/>
  <c r="U1308" i="7"/>
  <c r="U1309" i="7"/>
  <c r="U1310" i="7"/>
  <c r="U1311" i="7"/>
  <c r="U1312" i="7"/>
  <c r="U1313" i="7"/>
  <c r="U1314" i="7"/>
  <c r="U1315" i="7"/>
  <c r="U1316" i="7"/>
  <c r="U1317" i="7"/>
  <c r="U1318" i="7"/>
  <c r="U1319" i="7"/>
  <c r="U1320" i="7"/>
  <c r="U1321" i="7"/>
  <c r="U1322" i="7"/>
  <c r="U1323" i="7"/>
  <c r="U1324" i="7"/>
  <c r="U1325" i="7"/>
  <c r="U1326" i="7"/>
  <c r="U1327" i="7"/>
  <c r="U1328" i="7"/>
  <c r="U1329" i="7"/>
  <c r="U1330" i="7"/>
  <c r="U1331" i="7"/>
  <c r="U1332" i="7"/>
  <c r="U1333" i="7"/>
  <c r="U1334" i="7"/>
  <c r="U1335" i="7"/>
  <c r="U1336" i="7"/>
  <c r="U1337" i="7"/>
  <c r="U1338" i="7"/>
  <c r="U1339" i="7"/>
  <c r="U1340" i="7"/>
  <c r="U1341" i="7"/>
  <c r="U1342" i="7"/>
  <c r="U1343" i="7"/>
  <c r="U1344" i="7"/>
  <c r="U1345" i="7"/>
  <c r="U1346" i="7"/>
  <c r="U1347" i="7"/>
  <c r="U1348" i="7"/>
  <c r="U1349" i="7"/>
  <c r="U1350" i="7"/>
  <c r="U1351" i="7"/>
  <c r="U1352" i="7"/>
  <c r="U1353" i="7"/>
  <c r="U1354" i="7"/>
  <c r="U1355" i="7"/>
  <c r="U1356" i="7"/>
  <c r="U1357" i="7"/>
  <c r="U1358" i="7"/>
  <c r="U1359" i="7"/>
  <c r="U1360" i="7"/>
  <c r="U1361" i="7"/>
  <c r="U1362" i="7"/>
  <c r="U1363" i="7"/>
  <c r="U1364" i="7"/>
  <c r="U1365" i="7"/>
  <c r="U1366" i="7"/>
  <c r="U1367" i="7"/>
  <c r="U1368" i="7"/>
  <c r="U1369" i="7"/>
  <c r="U1370" i="7"/>
  <c r="U1372" i="7"/>
  <c r="U1373" i="7"/>
  <c r="U1374" i="7"/>
  <c r="U1375" i="7"/>
  <c r="U1376" i="7"/>
  <c r="U1377" i="7"/>
  <c r="U1378" i="7"/>
  <c r="U1379" i="7"/>
  <c r="U1380" i="7"/>
  <c r="U1381" i="7"/>
  <c r="U1382" i="7"/>
  <c r="U1383" i="7"/>
  <c r="U1384" i="7"/>
  <c r="U1385" i="7"/>
  <c r="U1386" i="7"/>
  <c r="U1387" i="7"/>
  <c r="U1388" i="7"/>
  <c r="U1389" i="7"/>
  <c r="U1390" i="7"/>
  <c r="U1391" i="7"/>
  <c r="U1392" i="7"/>
  <c r="U1393" i="7"/>
  <c r="U1394" i="7"/>
  <c r="U1395" i="7"/>
  <c r="U1396" i="7"/>
  <c r="U1397" i="7"/>
  <c r="U1398" i="7"/>
  <c r="U1399" i="7"/>
  <c r="U1400" i="7"/>
  <c r="U1401" i="7"/>
  <c r="U1402" i="7"/>
  <c r="U1403" i="7"/>
  <c r="U1404" i="7"/>
  <c r="U1405" i="7"/>
  <c r="U1406" i="7"/>
  <c r="U1407" i="7"/>
  <c r="U1408" i="7"/>
  <c r="U1409" i="7"/>
  <c r="U1410" i="7"/>
  <c r="U1411" i="7"/>
  <c r="U1412" i="7"/>
  <c r="U1413" i="7"/>
  <c r="U1414" i="7"/>
  <c r="U1415" i="7"/>
  <c r="U1416" i="7"/>
  <c r="U1417" i="7"/>
  <c r="U1418" i="7"/>
  <c r="U1419" i="7"/>
  <c r="U1420" i="7"/>
  <c r="U1422" i="7"/>
  <c r="U1423" i="7"/>
  <c r="U1424" i="7"/>
  <c r="U1425" i="7"/>
  <c r="U1426" i="7"/>
  <c r="U1427" i="7"/>
  <c r="U1428" i="7"/>
  <c r="U1429" i="7"/>
  <c r="U1430" i="7"/>
  <c r="U1431" i="7"/>
  <c r="U1432" i="7"/>
  <c r="U1433" i="7"/>
  <c r="U1434" i="7"/>
  <c r="U1435" i="7"/>
  <c r="U1436" i="7"/>
  <c r="U1437" i="7"/>
  <c r="U1438" i="7"/>
  <c r="U1439" i="7"/>
  <c r="U1440" i="7"/>
  <c r="U1441" i="7"/>
  <c r="U1442" i="7"/>
  <c r="U1443" i="7"/>
  <c r="U1444" i="7"/>
  <c r="U1445" i="7"/>
  <c r="U1446" i="7"/>
  <c r="U1447" i="7"/>
  <c r="U1448" i="7"/>
  <c r="U1449" i="7"/>
  <c r="U1450" i="7"/>
  <c r="U1451" i="7"/>
  <c r="U1452" i="7"/>
  <c r="U1453" i="7"/>
  <c r="U1454" i="7"/>
  <c r="U1455" i="7"/>
  <c r="U1456" i="7"/>
  <c r="U1457" i="7"/>
  <c r="U1458" i="7"/>
  <c r="U1459" i="7"/>
  <c r="U1460" i="7"/>
  <c r="U1461" i="7"/>
  <c r="U1462" i="7"/>
  <c r="U1463" i="7"/>
  <c r="U1464" i="7"/>
  <c r="U1465" i="7"/>
  <c r="U1466" i="7"/>
  <c r="U1467" i="7"/>
  <c r="U1468" i="7"/>
  <c r="U1469" i="7"/>
  <c r="U1470" i="7"/>
  <c r="U1471" i="7"/>
  <c r="U1472" i="7"/>
  <c r="U1473" i="7"/>
  <c r="U1474" i="7"/>
  <c r="U1475" i="7"/>
  <c r="U1476" i="7"/>
  <c r="U1477" i="7"/>
  <c r="U1478" i="7"/>
  <c r="U1479" i="7"/>
  <c r="U1480" i="7"/>
  <c r="U1481" i="7"/>
  <c r="U1482" i="7"/>
  <c r="U1483" i="7"/>
  <c r="U1484" i="7"/>
  <c r="U1485" i="7"/>
  <c r="U1486" i="7"/>
  <c r="U1487" i="7"/>
  <c r="U1488" i="7"/>
  <c r="U1489" i="7"/>
  <c r="U1490" i="7"/>
  <c r="U1491" i="7"/>
  <c r="U1492" i="7"/>
  <c r="U1493" i="7"/>
  <c r="U1494" i="7"/>
  <c r="U1495" i="7"/>
  <c r="U1496" i="7"/>
  <c r="U1497" i="7"/>
  <c r="U1498" i="7"/>
  <c r="U1499" i="7"/>
  <c r="U1500" i="7"/>
  <c r="U1501" i="7"/>
  <c r="U1502" i="7"/>
  <c r="U1503" i="7"/>
  <c r="U1504" i="7"/>
  <c r="U1505" i="7"/>
  <c r="U1506" i="7"/>
  <c r="U1507" i="7"/>
  <c r="U1508" i="7"/>
  <c r="U1509" i="7"/>
  <c r="U1510" i="7"/>
  <c r="U1511" i="7"/>
  <c r="U1512" i="7"/>
  <c r="U1513" i="7"/>
  <c r="U1514" i="7"/>
  <c r="U1515" i="7"/>
  <c r="U1516" i="7"/>
  <c r="U1517" i="7"/>
  <c r="U1518" i="7"/>
  <c r="U1519" i="7"/>
  <c r="U1521" i="7"/>
  <c r="U1522" i="7"/>
  <c r="U1523" i="7"/>
  <c r="U1524" i="7"/>
  <c r="U1525" i="7"/>
  <c r="U1526" i="7"/>
  <c r="U1527" i="7"/>
  <c r="U1528" i="7"/>
  <c r="U1529" i="7"/>
  <c r="U1530" i="7"/>
  <c r="U1531" i="7"/>
  <c r="U1532" i="7"/>
  <c r="U1533" i="7"/>
  <c r="U1534" i="7"/>
  <c r="U1535" i="7"/>
  <c r="U1536" i="7"/>
  <c r="U1537" i="7"/>
  <c r="U1538" i="7"/>
  <c r="U1539" i="7"/>
  <c r="U1540" i="7"/>
  <c r="U1541" i="7"/>
  <c r="U1542" i="7"/>
  <c r="U1543" i="7"/>
  <c r="U1544" i="7"/>
  <c r="U1545" i="7"/>
  <c r="U1546" i="7"/>
  <c r="U1547" i="7"/>
  <c r="U1548" i="7"/>
  <c r="U1549" i="7"/>
  <c r="U1550" i="7"/>
  <c r="U1551" i="7"/>
  <c r="U1552" i="7"/>
  <c r="U1553" i="7"/>
  <c r="U1554" i="7"/>
  <c r="U1556" i="7"/>
  <c r="U1557" i="7"/>
  <c r="U1558" i="7"/>
  <c r="U1559" i="7"/>
  <c r="U1560" i="7"/>
  <c r="U1561" i="7"/>
  <c r="U1562" i="7"/>
  <c r="U1563" i="7"/>
  <c r="U1564" i="7"/>
  <c r="U1565" i="7"/>
  <c r="U1566" i="7"/>
  <c r="U1567" i="7"/>
  <c r="U1568" i="7"/>
  <c r="U1569" i="7"/>
  <c r="U1570" i="7"/>
  <c r="U1571" i="7"/>
  <c r="U1572" i="7"/>
  <c r="U1573" i="7"/>
  <c r="U1575" i="7"/>
  <c r="U1576" i="7"/>
  <c r="U1577" i="7"/>
  <c r="U1578" i="7"/>
  <c r="U1579" i="7"/>
  <c r="U1580" i="7"/>
  <c r="U1581" i="7"/>
  <c r="U1582" i="7"/>
  <c r="U1583" i="7"/>
  <c r="U1584" i="7"/>
  <c r="U1585" i="7"/>
  <c r="U1586" i="7"/>
  <c r="U1587" i="7"/>
  <c r="U1588" i="7"/>
  <c r="U1589" i="7"/>
  <c r="U1590" i="7"/>
  <c r="U1591" i="7"/>
  <c r="U1592" i="7"/>
  <c r="U1593" i="7"/>
  <c r="U1594" i="7"/>
  <c r="U1595" i="7"/>
  <c r="U1596" i="7"/>
  <c r="U1597" i="7"/>
  <c r="U1598" i="7"/>
  <c r="U1599" i="7"/>
  <c r="U1600" i="7"/>
  <c r="U1601" i="7"/>
  <c r="U1602" i="7"/>
  <c r="U1603" i="7"/>
  <c r="U1604" i="7"/>
  <c r="U1605" i="7"/>
  <c r="U1606" i="7"/>
  <c r="U1607" i="7"/>
  <c r="U1608" i="7"/>
  <c r="U1609" i="7"/>
  <c r="U1610" i="7"/>
  <c r="U1611" i="7"/>
  <c r="U1612" i="7"/>
  <c r="U1613" i="7"/>
  <c r="U1614" i="7"/>
  <c r="U1615" i="7"/>
  <c r="U1616" i="7"/>
  <c r="U1617" i="7"/>
  <c r="U1618" i="7"/>
  <c r="U1619" i="7"/>
  <c r="U1620" i="7"/>
  <c r="U1621" i="7"/>
  <c r="U1622" i="7"/>
  <c r="U1623" i="7"/>
  <c r="U1624" i="7"/>
  <c r="U1625" i="7"/>
  <c r="U1626" i="7"/>
  <c r="U1627" i="7"/>
  <c r="U1628" i="7"/>
  <c r="U1629" i="7"/>
  <c r="U1630" i="7"/>
  <c r="U1631" i="7"/>
  <c r="U1632" i="7"/>
  <c r="U1633" i="7"/>
  <c r="U1634" i="7"/>
  <c r="U1635" i="7"/>
  <c r="U1636" i="7"/>
  <c r="U1637" i="7"/>
  <c r="U1638" i="7"/>
  <c r="U1639" i="7"/>
  <c r="U1640" i="7"/>
  <c r="U1641" i="7"/>
  <c r="U1642" i="7"/>
  <c r="U1643" i="7"/>
  <c r="U1644" i="7"/>
  <c r="U1645" i="7"/>
  <c r="U1646" i="7"/>
  <c r="U1647" i="7"/>
  <c r="U1648" i="7"/>
  <c r="U1649" i="7"/>
  <c r="U1650" i="7"/>
  <c r="U1651" i="7"/>
  <c r="U1652" i="7"/>
  <c r="U1653" i="7"/>
  <c r="U1654" i="7"/>
  <c r="U1655" i="7"/>
  <c r="U1656" i="7"/>
  <c r="U1657" i="7"/>
  <c r="U1658" i="7"/>
  <c r="U1659" i="7"/>
  <c r="U1660" i="7"/>
  <c r="U1661" i="7"/>
  <c r="U1662" i="7"/>
  <c r="U1663" i="7"/>
  <c r="U1664" i="7"/>
  <c r="U1665" i="7"/>
  <c r="U1666" i="7"/>
  <c r="U1667" i="7"/>
  <c r="U1668" i="7"/>
  <c r="U1669" i="7"/>
  <c r="U1670" i="7"/>
  <c r="U1671" i="7"/>
  <c r="U1672" i="7"/>
  <c r="U1673" i="7"/>
  <c r="U1674" i="7"/>
  <c r="U1675" i="7"/>
  <c r="U1676" i="7"/>
  <c r="U1677" i="7"/>
  <c r="U1678" i="7"/>
  <c r="U1679" i="7"/>
  <c r="U1680" i="7"/>
  <c r="U1681" i="7"/>
  <c r="U1682" i="7"/>
  <c r="U1683" i="7"/>
  <c r="U1684" i="7"/>
  <c r="U1685" i="7"/>
  <c r="U1686" i="7"/>
  <c r="U1687" i="7"/>
  <c r="U1688" i="7"/>
  <c r="U1689" i="7"/>
  <c r="U1690" i="7"/>
  <c r="U1691" i="7"/>
  <c r="U1692" i="7"/>
  <c r="U1693" i="7"/>
  <c r="U1694" i="7"/>
  <c r="U1695" i="7"/>
  <c r="U1696" i="7"/>
  <c r="U1697" i="7"/>
  <c r="U1698" i="7"/>
  <c r="U1699" i="7"/>
  <c r="U1700" i="7"/>
  <c r="U1701" i="7"/>
  <c r="U1702" i="7"/>
  <c r="U1703" i="7"/>
  <c r="U1704" i="7"/>
  <c r="U1705" i="7"/>
  <c r="U1706" i="7"/>
  <c r="U1707" i="7"/>
  <c r="U1708" i="7"/>
  <c r="U1709" i="7"/>
  <c r="U1710" i="7"/>
  <c r="U1711" i="7"/>
  <c r="U1712" i="7"/>
  <c r="U1713" i="7"/>
  <c r="U1714" i="7"/>
  <c r="U1715" i="7"/>
  <c r="U1716" i="7"/>
  <c r="U1717" i="7"/>
  <c r="U1718" i="7"/>
  <c r="U1719" i="7"/>
  <c r="U1720" i="7"/>
  <c r="U1721" i="7"/>
  <c r="U1722" i="7"/>
  <c r="U1723" i="7"/>
  <c r="U1724" i="7"/>
  <c r="U1725" i="7"/>
  <c r="U1726" i="7"/>
  <c r="U1727" i="7"/>
  <c r="U1728" i="7"/>
  <c r="U1729" i="7"/>
  <c r="U1730" i="7"/>
  <c r="U1731" i="7"/>
  <c r="U1732" i="7"/>
  <c r="U1733" i="7"/>
  <c r="U1734" i="7"/>
  <c r="U1735" i="7"/>
  <c r="U1736" i="7"/>
  <c r="U1737" i="7"/>
  <c r="U1738" i="7"/>
  <c r="U1739" i="7"/>
  <c r="U1740" i="7"/>
  <c r="U1741" i="7"/>
  <c r="U1742" i="7"/>
  <c r="U1743" i="7"/>
  <c r="U1744" i="7"/>
  <c r="U1745" i="7"/>
  <c r="U1746" i="7"/>
  <c r="U1747" i="7"/>
  <c r="U1748" i="7"/>
  <c r="U1749" i="7"/>
  <c r="U1750" i="7"/>
  <c r="U1751" i="7"/>
  <c r="U1752" i="7"/>
  <c r="U1753" i="7"/>
  <c r="U1754" i="7"/>
  <c r="U1755" i="7"/>
  <c r="U1756" i="7"/>
  <c r="U1757" i="7"/>
  <c r="U1758" i="7"/>
  <c r="U1759" i="7"/>
  <c r="U1760" i="7"/>
  <c r="U1761" i="7"/>
  <c r="U1762" i="7"/>
  <c r="U1763" i="7"/>
  <c r="U1764" i="7"/>
  <c r="U1765" i="7"/>
  <c r="U1766" i="7"/>
  <c r="U1767" i="7"/>
  <c r="U1768" i="7"/>
  <c r="U1769" i="7"/>
  <c r="U1770" i="7"/>
  <c r="U1771" i="7"/>
  <c r="U1772" i="7"/>
  <c r="U1773" i="7"/>
  <c r="U1774" i="7"/>
  <c r="U1775" i="7"/>
  <c r="U1776" i="7"/>
  <c r="U1777" i="7"/>
  <c r="U1778" i="7"/>
  <c r="U1779" i="7"/>
  <c r="U1780" i="7"/>
  <c r="U1781" i="7"/>
  <c r="U1782" i="7"/>
  <c r="U1783" i="7"/>
  <c r="U1784" i="7"/>
  <c r="U1785" i="7"/>
  <c r="U1786" i="7"/>
  <c r="U1787" i="7"/>
  <c r="U1788" i="7"/>
  <c r="U1789" i="7"/>
  <c r="U1790" i="7"/>
  <c r="U1791" i="7"/>
  <c r="U1792" i="7"/>
  <c r="U1793" i="7"/>
  <c r="U1794" i="7"/>
  <c r="U1795" i="7"/>
  <c r="U1796" i="7"/>
  <c r="U1797" i="7"/>
  <c r="U1798" i="7"/>
  <c r="U1799" i="7"/>
  <c r="U1800" i="7"/>
  <c r="U1801" i="7"/>
  <c r="U1802" i="7"/>
  <c r="U1803" i="7"/>
  <c r="U1804" i="7"/>
  <c r="U1805" i="7"/>
  <c r="U1806" i="7"/>
  <c r="U1807" i="7"/>
  <c r="U1808" i="7"/>
  <c r="U1809" i="7"/>
  <c r="U1810" i="7"/>
  <c r="U1811" i="7"/>
  <c r="U1812" i="7"/>
  <c r="U1813" i="7"/>
  <c r="U1814" i="7"/>
  <c r="U1815" i="7"/>
  <c r="U1816" i="7"/>
  <c r="U1817" i="7"/>
  <c r="U1818" i="7"/>
  <c r="U1819" i="7"/>
  <c r="U1820" i="7"/>
  <c r="U1821" i="7"/>
  <c r="U1822" i="7"/>
  <c r="U1823" i="7"/>
  <c r="U1824" i="7"/>
  <c r="U1825" i="7"/>
  <c r="U1826" i="7"/>
  <c r="U1827" i="7"/>
  <c r="U1828" i="7"/>
  <c r="U1829" i="7"/>
  <c r="U1830" i="7"/>
  <c r="U1831" i="7"/>
  <c r="U1832" i="7"/>
  <c r="U1833" i="7"/>
  <c r="U1834" i="7"/>
  <c r="U1835" i="7"/>
  <c r="U1836" i="7"/>
  <c r="U1837" i="7"/>
  <c r="U1838" i="7"/>
  <c r="U1839" i="7"/>
  <c r="U1840" i="7"/>
  <c r="U1841" i="7"/>
  <c r="U1842" i="7"/>
  <c r="U1843" i="7"/>
  <c r="U1844" i="7"/>
  <c r="U1845" i="7"/>
  <c r="U1846" i="7"/>
  <c r="U1847" i="7"/>
  <c r="U1848" i="7"/>
  <c r="U1849" i="7"/>
  <c r="U1851" i="7"/>
  <c r="U1852" i="7"/>
  <c r="U1853" i="7"/>
  <c r="U1854" i="7"/>
  <c r="U1855" i="7"/>
  <c r="U1856" i="7"/>
  <c r="U1857" i="7"/>
  <c r="U1858" i="7"/>
  <c r="U1859" i="7"/>
  <c r="U1860" i="7"/>
  <c r="U1861" i="7"/>
  <c r="U1862" i="7"/>
  <c r="U1863" i="7"/>
  <c r="U1864" i="7"/>
  <c r="U1865" i="7"/>
  <c r="U1866" i="7"/>
  <c r="U1867" i="7"/>
  <c r="U1868" i="7"/>
  <c r="U1869" i="7"/>
  <c r="U1870" i="7"/>
  <c r="U1871" i="7"/>
  <c r="U1872" i="7"/>
  <c r="U1873" i="7"/>
  <c r="U1874" i="7"/>
  <c r="U1875" i="7"/>
  <c r="U1876" i="7"/>
  <c r="U1877" i="7"/>
  <c r="U1878" i="7"/>
  <c r="U1879" i="7"/>
  <c r="U1880" i="7"/>
  <c r="U1881" i="7"/>
  <c r="U1882" i="7"/>
  <c r="U1883" i="7"/>
  <c r="U1884" i="7"/>
  <c r="U1885" i="7"/>
  <c r="U1887" i="7"/>
  <c r="U1888" i="7"/>
  <c r="U1889" i="7"/>
  <c r="U1890" i="7"/>
  <c r="U1891" i="7"/>
  <c r="U1892" i="7"/>
  <c r="U1893" i="7"/>
  <c r="U1894" i="7"/>
  <c r="U1895" i="7"/>
  <c r="U1896" i="7"/>
  <c r="U1897" i="7"/>
  <c r="U1898" i="7"/>
  <c r="U1899" i="7"/>
  <c r="U1900" i="7"/>
  <c r="U1901" i="7"/>
  <c r="U1902" i="7"/>
  <c r="U1903" i="7"/>
  <c r="U1904" i="7"/>
  <c r="U1905" i="7"/>
  <c r="U1906" i="7"/>
  <c r="U1907" i="7"/>
  <c r="U1908" i="7"/>
  <c r="U1909" i="7"/>
  <c r="U1910" i="7"/>
  <c r="U1911" i="7"/>
  <c r="U1912" i="7"/>
  <c r="U1913" i="7"/>
  <c r="U1914" i="7"/>
  <c r="U1915" i="7"/>
  <c r="U1916" i="7"/>
  <c r="U1917" i="7"/>
  <c r="U1918" i="7"/>
  <c r="U1919" i="7"/>
  <c r="U1920" i="7"/>
  <c r="U1921" i="7"/>
  <c r="U1922" i="7"/>
  <c r="U1923" i="7"/>
  <c r="U1924" i="7"/>
  <c r="U1925" i="7"/>
  <c r="U1926" i="7"/>
  <c r="U1927" i="7"/>
  <c r="U1928" i="7"/>
  <c r="U1929" i="7"/>
  <c r="U1930" i="7"/>
  <c r="U1931" i="7"/>
  <c r="U1932" i="7"/>
  <c r="U1933" i="7"/>
  <c r="U1934" i="7"/>
  <c r="U1935" i="7"/>
  <c r="U1936" i="7"/>
  <c r="U1937" i="7"/>
  <c r="U1938" i="7"/>
  <c r="U1939" i="7"/>
  <c r="U1940" i="7"/>
  <c r="U1941" i="7"/>
  <c r="U1942" i="7"/>
  <c r="U1943" i="7"/>
  <c r="U1944" i="7"/>
  <c r="U1945" i="7"/>
  <c r="U1946" i="7"/>
  <c r="U1947" i="7"/>
  <c r="U1948" i="7"/>
  <c r="U1949" i="7"/>
  <c r="U1950" i="7"/>
  <c r="U1951" i="7"/>
  <c r="U1952" i="7"/>
  <c r="U1953" i="7"/>
  <c r="U1954" i="7"/>
  <c r="U1955" i="7"/>
  <c r="U1956" i="7"/>
  <c r="U1957" i="7"/>
  <c r="U1958" i="7"/>
  <c r="U1959" i="7"/>
  <c r="U1960" i="7"/>
  <c r="U1961" i="7"/>
  <c r="U1962" i="7"/>
  <c r="U1963" i="7"/>
  <c r="U1964" i="7"/>
  <c r="U1965" i="7"/>
  <c r="U1966" i="7"/>
  <c r="U1967" i="7"/>
  <c r="U1968" i="7"/>
  <c r="U1969" i="7"/>
  <c r="U1970" i="7"/>
  <c r="U1971" i="7"/>
  <c r="U1972" i="7"/>
  <c r="U1973" i="7"/>
  <c r="U1974" i="7"/>
  <c r="U1975" i="7"/>
  <c r="U1976" i="7"/>
  <c r="U1977" i="7"/>
  <c r="U1978" i="7"/>
  <c r="U1979" i="7"/>
  <c r="U1980" i="7"/>
  <c r="U1981" i="7"/>
  <c r="U1982" i="7"/>
  <c r="U1983" i="7"/>
  <c r="U1984" i="7"/>
  <c r="U1985" i="7"/>
  <c r="U1986" i="7"/>
  <c r="U1987" i="7"/>
  <c r="U1988" i="7"/>
  <c r="U1989" i="7"/>
  <c r="U1990" i="7"/>
  <c r="U1991" i="7"/>
  <c r="U1992" i="7"/>
  <c r="U1993" i="7"/>
  <c r="U1994" i="7"/>
  <c r="U1995" i="7"/>
  <c r="U1996" i="7"/>
  <c r="U1997" i="7"/>
  <c r="U1998" i="7"/>
  <c r="U1999" i="7"/>
  <c r="U2000" i="7"/>
  <c r="U2001" i="7"/>
  <c r="U2002" i="7"/>
  <c r="U2003" i="7"/>
  <c r="U2004" i="7"/>
  <c r="U2005" i="7"/>
  <c r="U2006" i="7"/>
  <c r="U2007" i="7"/>
  <c r="U2008" i="7"/>
  <c r="U2009" i="7"/>
  <c r="U2010" i="7"/>
  <c r="U2011" i="7"/>
  <c r="U2012" i="7"/>
  <c r="U2013" i="7"/>
  <c r="U2014" i="7"/>
  <c r="U2015" i="7"/>
  <c r="U2016" i="7"/>
  <c r="U2017" i="7"/>
  <c r="U2018" i="7"/>
  <c r="U2019" i="7"/>
  <c r="U2020" i="7"/>
  <c r="U2021" i="7"/>
  <c r="U2022" i="7"/>
  <c r="U2023" i="7"/>
  <c r="U2024" i="7"/>
  <c r="U2025" i="7"/>
  <c r="U2026" i="7"/>
  <c r="U2027" i="7"/>
  <c r="U2028" i="7"/>
  <c r="U2029" i="7"/>
  <c r="U2030" i="7"/>
  <c r="U2031" i="7"/>
  <c r="U2032" i="7"/>
  <c r="U2033" i="7"/>
  <c r="U2034" i="7"/>
  <c r="U2035" i="7"/>
  <c r="U2036" i="7"/>
  <c r="U2037" i="7"/>
  <c r="U2038" i="7"/>
  <c r="U2039" i="7"/>
  <c r="U2040" i="7"/>
  <c r="U2041" i="7"/>
  <c r="U2042" i="7"/>
  <c r="U2043" i="7"/>
  <c r="U2044" i="7"/>
  <c r="U2045" i="7"/>
  <c r="U2046" i="7"/>
  <c r="U2047" i="7"/>
  <c r="U2048" i="7"/>
  <c r="U2049" i="7"/>
  <c r="U2050" i="7"/>
  <c r="U2051" i="7"/>
  <c r="U2052" i="7"/>
  <c r="U2053" i="7"/>
  <c r="U2054" i="7"/>
  <c r="U2055" i="7"/>
  <c r="U2056" i="7"/>
  <c r="U2057" i="7"/>
  <c r="U2058" i="7"/>
  <c r="U2059" i="7"/>
  <c r="U2060" i="7"/>
  <c r="U2061" i="7"/>
  <c r="U2062" i="7"/>
  <c r="U2063" i="7"/>
  <c r="U2064" i="7"/>
  <c r="U2065" i="7"/>
  <c r="U2066" i="7"/>
  <c r="U2067" i="7"/>
  <c r="U2068" i="7"/>
  <c r="U2069" i="7"/>
  <c r="U2070" i="7"/>
  <c r="U2071" i="7"/>
  <c r="U2072" i="7"/>
  <c r="U2073" i="7"/>
  <c r="U2074" i="7"/>
  <c r="U2075" i="7"/>
  <c r="U2076" i="7"/>
  <c r="U2077" i="7"/>
  <c r="U2078" i="7"/>
  <c r="U2079" i="7"/>
  <c r="U2080" i="7"/>
  <c r="U2081" i="7"/>
  <c r="U2082" i="7"/>
  <c r="U2083" i="7"/>
  <c r="U2084" i="7"/>
  <c r="U2085" i="7"/>
  <c r="U2086" i="7"/>
  <c r="U2087" i="7"/>
  <c r="U2088" i="7"/>
  <c r="U2089" i="7"/>
  <c r="U2090" i="7"/>
  <c r="U2091" i="7"/>
  <c r="U2092" i="7"/>
  <c r="U2093" i="7"/>
  <c r="U2094" i="7"/>
  <c r="U2095" i="7"/>
  <c r="U2096" i="7"/>
  <c r="U2097" i="7"/>
  <c r="U2098" i="7"/>
  <c r="U2099" i="7"/>
  <c r="U2100" i="7"/>
  <c r="U2101" i="7"/>
  <c r="U2102" i="7"/>
  <c r="U2103" i="7"/>
  <c r="U2104" i="7"/>
  <c r="U2105" i="7"/>
  <c r="U2106" i="7"/>
  <c r="U2107" i="7"/>
  <c r="U2108" i="7"/>
  <c r="U2109" i="7"/>
  <c r="U2110" i="7"/>
  <c r="U2111" i="7"/>
  <c r="U2112" i="7"/>
  <c r="U2113" i="7"/>
  <c r="U2114" i="7"/>
  <c r="U2115" i="7"/>
  <c r="U2116" i="7"/>
  <c r="U2117" i="7"/>
  <c r="U2118" i="7"/>
  <c r="U2119" i="7"/>
  <c r="U2120" i="7"/>
  <c r="U2121" i="7"/>
  <c r="U2122" i="7"/>
  <c r="U2123" i="7"/>
  <c r="U2124" i="7"/>
  <c r="U2125" i="7"/>
  <c r="U2126" i="7"/>
  <c r="U2127" i="7"/>
  <c r="U2128" i="7"/>
  <c r="U2129" i="7"/>
  <c r="U2130" i="7"/>
  <c r="U2131" i="7"/>
  <c r="U2132" i="7"/>
  <c r="U2133" i="7"/>
  <c r="U2134" i="7"/>
  <c r="U2135" i="7"/>
  <c r="U2136" i="7"/>
  <c r="U2137" i="7"/>
  <c r="U2138" i="7"/>
  <c r="U2139" i="7"/>
  <c r="U2140" i="7"/>
  <c r="U2141" i="7"/>
  <c r="U2142" i="7"/>
  <c r="U2143" i="7"/>
  <c r="U2144" i="7"/>
  <c r="U2145" i="7"/>
  <c r="U2146" i="7"/>
  <c r="U2147" i="7"/>
  <c r="U2148" i="7"/>
  <c r="U2149" i="7"/>
  <c r="U2150" i="7"/>
  <c r="U2151" i="7"/>
  <c r="U2152" i="7"/>
  <c r="U2153" i="7"/>
  <c r="U2154" i="7"/>
  <c r="U2155" i="7"/>
  <c r="U2156" i="7"/>
  <c r="U2157" i="7"/>
  <c r="U2158" i="7"/>
  <c r="U2159" i="7"/>
  <c r="U2160" i="7"/>
  <c r="U2161" i="7"/>
  <c r="U2162" i="7"/>
  <c r="U2163" i="7"/>
  <c r="U2164" i="7"/>
  <c r="U2165" i="7"/>
  <c r="U2166" i="7"/>
  <c r="U2167" i="7"/>
  <c r="U2168" i="7"/>
  <c r="U2169" i="7"/>
  <c r="U2170" i="7"/>
  <c r="U2171" i="7"/>
  <c r="U2172" i="7"/>
  <c r="U2173" i="7"/>
  <c r="U2174" i="7"/>
  <c r="U2175" i="7"/>
  <c r="U2176" i="7"/>
  <c r="U2177" i="7"/>
  <c r="U2178" i="7"/>
  <c r="U2179" i="7"/>
  <c r="U2180" i="7"/>
  <c r="U2181" i="7"/>
  <c r="U2182" i="7"/>
  <c r="U2183" i="7"/>
  <c r="U2184" i="7"/>
  <c r="U2185" i="7"/>
  <c r="U2186" i="7"/>
  <c r="U2187" i="7"/>
  <c r="U2188" i="7"/>
  <c r="U2189" i="7"/>
  <c r="U2190" i="7"/>
  <c r="U2191" i="7"/>
  <c r="U2192" i="7"/>
  <c r="U2193" i="7"/>
  <c r="U2194" i="7"/>
  <c r="U2195" i="7"/>
  <c r="U2196" i="7"/>
  <c r="U2197" i="7"/>
  <c r="U2198" i="7"/>
  <c r="U2199" i="7"/>
  <c r="U2200" i="7"/>
  <c r="U2201" i="7"/>
  <c r="T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T378" i="7"/>
  <c r="T379" i="7"/>
  <c r="T380" i="7"/>
  <c r="T381" i="7"/>
  <c r="T382" i="7"/>
  <c r="T383" i="7"/>
  <c r="T384" i="7"/>
  <c r="T385" i="7"/>
  <c r="T386" i="7"/>
  <c r="T387" i="7"/>
  <c r="T388" i="7"/>
  <c r="T389" i="7"/>
  <c r="T390" i="7"/>
  <c r="T391" i="7"/>
  <c r="T392" i="7"/>
  <c r="T393" i="7"/>
  <c r="T394" i="7"/>
  <c r="T395" i="7"/>
  <c r="T396" i="7"/>
  <c r="T397" i="7"/>
  <c r="T398" i="7"/>
  <c r="T399" i="7"/>
  <c r="T400" i="7"/>
  <c r="T401" i="7"/>
  <c r="T402" i="7"/>
  <c r="T404" i="7"/>
  <c r="T405" i="7"/>
  <c r="T406" i="7"/>
  <c r="T407" i="7"/>
  <c r="T408" i="7"/>
  <c r="T409" i="7"/>
  <c r="T410" i="7"/>
  <c r="T411" i="7"/>
  <c r="T412" i="7"/>
  <c r="T413" i="7"/>
  <c r="T414" i="7"/>
  <c r="T415" i="7"/>
  <c r="T416" i="7"/>
  <c r="T417" i="7"/>
  <c r="T418" i="7"/>
  <c r="T419" i="7"/>
  <c r="T420" i="7"/>
  <c r="T421" i="7"/>
  <c r="T422" i="7"/>
  <c r="T423" i="7"/>
  <c r="T424" i="7"/>
  <c r="T425" i="7"/>
  <c r="T426" i="7"/>
  <c r="T427" i="7"/>
  <c r="T428" i="7"/>
  <c r="T429" i="7"/>
  <c r="T430" i="7"/>
  <c r="T431" i="7"/>
  <c r="T432" i="7"/>
  <c r="T433" i="7"/>
  <c r="T434" i="7"/>
  <c r="T435" i="7"/>
  <c r="T436" i="7"/>
  <c r="T437" i="7"/>
  <c r="T438" i="7"/>
  <c r="T439" i="7"/>
  <c r="T440" i="7"/>
  <c r="T441" i="7"/>
  <c r="T442" i="7"/>
  <c r="T443" i="7"/>
  <c r="T444" i="7"/>
  <c r="T445" i="7"/>
  <c r="T446" i="7"/>
  <c r="T447" i="7"/>
  <c r="T448" i="7"/>
  <c r="T449" i="7"/>
  <c r="T450" i="7"/>
  <c r="T451" i="7"/>
  <c r="T452" i="7"/>
  <c r="T453" i="7"/>
  <c r="T454" i="7"/>
  <c r="T455" i="7"/>
  <c r="T456" i="7"/>
  <c r="T457" i="7"/>
  <c r="T458" i="7"/>
  <c r="T459" i="7"/>
  <c r="T460" i="7"/>
  <c r="T461" i="7"/>
  <c r="T462" i="7"/>
  <c r="T463" i="7"/>
  <c r="T464" i="7"/>
  <c r="T465" i="7"/>
  <c r="T466" i="7"/>
  <c r="T467" i="7"/>
  <c r="T468" i="7"/>
  <c r="T469" i="7"/>
  <c r="T470" i="7"/>
  <c r="T471" i="7"/>
  <c r="T472" i="7"/>
  <c r="T473" i="7"/>
  <c r="T474" i="7"/>
  <c r="T475" i="7"/>
  <c r="T476" i="7"/>
  <c r="T477" i="7"/>
  <c r="T478" i="7"/>
  <c r="T479" i="7"/>
  <c r="T480" i="7"/>
  <c r="T481" i="7"/>
  <c r="T482" i="7"/>
  <c r="T483" i="7"/>
  <c r="T484" i="7"/>
  <c r="T485" i="7"/>
  <c r="T486" i="7"/>
  <c r="T487" i="7"/>
  <c r="T488" i="7"/>
  <c r="T489" i="7"/>
  <c r="T490" i="7"/>
  <c r="T491" i="7"/>
  <c r="T493" i="7"/>
  <c r="T494" i="7"/>
  <c r="T495" i="7"/>
  <c r="T496" i="7"/>
  <c r="T497" i="7"/>
  <c r="T498" i="7"/>
  <c r="T499" i="7"/>
  <c r="T500" i="7"/>
  <c r="T501" i="7"/>
  <c r="T502" i="7"/>
  <c r="T503" i="7"/>
  <c r="T504" i="7"/>
  <c r="T505" i="7"/>
  <c r="T506" i="7"/>
  <c r="T507" i="7"/>
  <c r="T508" i="7"/>
  <c r="T509" i="7"/>
  <c r="T510" i="7"/>
  <c r="T511" i="7"/>
  <c r="T512" i="7"/>
  <c r="T513" i="7"/>
  <c r="T514" i="7"/>
  <c r="T515" i="7"/>
  <c r="T516" i="7"/>
  <c r="T517" i="7"/>
  <c r="T518" i="7"/>
  <c r="T519" i="7"/>
  <c r="T520" i="7"/>
  <c r="T521" i="7"/>
  <c r="T522" i="7"/>
  <c r="T523" i="7"/>
  <c r="T524" i="7"/>
  <c r="T525" i="7"/>
  <c r="T526" i="7"/>
  <c r="T527" i="7"/>
  <c r="T528" i="7"/>
  <c r="T529" i="7"/>
  <c r="T530" i="7"/>
  <c r="T531" i="7"/>
  <c r="T532" i="7"/>
  <c r="T533" i="7"/>
  <c r="T534" i="7"/>
  <c r="T535" i="7"/>
  <c r="T536" i="7"/>
  <c r="T537" i="7"/>
  <c r="T538" i="7"/>
  <c r="T539" i="7"/>
  <c r="T540" i="7"/>
  <c r="T541" i="7"/>
  <c r="T542" i="7"/>
  <c r="T543" i="7"/>
  <c r="T544" i="7"/>
  <c r="T545" i="7"/>
  <c r="T546" i="7"/>
  <c r="T547" i="7"/>
  <c r="T548" i="7"/>
  <c r="T549" i="7"/>
  <c r="T550" i="7"/>
  <c r="T551" i="7"/>
  <c r="T552" i="7"/>
  <c r="T553" i="7"/>
  <c r="T554" i="7"/>
  <c r="T555" i="7"/>
  <c r="T556" i="7"/>
  <c r="T557" i="7"/>
  <c r="T558" i="7"/>
  <c r="T559" i="7"/>
  <c r="T560" i="7"/>
  <c r="T561" i="7"/>
  <c r="T562" i="7"/>
  <c r="T563" i="7"/>
  <c r="T564" i="7"/>
  <c r="T565" i="7"/>
  <c r="T566" i="7"/>
  <c r="T567" i="7"/>
  <c r="T568" i="7"/>
  <c r="T569" i="7"/>
  <c r="T570" i="7"/>
  <c r="T571" i="7"/>
  <c r="T572" i="7"/>
  <c r="T573" i="7"/>
  <c r="T574" i="7"/>
  <c r="T575" i="7"/>
  <c r="T577" i="7"/>
  <c r="T578" i="7"/>
  <c r="T579" i="7"/>
  <c r="T580" i="7"/>
  <c r="T581" i="7"/>
  <c r="T583" i="7"/>
  <c r="T584" i="7"/>
  <c r="T585" i="7"/>
  <c r="T586" i="7"/>
  <c r="T587" i="7"/>
  <c r="T588" i="7"/>
  <c r="T589" i="7"/>
  <c r="T590" i="7"/>
  <c r="T591" i="7"/>
  <c r="T592" i="7"/>
  <c r="T593" i="7"/>
  <c r="T594" i="7"/>
  <c r="T595" i="7"/>
  <c r="T596" i="7"/>
  <c r="T597" i="7"/>
  <c r="T598" i="7"/>
  <c r="T599" i="7"/>
  <c r="T600" i="7"/>
  <c r="T601" i="7"/>
  <c r="T602" i="7"/>
  <c r="T603" i="7"/>
  <c r="T604" i="7"/>
  <c r="T605" i="7"/>
  <c r="T606" i="7"/>
  <c r="T607" i="7"/>
  <c r="T608" i="7"/>
  <c r="T609" i="7"/>
  <c r="T610" i="7"/>
  <c r="T611" i="7"/>
  <c r="T612" i="7"/>
  <c r="T613" i="7"/>
  <c r="T614" i="7"/>
  <c r="T615" i="7"/>
  <c r="T616" i="7"/>
  <c r="T617" i="7"/>
  <c r="T618" i="7"/>
  <c r="T619" i="7"/>
  <c r="T620" i="7"/>
  <c r="T621" i="7"/>
  <c r="T622" i="7"/>
  <c r="T623" i="7"/>
  <c r="T624" i="7"/>
  <c r="T625" i="7"/>
  <c r="T626" i="7"/>
  <c r="T627" i="7"/>
  <c r="T628" i="7"/>
  <c r="T629" i="7"/>
  <c r="T630" i="7"/>
  <c r="T631" i="7"/>
  <c r="T632" i="7"/>
  <c r="T633" i="7"/>
  <c r="T634" i="7"/>
  <c r="T635" i="7"/>
  <c r="T636" i="7"/>
  <c r="T637" i="7"/>
  <c r="T638" i="7"/>
  <c r="T639" i="7"/>
  <c r="T640" i="7"/>
  <c r="T641" i="7"/>
  <c r="T642" i="7"/>
  <c r="T643" i="7"/>
  <c r="T644" i="7"/>
  <c r="T645" i="7"/>
  <c r="T646" i="7"/>
  <c r="T647" i="7"/>
  <c r="T648" i="7"/>
  <c r="T649" i="7"/>
  <c r="T650" i="7"/>
  <c r="T651" i="7"/>
  <c r="T652" i="7"/>
  <c r="T653" i="7"/>
  <c r="T654" i="7"/>
  <c r="T655" i="7"/>
  <c r="T656" i="7"/>
  <c r="T657" i="7"/>
  <c r="T658" i="7"/>
  <c r="T659" i="7"/>
  <c r="T660" i="7"/>
  <c r="T661" i="7"/>
  <c r="T662" i="7"/>
  <c r="T663" i="7"/>
  <c r="T664" i="7"/>
  <c r="T665" i="7"/>
  <c r="T666" i="7"/>
  <c r="T667" i="7"/>
  <c r="T668" i="7"/>
  <c r="T669" i="7"/>
  <c r="T670" i="7"/>
  <c r="T671" i="7"/>
  <c r="T672" i="7"/>
  <c r="T673" i="7"/>
  <c r="T674" i="7"/>
  <c r="T675" i="7"/>
  <c r="T676" i="7"/>
  <c r="T677" i="7"/>
  <c r="T678" i="7"/>
  <c r="T679" i="7"/>
  <c r="T680" i="7"/>
  <c r="T681" i="7"/>
  <c r="T682" i="7"/>
  <c r="T683" i="7"/>
  <c r="T684" i="7"/>
  <c r="T685" i="7"/>
  <c r="T686" i="7"/>
  <c r="T687" i="7"/>
  <c r="T688" i="7"/>
  <c r="T689" i="7"/>
  <c r="T690" i="7"/>
  <c r="T691" i="7"/>
  <c r="T692" i="7"/>
  <c r="T693" i="7"/>
  <c r="T694" i="7"/>
  <c r="T695" i="7"/>
  <c r="T696" i="7"/>
  <c r="T697" i="7"/>
  <c r="T698" i="7"/>
  <c r="T699" i="7"/>
  <c r="T700" i="7"/>
  <c r="T701" i="7"/>
  <c r="T702" i="7"/>
  <c r="T703" i="7"/>
  <c r="T704" i="7"/>
  <c r="T705" i="7"/>
  <c r="T706" i="7"/>
  <c r="T707" i="7"/>
  <c r="T708" i="7"/>
  <c r="T709" i="7"/>
  <c r="T710" i="7"/>
  <c r="T711" i="7"/>
  <c r="T712" i="7"/>
  <c r="T713" i="7"/>
  <c r="T714" i="7"/>
  <c r="T715" i="7"/>
  <c r="T716" i="7"/>
  <c r="T717" i="7"/>
  <c r="T718" i="7"/>
  <c r="T719" i="7"/>
  <c r="T720" i="7"/>
  <c r="T721" i="7"/>
  <c r="T722" i="7"/>
  <c r="T723" i="7"/>
  <c r="T724" i="7"/>
  <c r="T725" i="7"/>
  <c r="T726" i="7"/>
  <c r="T727" i="7"/>
  <c r="T728" i="7"/>
  <c r="T729" i="7"/>
  <c r="T730" i="7"/>
  <c r="T731" i="7"/>
  <c r="T732" i="7"/>
  <c r="T733" i="7"/>
  <c r="T734" i="7"/>
  <c r="T735" i="7"/>
  <c r="T736" i="7"/>
  <c r="T737" i="7"/>
  <c r="T738" i="7"/>
  <c r="T739" i="7"/>
  <c r="T740" i="7"/>
  <c r="T741" i="7"/>
  <c r="T742" i="7"/>
  <c r="T743" i="7"/>
  <c r="T744" i="7"/>
  <c r="T745" i="7"/>
  <c r="T746" i="7"/>
  <c r="T747" i="7"/>
  <c r="T748" i="7"/>
  <c r="T749" i="7"/>
  <c r="T750" i="7"/>
  <c r="T751" i="7"/>
  <c r="T752" i="7"/>
  <c r="T753" i="7"/>
  <c r="T754" i="7"/>
  <c r="T755" i="7"/>
  <c r="T756" i="7"/>
  <c r="T757" i="7"/>
  <c r="T758" i="7"/>
  <c r="T759" i="7"/>
  <c r="T760" i="7"/>
  <c r="T761" i="7"/>
  <c r="T762" i="7"/>
  <c r="T763" i="7"/>
  <c r="T764" i="7"/>
  <c r="T765" i="7"/>
  <c r="T766" i="7"/>
  <c r="T767" i="7"/>
  <c r="T768" i="7"/>
  <c r="T769" i="7"/>
  <c r="T770" i="7"/>
  <c r="T771" i="7"/>
  <c r="T772" i="7"/>
  <c r="T773" i="7"/>
  <c r="T774" i="7"/>
  <c r="T775" i="7"/>
  <c r="T776" i="7"/>
  <c r="T777" i="7"/>
  <c r="T778" i="7"/>
  <c r="T779" i="7"/>
  <c r="T780" i="7"/>
  <c r="T781" i="7"/>
  <c r="T782" i="7"/>
  <c r="T783" i="7"/>
  <c r="T784" i="7"/>
  <c r="T785" i="7"/>
  <c r="T786" i="7"/>
  <c r="T787" i="7"/>
  <c r="T788" i="7"/>
  <c r="T789" i="7"/>
  <c r="T790" i="7"/>
  <c r="T791" i="7"/>
  <c r="T792" i="7"/>
  <c r="T793" i="7"/>
  <c r="T794" i="7"/>
  <c r="T795" i="7"/>
  <c r="T796" i="7"/>
  <c r="T797" i="7"/>
  <c r="T798" i="7"/>
  <c r="T799" i="7"/>
  <c r="T800" i="7"/>
  <c r="T801" i="7"/>
  <c r="T802" i="7"/>
  <c r="T803" i="7"/>
  <c r="T804" i="7"/>
  <c r="T805" i="7"/>
  <c r="T806" i="7"/>
  <c r="T807" i="7"/>
  <c r="T808" i="7"/>
  <c r="T809" i="7"/>
  <c r="T810" i="7"/>
  <c r="T811" i="7"/>
  <c r="T812" i="7"/>
  <c r="T813" i="7"/>
  <c r="T814" i="7"/>
  <c r="T815" i="7"/>
  <c r="T816" i="7"/>
  <c r="T817" i="7"/>
  <c r="T818" i="7"/>
  <c r="T819" i="7"/>
  <c r="T820" i="7"/>
  <c r="T821" i="7"/>
  <c r="T822" i="7"/>
  <c r="T823" i="7"/>
  <c r="T824" i="7"/>
  <c r="T825" i="7"/>
  <c r="T826" i="7"/>
  <c r="T827" i="7"/>
  <c r="T828" i="7"/>
  <c r="T829" i="7"/>
  <c r="T830" i="7"/>
  <c r="T831" i="7"/>
  <c r="T832" i="7"/>
  <c r="T833" i="7"/>
  <c r="T834" i="7"/>
  <c r="T835" i="7"/>
  <c r="T836" i="7"/>
  <c r="T837" i="7"/>
  <c r="T838" i="7"/>
  <c r="T839" i="7"/>
  <c r="T840" i="7"/>
  <c r="T841" i="7"/>
  <c r="T842" i="7"/>
  <c r="T843" i="7"/>
  <c r="T844" i="7"/>
  <c r="T845" i="7"/>
  <c r="T846" i="7"/>
  <c r="T847" i="7"/>
  <c r="T848" i="7"/>
  <c r="T849" i="7"/>
  <c r="T850" i="7"/>
  <c r="T851" i="7"/>
  <c r="T852" i="7"/>
  <c r="T853" i="7"/>
  <c r="T854" i="7"/>
  <c r="T855" i="7"/>
  <c r="T856" i="7"/>
  <c r="T857" i="7"/>
  <c r="T858" i="7"/>
  <c r="T859" i="7"/>
  <c r="T860" i="7"/>
  <c r="T861" i="7"/>
  <c r="T862" i="7"/>
  <c r="T863" i="7"/>
  <c r="T864" i="7"/>
  <c r="T865" i="7"/>
  <c r="T866" i="7"/>
  <c r="T867" i="7"/>
  <c r="T868" i="7"/>
  <c r="T869" i="7"/>
  <c r="T870" i="7"/>
  <c r="T871" i="7"/>
  <c r="T872" i="7"/>
  <c r="T873" i="7"/>
  <c r="T874" i="7"/>
  <c r="T875" i="7"/>
  <c r="T876" i="7"/>
  <c r="T877" i="7"/>
  <c r="T878" i="7"/>
  <c r="T880" i="7"/>
  <c r="T881" i="7"/>
  <c r="T882" i="7"/>
  <c r="T883" i="7"/>
  <c r="T884" i="7"/>
  <c r="T885" i="7"/>
  <c r="T886" i="7"/>
  <c r="T887" i="7"/>
  <c r="T888" i="7"/>
  <c r="T889" i="7"/>
  <c r="T890" i="7"/>
  <c r="T891" i="7"/>
  <c r="T892" i="7"/>
  <c r="T893" i="7"/>
  <c r="T894" i="7"/>
  <c r="T895" i="7"/>
  <c r="T896" i="7"/>
  <c r="T897" i="7"/>
  <c r="T898" i="7"/>
  <c r="T899" i="7"/>
  <c r="T900" i="7"/>
  <c r="T901" i="7"/>
  <c r="T902" i="7"/>
  <c r="T903" i="7"/>
  <c r="T904" i="7"/>
  <c r="T905" i="7"/>
  <c r="T906" i="7"/>
  <c r="T907" i="7"/>
  <c r="T908" i="7"/>
  <c r="T909" i="7"/>
  <c r="T910" i="7"/>
  <c r="T911" i="7"/>
  <c r="T912" i="7"/>
  <c r="T913" i="7"/>
  <c r="T914" i="7"/>
  <c r="T915" i="7"/>
  <c r="T916" i="7"/>
  <c r="T917" i="7"/>
  <c r="T918" i="7"/>
  <c r="T919" i="7"/>
  <c r="T920" i="7"/>
  <c r="T921" i="7"/>
  <c r="T922" i="7"/>
  <c r="T923" i="7"/>
  <c r="T924" i="7"/>
  <c r="T925" i="7"/>
  <c r="T926" i="7"/>
  <c r="T927" i="7"/>
  <c r="T928" i="7"/>
  <c r="T929" i="7"/>
  <c r="T930" i="7"/>
  <c r="T931" i="7"/>
  <c r="T932" i="7"/>
  <c r="T934" i="7"/>
  <c r="T935" i="7"/>
  <c r="T936" i="7"/>
  <c r="T937" i="7"/>
  <c r="T938" i="7"/>
  <c r="T939" i="7"/>
  <c r="T940" i="7"/>
  <c r="T941" i="7"/>
  <c r="T942" i="7"/>
  <c r="T943" i="7"/>
  <c r="T944" i="7"/>
  <c r="T945" i="7"/>
  <c r="T946" i="7"/>
  <c r="T947" i="7"/>
  <c r="T948" i="7"/>
  <c r="T949" i="7"/>
  <c r="T950" i="7"/>
  <c r="T951" i="7"/>
  <c r="T952" i="7"/>
  <c r="T953" i="7"/>
  <c r="T954" i="7"/>
  <c r="T955" i="7"/>
  <c r="T956" i="7"/>
  <c r="T957" i="7"/>
  <c r="T958" i="7"/>
  <c r="T959" i="7"/>
  <c r="T960" i="7"/>
  <c r="T961" i="7"/>
  <c r="T962" i="7"/>
  <c r="T963" i="7"/>
  <c r="T964" i="7"/>
  <c r="T965" i="7"/>
  <c r="T966" i="7"/>
  <c r="T967" i="7"/>
  <c r="T968" i="7"/>
  <c r="T969" i="7"/>
  <c r="T970" i="7"/>
  <c r="T971" i="7"/>
  <c r="T972" i="7"/>
  <c r="T973" i="7"/>
  <c r="T974" i="7"/>
  <c r="T975" i="7"/>
  <c r="T976" i="7"/>
  <c r="T977" i="7"/>
  <c r="T978" i="7"/>
  <c r="T979" i="7"/>
  <c r="T980" i="7"/>
  <c r="T981" i="7"/>
  <c r="T982" i="7"/>
  <c r="T983" i="7"/>
  <c r="T984" i="7"/>
  <c r="T985" i="7"/>
  <c r="T986" i="7"/>
  <c r="T987" i="7"/>
  <c r="T988" i="7"/>
  <c r="T989" i="7"/>
  <c r="T990" i="7"/>
  <c r="T991" i="7"/>
  <c r="T992" i="7"/>
  <c r="T993" i="7"/>
  <c r="T994" i="7"/>
  <c r="T995" i="7"/>
  <c r="T996" i="7"/>
  <c r="T997" i="7"/>
  <c r="T998" i="7"/>
  <c r="T999" i="7"/>
  <c r="T1000" i="7"/>
  <c r="T1001" i="7"/>
  <c r="T1002" i="7"/>
  <c r="T1003" i="7"/>
  <c r="T1004" i="7"/>
  <c r="T1005" i="7"/>
  <c r="T1006" i="7"/>
  <c r="T1007" i="7"/>
  <c r="T1008" i="7"/>
  <c r="T1009" i="7"/>
  <c r="T1010" i="7"/>
  <c r="T1011" i="7"/>
  <c r="T1012" i="7"/>
  <c r="T1013" i="7"/>
  <c r="T1014" i="7"/>
  <c r="T1015" i="7"/>
  <c r="T1016" i="7"/>
  <c r="T1017" i="7"/>
  <c r="T1018" i="7"/>
  <c r="T1019" i="7"/>
  <c r="T1020" i="7"/>
  <c r="T1021" i="7"/>
  <c r="T1022" i="7"/>
  <c r="T1023" i="7"/>
  <c r="T1024" i="7"/>
  <c r="T1025" i="7"/>
  <c r="T1026" i="7"/>
  <c r="T1027" i="7"/>
  <c r="T1028" i="7"/>
  <c r="T1029" i="7"/>
  <c r="T1030" i="7"/>
  <c r="T1031" i="7"/>
  <c r="T1032" i="7"/>
  <c r="T1033" i="7"/>
  <c r="T1034" i="7"/>
  <c r="T1035" i="7"/>
  <c r="T1036" i="7"/>
  <c r="T1037" i="7"/>
  <c r="T1038" i="7"/>
  <c r="T1039" i="7"/>
  <c r="T1040" i="7"/>
  <c r="T1041" i="7"/>
  <c r="T1042" i="7"/>
  <c r="T1043" i="7"/>
  <c r="T1044" i="7"/>
  <c r="T1045" i="7"/>
  <c r="T1046" i="7"/>
  <c r="T1047" i="7"/>
  <c r="T1048" i="7"/>
  <c r="T1049" i="7"/>
  <c r="T1050" i="7"/>
  <c r="T1051" i="7"/>
  <c r="T1052" i="7"/>
  <c r="T1053" i="7"/>
  <c r="T1054" i="7"/>
  <c r="T1055" i="7"/>
  <c r="T1056" i="7"/>
  <c r="T1057" i="7"/>
  <c r="T1058" i="7"/>
  <c r="T1059" i="7"/>
  <c r="T1060" i="7"/>
  <c r="T1061" i="7"/>
  <c r="T1062" i="7"/>
  <c r="T1063" i="7"/>
  <c r="T1064" i="7"/>
  <c r="T1065" i="7"/>
  <c r="T1066" i="7"/>
  <c r="T1067" i="7"/>
  <c r="T1068" i="7"/>
  <c r="T1069" i="7"/>
  <c r="T1070" i="7"/>
  <c r="T1071" i="7"/>
  <c r="T1072" i="7"/>
  <c r="T1073" i="7"/>
  <c r="T1074" i="7"/>
  <c r="T1075" i="7"/>
  <c r="T1076" i="7"/>
  <c r="T1077" i="7"/>
  <c r="T1078" i="7"/>
  <c r="T1079" i="7"/>
  <c r="T1080" i="7"/>
  <c r="T1081" i="7"/>
  <c r="T1082" i="7"/>
  <c r="T1083" i="7"/>
  <c r="T1084" i="7"/>
  <c r="T1085" i="7"/>
  <c r="T1086" i="7"/>
  <c r="T1087" i="7"/>
  <c r="T1088" i="7"/>
  <c r="T1089" i="7"/>
  <c r="T1090" i="7"/>
  <c r="T1091" i="7"/>
  <c r="T1092" i="7"/>
  <c r="T1093" i="7"/>
  <c r="T1094" i="7"/>
  <c r="T1095" i="7"/>
  <c r="T1096" i="7"/>
  <c r="T1097" i="7"/>
  <c r="T1098" i="7"/>
  <c r="T1099" i="7"/>
  <c r="T1100" i="7"/>
  <c r="T1101" i="7"/>
  <c r="T1102" i="7"/>
  <c r="T1103" i="7"/>
  <c r="T1104" i="7"/>
  <c r="T1105" i="7"/>
  <c r="T1106" i="7"/>
  <c r="T1107" i="7"/>
  <c r="T1108" i="7"/>
  <c r="T1109" i="7"/>
  <c r="T1110" i="7"/>
  <c r="T1111" i="7"/>
  <c r="T1112" i="7"/>
  <c r="T1113" i="7"/>
  <c r="T1114" i="7"/>
  <c r="T1115" i="7"/>
  <c r="T1116" i="7"/>
  <c r="T1117" i="7"/>
  <c r="T1118" i="7"/>
  <c r="T1119" i="7"/>
  <c r="T1120" i="7"/>
  <c r="T1121" i="7"/>
  <c r="T1122" i="7"/>
  <c r="T1123" i="7"/>
  <c r="T1124" i="7"/>
  <c r="T1125" i="7"/>
  <c r="T1126" i="7"/>
  <c r="T1127" i="7"/>
  <c r="T1128" i="7"/>
  <c r="T1129" i="7"/>
  <c r="T1130" i="7"/>
  <c r="T1131" i="7"/>
  <c r="T1132" i="7"/>
  <c r="T1133" i="7"/>
  <c r="T1134" i="7"/>
  <c r="T1135" i="7"/>
  <c r="T1136" i="7"/>
  <c r="T1137" i="7"/>
  <c r="T1138" i="7"/>
  <c r="T1139" i="7"/>
  <c r="T1140" i="7"/>
  <c r="T1141" i="7"/>
  <c r="T1142" i="7"/>
  <c r="T1143" i="7"/>
  <c r="T1144" i="7"/>
  <c r="T1145" i="7"/>
  <c r="T1146" i="7"/>
  <c r="T1147" i="7"/>
  <c r="T1148" i="7"/>
  <c r="T1149" i="7"/>
  <c r="T1150" i="7"/>
  <c r="T1151" i="7"/>
  <c r="T1152" i="7"/>
  <c r="T1153" i="7"/>
  <c r="T1154" i="7"/>
  <c r="T1155" i="7"/>
  <c r="T1156" i="7"/>
  <c r="T1157" i="7"/>
  <c r="T1158" i="7"/>
  <c r="T1159" i="7"/>
  <c r="T1160" i="7"/>
  <c r="T1161" i="7"/>
  <c r="T1162" i="7"/>
  <c r="T1163" i="7"/>
  <c r="T1164" i="7"/>
  <c r="T1165" i="7"/>
  <c r="T1166" i="7"/>
  <c r="T1167" i="7"/>
  <c r="T1168" i="7"/>
  <c r="T1169" i="7"/>
  <c r="T1170" i="7"/>
  <c r="T1171" i="7"/>
  <c r="T1172" i="7"/>
  <c r="T1173" i="7"/>
  <c r="T1174" i="7"/>
  <c r="T1175" i="7"/>
  <c r="T1176" i="7"/>
  <c r="T1177" i="7"/>
  <c r="T1178" i="7"/>
  <c r="T1179" i="7"/>
  <c r="T1180" i="7"/>
  <c r="T1181" i="7"/>
  <c r="T1182" i="7"/>
  <c r="T1183" i="7"/>
  <c r="T1184" i="7"/>
  <c r="T1185" i="7"/>
  <c r="T1186" i="7"/>
  <c r="T1187" i="7"/>
  <c r="T1188" i="7"/>
  <c r="T1189" i="7"/>
  <c r="T1190" i="7"/>
  <c r="T1191" i="7"/>
  <c r="T1192" i="7"/>
  <c r="T1193" i="7"/>
  <c r="T1194" i="7"/>
  <c r="T1195" i="7"/>
  <c r="T1196" i="7"/>
  <c r="T1197" i="7"/>
  <c r="T1198" i="7"/>
  <c r="T1199" i="7"/>
  <c r="T1200" i="7"/>
  <c r="T1201" i="7"/>
  <c r="T1202" i="7"/>
  <c r="T1203" i="7"/>
  <c r="T1204" i="7"/>
  <c r="T1205" i="7"/>
  <c r="T1206" i="7"/>
  <c r="T1207" i="7"/>
  <c r="T1208" i="7"/>
  <c r="T1209" i="7"/>
  <c r="T1210" i="7"/>
  <c r="T1211" i="7"/>
  <c r="T1212" i="7"/>
  <c r="T1213" i="7"/>
  <c r="T1214" i="7"/>
  <c r="T1215" i="7"/>
  <c r="T1216" i="7"/>
  <c r="T1217" i="7"/>
  <c r="T1218" i="7"/>
  <c r="T1219" i="7"/>
  <c r="T1220" i="7"/>
  <c r="T1221" i="7"/>
  <c r="T1222" i="7"/>
  <c r="T1223" i="7"/>
  <c r="T1224" i="7"/>
  <c r="T1225" i="7"/>
  <c r="T1226" i="7"/>
  <c r="T1227" i="7"/>
  <c r="T1228" i="7"/>
  <c r="T1229" i="7"/>
  <c r="T1230" i="7"/>
  <c r="T1231" i="7"/>
  <c r="T1232" i="7"/>
  <c r="T1233" i="7"/>
  <c r="T1234" i="7"/>
  <c r="T1235" i="7"/>
  <c r="T1236" i="7"/>
  <c r="T1237" i="7"/>
  <c r="T1238" i="7"/>
  <c r="T1239" i="7"/>
  <c r="T1240" i="7"/>
  <c r="T1241" i="7"/>
  <c r="T1242" i="7"/>
  <c r="T1243" i="7"/>
  <c r="T1244" i="7"/>
  <c r="T1245" i="7"/>
  <c r="T1246" i="7"/>
  <c r="T1247" i="7"/>
  <c r="T1248" i="7"/>
  <c r="T1249" i="7"/>
  <c r="T1250" i="7"/>
  <c r="T1251" i="7"/>
  <c r="T1252" i="7"/>
  <c r="T1253" i="7"/>
  <c r="T1254" i="7"/>
  <c r="T1255" i="7"/>
  <c r="T1256" i="7"/>
  <c r="T1257" i="7"/>
  <c r="T1258" i="7"/>
  <c r="T1259" i="7"/>
  <c r="T1260" i="7"/>
  <c r="T1261" i="7"/>
  <c r="T1262" i="7"/>
  <c r="T1263" i="7"/>
  <c r="T1264" i="7"/>
  <c r="T1265" i="7"/>
  <c r="T1266" i="7"/>
  <c r="T1267" i="7"/>
  <c r="T1268" i="7"/>
  <c r="T1269" i="7"/>
  <c r="T1270" i="7"/>
  <c r="T1271" i="7"/>
  <c r="T1272" i="7"/>
  <c r="T1273" i="7"/>
  <c r="T1274" i="7"/>
  <c r="T1275" i="7"/>
  <c r="T1276" i="7"/>
  <c r="T1277" i="7"/>
  <c r="T1278" i="7"/>
  <c r="T1279" i="7"/>
  <c r="T1280" i="7"/>
  <c r="T1281" i="7"/>
  <c r="T1282" i="7"/>
  <c r="T1283" i="7"/>
  <c r="T1284" i="7"/>
  <c r="T1285" i="7"/>
  <c r="T1286" i="7"/>
  <c r="T1287" i="7"/>
  <c r="T1288" i="7"/>
  <c r="T1289" i="7"/>
  <c r="T1290" i="7"/>
  <c r="T1291" i="7"/>
  <c r="T1292" i="7"/>
  <c r="T1293" i="7"/>
  <c r="T1294" i="7"/>
  <c r="T1295" i="7"/>
  <c r="T1296" i="7"/>
  <c r="T1297" i="7"/>
  <c r="T1298" i="7"/>
  <c r="T1299" i="7"/>
  <c r="T1300" i="7"/>
  <c r="T1301" i="7"/>
  <c r="T1302" i="7"/>
  <c r="T1303" i="7"/>
  <c r="T1304" i="7"/>
  <c r="T1305" i="7"/>
  <c r="T1306" i="7"/>
  <c r="T1307" i="7"/>
  <c r="T1308" i="7"/>
  <c r="T1309" i="7"/>
  <c r="T1310" i="7"/>
  <c r="T1311" i="7"/>
  <c r="T1312" i="7"/>
  <c r="T1313" i="7"/>
  <c r="T1314" i="7"/>
  <c r="T1315" i="7"/>
  <c r="T1316" i="7"/>
  <c r="T1317" i="7"/>
  <c r="T1318" i="7"/>
  <c r="T1319" i="7"/>
  <c r="T1320" i="7"/>
  <c r="T1321" i="7"/>
  <c r="T1322" i="7"/>
  <c r="T1323" i="7"/>
  <c r="T1324" i="7"/>
  <c r="T1325" i="7"/>
  <c r="T1326" i="7"/>
  <c r="T1327" i="7"/>
  <c r="T1328" i="7"/>
  <c r="T1329" i="7"/>
  <c r="T1330" i="7"/>
  <c r="T1331" i="7"/>
  <c r="T1332" i="7"/>
  <c r="T1333" i="7"/>
  <c r="T1334" i="7"/>
  <c r="T1335" i="7"/>
  <c r="T1336" i="7"/>
  <c r="T1337" i="7"/>
  <c r="T1338" i="7"/>
  <c r="T1339" i="7"/>
  <c r="T1340" i="7"/>
  <c r="T1341" i="7"/>
  <c r="T1342" i="7"/>
  <c r="T1343" i="7"/>
  <c r="T1344" i="7"/>
  <c r="T1345" i="7"/>
  <c r="T1346" i="7"/>
  <c r="T1347" i="7"/>
  <c r="T1348" i="7"/>
  <c r="T1349" i="7"/>
  <c r="T1350" i="7"/>
  <c r="T1351" i="7"/>
  <c r="T1352" i="7"/>
  <c r="T1353" i="7"/>
  <c r="T1354" i="7"/>
  <c r="T1355" i="7"/>
  <c r="T1356" i="7"/>
  <c r="T1357" i="7"/>
  <c r="T1358" i="7"/>
  <c r="T1359" i="7"/>
  <c r="T1360" i="7"/>
  <c r="T1361" i="7"/>
  <c r="T1362" i="7"/>
  <c r="T1363" i="7"/>
  <c r="T1364" i="7"/>
  <c r="T1365" i="7"/>
  <c r="T1366" i="7"/>
  <c r="T1367" i="7"/>
  <c r="T1368" i="7"/>
  <c r="T1369" i="7"/>
  <c r="T1370" i="7"/>
  <c r="T1372" i="7"/>
  <c r="T1373" i="7"/>
  <c r="T1374" i="7"/>
  <c r="T1375" i="7"/>
  <c r="T1376" i="7"/>
  <c r="T1377" i="7"/>
  <c r="T1378" i="7"/>
  <c r="T1379" i="7"/>
  <c r="T1380" i="7"/>
  <c r="T1381" i="7"/>
  <c r="T1382" i="7"/>
  <c r="T1383" i="7"/>
  <c r="T1384" i="7"/>
  <c r="T1385" i="7"/>
  <c r="T1386" i="7"/>
  <c r="T1387" i="7"/>
  <c r="T1388" i="7"/>
  <c r="T1389" i="7"/>
  <c r="T1390" i="7"/>
  <c r="T1391" i="7"/>
  <c r="T1392" i="7"/>
  <c r="T1393" i="7"/>
  <c r="T1394" i="7"/>
  <c r="T1395" i="7"/>
  <c r="T1396" i="7"/>
  <c r="T1397" i="7"/>
  <c r="T1398" i="7"/>
  <c r="T1399" i="7"/>
  <c r="T1400" i="7"/>
  <c r="T1401" i="7"/>
  <c r="T1402" i="7"/>
  <c r="T1403" i="7"/>
  <c r="T1404" i="7"/>
  <c r="T1405" i="7"/>
  <c r="T1406" i="7"/>
  <c r="T1407" i="7"/>
  <c r="T1408" i="7"/>
  <c r="T1409" i="7"/>
  <c r="T1410" i="7"/>
  <c r="T1411" i="7"/>
  <c r="T1412" i="7"/>
  <c r="T1413" i="7"/>
  <c r="T1414" i="7"/>
  <c r="T1415" i="7"/>
  <c r="T1416" i="7"/>
  <c r="T1417" i="7"/>
  <c r="T1418" i="7"/>
  <c r="T1419" i="7"/>
  <c r="T1420" i="7"/>
  <c r="T1422" i="7"/>
  <c r="T1423" i="7"/>
  <c r="T1424" i="7"/>
  <c r="T1425" i="7"/>
  <c r="T1426" i="7"/>
  <c r="T1427" i="7"/>
  <c r="T1428" i="7"/>
  <c r="T1429" i="7"/>
  <c r="T1430" i="7"/>
  <c r="T1431" i="7"/>
  <c r="T1432" i="7"/>
  <c r="T1433" i="7"/>
  <c r="T1434" i="7"/>
  <c r="T1435" i="7"/>
  <c r="T1436" i="7"/>
  <c r="T1437" i="7"/>
  <c r="T1438" i="7"/>
  <c r="T1439" i="7"/>
  <c r="T1440" i="7"/>
  <c r="T1441" i="7"/>
  <c r="T1442" i="7"/>
  <c r="T1443" i="7"/>
  <c r="T1444" i="7"/>
  <c r="T1445" i="7"/>
  <c r="T1446" i="7"/>
  <c r="T1447" i="7"/>
  <c r="T1448" i="7"/>
  <c r="T1449" i="7"/>
  <c r="T1450" i="7"/>
  <c r="T1451" i="7"/>
  <c r="T1452" i="7"/>
  <c r="T1453" i="7"/>
  <c r="T1454" i="7"/>
  <c r="T1455" i="7"/>
  <c r="T1456" i="7"/>
  <c r="T1457" i="7"/>
  <c r="T1458" i="7"/>
  <c r="T1459" i="7"/>
  <c r="T1460" i="7"/>
  <c r="T1461" i="7"/>
  <c r="T1462" i="7"/>
  <c r="T1463" i="7"/>
  <c r="T1464" i="7"/>
  <c r="T1465" i="7"/>
  <c r="T1466" i="7"/>
  <c r="T1467" i="7"/>
  <c r="T1468" i="7"/>
  <c r="T1469" i="7"/>
  <c r="T1470" i="7"/>
  <c r="T1471" i="7"/>
  <c r="T1472" i="7"/>
  <c r="T1473" i="7"/>
  <c r="T1474" i="7"/>
  <c r="T1475" i="7"/>
  <c r="T1476" i="7"/>
  <c r="T1477" i="7"/>
  <c r="T1478" i="7"/>
  <c r="T1479" i="7"/>
  <c r="T1480" i="7"/>
  <c r="T1481" i="7"/>
  <c r="T1482" i="7"/>
  <c r="T1483" i="7"/>
  <c r="T1484" i="7"/>
  <c r="T1485" i="7"/>
  <c r="T1486" i="7"/>
  <c r="T1487" i="7"/>
  <c r="T1488" i="7"/>
  <c r="T1489" i="7"/>
  <c r="T1490" i="7"/>
  <c r="T1491" i="7"/>
  <c r="T1492" i="7"/>
  <c r="T1493" i="7"/>
  <c r="T1494" i="7"/>
  <c r="T1495" i="7"/>
  <c r="T1496" i="7"/>
  <c r="T1497" i="7"/>
  <c r="T1498" i="7"/>
  <c r="T1499" i="7"/>
  <c r="T1500" i="7"/>
  <c r="T1501" i="7"/>
  <c r="T1502" i="7"/>
  <c r="T1503" i="7"/>
  <c r="T1504" i="7"/>
  <c r="T1505" i="7"/>
  <c r="T1506" i="7"/>
  <c r="T1507" i="7"/>
  <c r="T1508" i="7"/>
  <c r="T1509" i="7"/>
  <c r="T1510" i="7"/>
  <c r="T1511" i="7"/>
  <c r="T1512" i="7"/>
  <c r="T1513" i="7"/>
  <c r="T1514" i="7"/>
  <c r="T1515" i="7"/>
  <c r="T1516" i="7"/>
  <c r="T1517" i="7"/>
  <c r="T1518" i="7"/>
  <c r="T1519" i="7"/>
  <c r="T1521" i="7"/>
  <c r="T1522" i="7"/>
  <c r="T1523" i="7"/>
  <c r="T1524" i="7"/>
  <c r="T1525" i="7"/>
  <c r="T1526" i="7"/>
  <c r="T1527" i="7"/>
  <c r="T1528" i="7"/>
  <c r="T1529" i="7"/>
  <c r="T1530" i="7"/>
  <c r="T1531" i="7"/>
  <c r="T1532" i="7"/>
  <c r="T1533" i="7"/>
  <c r="T1534" i="7"/>
  <c r="T1535" i="7"/>
  <c r="T1536" i="7"/>
  <c r="T1537" i="7"/>
  <c r="T1538" i="7"/>
  <c r="T1539" i="7"/>
  <c r="T1540" i="7"/>
  <c r="T1541" i="7"/>
  <c r="T1542" i="7"/>
  <c r="T1543" i="7"/>
  <c r="T1544" i="7"/>
  <c r="T1545" i="7"/>
  <c r="T1546" i="7"/>
  <c r="T1547" i="7"/>
  <c r="T1548" i="7"/>
  <c r="T1549" i="7"/>
  <c r="T1550" i="7"/>
  <c r="T1551" i="7"/>
  <c r="T1552" i="7"/>
  <c r="T1553" i="7"/>
  <c r="T1554" i="7"/>
  <c r="T1556" i="7"/>
  <c r="T1557" i="7"/>
  <c r="T1558" i="7"/>
  <c r="T1559" i="7"/>
  <c r="T1560" i="7"/>
  <c r="T1561" i="7"/>
  <c r="T1562" i="7"/>
  <c r="T1563" i="7"/>
  <c r="T1564" i="7"/>
  <c r="T1565" i="7"/>
  <c r="T1566" i="7"/>
  <c r="T1567" i="7"/>
  <c r="T1568" i="7"/>
  <c r="T1569" i="7"/>
  <c r="T1570" i="7"/>
  <c r="T1571" i="7"/>
  <c r="T1572" i="7"/>
  <c r="T1573" i="7"/>
  <c r="T1575" i="7"/>
  <c r="T1576" i="7"/>
  <c r="T1577" i="7"/>
  <c r="T1578" i="7"/>
  <c r="T1579" i="7"/>
  <c r="T1580" i="7"/>
  <c r="T1581" i="7"/>
  <c r="T1582" i="7"/>
  <c r="T1583" i="7"/>
  <c r="T1584" i="7"/>
  <c r="T1585" i="7"/>
  <c r="T1586" i="7"/>
  <c r="T1587" i="7"/>
  <c r="T1588" i="7"/>
  <c r="T1589" i="7"/>
  <c r="T1590" i="7"/>
  <c r="T1591" i="7"/>
  <c r="T1592" i="7"/>
  <c r="T1593" i="7"/>
  <c r="T1594" i="7"/>
  <c r="T1595" i="7"/>
  <c r="T1596" i="7"/>
  <c r="T1597" i="7"/>
  <c r="T1598" i="7"/>
  <c r="T1599" i="7"/>
  <c r="T1600" i="7"/>
  <c r="T1601" i="7"/>
  <c r="T1602" i="7"/>
  <c r="T1603" i="7"/>
  <c r="T1604" i="7"/>
  <c r="T1605" i="7"/>
  <c r="T1606" i="7"/>
  <c r="T1607" i="7"/>
  <c r="T1608" i="7"/>
  <c r="T1609" i="7"/>
  <c r="T1610" i="7"/>
  <c r="T1611" i="7"/>
  <c r="T1612" i="7"/>
  <c r="T1613" i="7"/>
  <c r="T1614" i="7"/>
  <c r="T1615" i="7"/>
  <c r="T1616" i="7"/>
  <c r="T1617" i="7"/>
  <c r="T1618" i="7"/>
  <c r="T1619" i="7"/>
  <c r="T1620" i="7"/>
  <c r="T1621" i="7"/>
  <c r="T1622" i="7"/>
  <c r="T1623" i="7"/>
  <c r="T1624" i="7"/>
  <c r="T1625" i="7"/>
  <c r="T1626" i="7"/>
  <c r="T1627" i="7"/>
  <c r="T1628" i="7"/>
  <c r="T1629" i="7"/>
  <c r="T1630" i="7"/>
  <c r="T1631" i="7"/>
  <c r="T1632" i="7"/>
  <c r="T1633" i="7"/>
  <c r="T1634" i="7"/>
  <c r="T1635" i="7"/>
  <c r="T1636" i="7"/>
  <c r="T1637" i="7"/>
  <c r="T1638" i="7"/>
  <c r="T1639" i="7"/>
  <c r="T1640" i="7"/>
  <c r="T1641" i="7"/>
  <c r="T1642" i="7"/>
  <c r="T1643" i="7"/>
  <c r="T1644" i="7"/>
  <c r="T1645" i="7"/>
  <c r="T1646" i="7"/>
  <c r="T1647" i="7"/>
  <c r="T1648" i="7"/>
  <c r="T1649" i="7"/>
  <c r="T1650" i="7"/>
  <c r="T1651" i="7"/>
  <c r="T1652" i="7"/>
  <c r="T1653" i="7"/>
  <c r="T1654" i="7"/>
  <c r="T1655" i="7"/>
  <c r="T1656" i="7"/>
  <c r="T1657" i="7"/>
  <c r="T1658" i="7"/>
  <c r="T1659" i="7"/>
  <c r="T1660" i="7"/>
  <c r="T1661" i="7"/>
  <c r="T1662" i="7"/>
  <c r="T1663" i="7"/>
  <c r="T1664" i="7"/>
  <c r="T1665" i="7"/>
  <c r="T1666" i="7"/>
  <c r="T1667" i="7"/>
  <c r="T1668" i="7"/>
  <c r="T1669" i="7"/>
  <c r="T1670" i="7"/>
  <c r="T1671" i="7"/>
  <c r="T1672" i="7"/>
  <c r="T1673" i="7"/>
  <c r="T1674" i="7"/>
  <c r="T1675" i="7"/>
  <c r="T1676" i="7"/>
  <c r="T1677" i="7"/>
  <c r="T1678" i="7"/>
  <c r="T1679" i="7"/>
  <c r="T1680" i="7"/>
  <c r="T1681" i="7"/>
  <c r="T1682" i="7"/>
  <c r="T1683" i="7"/>
  <c r="T1684" i="7"/>
  <c r="T1685" i="7"/>
  <c r="T1686" i="7"/>
  <c r="T1687" i="7"/>
  <c r="T1688" i="7"/>
  <c r="T1689" i="7"/>
  <c r="T1690" i="7"/>
  <c r="T1691" i="7"/>
  <c r="T1692" i="7"/>
  <c r="T1693" i="7"/>
  <c r="T1694" i="7"/>
  <c r="T1695" i="7"/>
  <c r="T1696" i="7"/>
  <c r="T1697" i="7"/>
  <c r="T1698" i="7"/>
  <c r="T1699" i="7"/>
  <c r="T1700" i="7"/>
  <c r="T1701" i="7"/>
  <c r="T1702" i="7"/>
  <c r="T1703" i="7"/>
  <c r="T1704" i="7"/>
  <c r="T1705" i="7"/>
  <c r="T1706" i="7"/>
  <c r="T1707" i="7"/>
  <c r="T1708" i="7"/>
  <c r="T1709" i="7"/>
  <c r="T1710" i="7"/>
  <c r="T1711" i="7"/>
  <c r="T1712" i="7"/>
  <c r="T1713" i="7"/>
  <c r="T1714" i="7"/>
  <c r="T1715" i="7"/>
  <c r="T1716" i="7"/>
  <c r="T1717" i="7"/>
  <c r="T1718" i="7"/>
  <c r="T1719" i="7"/>
  <c r="T1720" i="7"/>
  <c r="T1721" i="7"/>
  <c r="T1722" i="7"/>
  <c r="T1723" i="7"/>
  <c r="T1724" i="7"/>
  <c r="T1725" i="7"/>
  <c r="T1726" i="7"/>
  <c r="T1727" i="7"/>
  <c r="T1728" i="7"/>
  <c r="T1729" i="7"/>
  <c r="T1730" i="7"/>
  <c r="T1731" i="7"/>
  <c r="T1732" i="7"/>
  <c r="T1733" i="7"/>
  <c r="T1734" i="7"/>
  <c r="T1735" i="7"/>
  <c r="T1736" i="7"/>
  <c r="T1737" i="7"/>
  <c r="T1738" i="7"/>
  <c r="T1739" i="7"/>
  <c r="T1740" i="7"/>
  <c r="T1741" i="7"/>
  <c r="T1742" i="7"/>
  <c r="T1743" i="7"/>
  <c r="T1744" i="7"/>
  <c r="T1745" i="7"/>
  <c r="T1746" i="7"/>
  <c r="T1747" i="7"/>
  <c r="T1748" i="7"/>
  <c r="T1749" i="7"/>
  <c r="T1750" i="7"/>
  <c r="T1751" i="7"/>
  <c r="T1752" i="7"/>
  <c r="T1753" i="7"/>
  <c r="T1754" i="7"/>
  <c r="T1755" i="7"/>
  <c r="T1756" i="7"/>
  <c r="T1757" i="7"/>
  <c r="T1758" i="7"/>
  <c r="T1759" i="7"/>
  <c r="T1760" i="7"/>
  <c r="T1761" i="7"/>
  <c r="T1762" i="7"/>
  <c r="T1763" i="7"/>
  <c r="T1764" i="7"/>
  <c r="T1765" i="7"/>
  <c r="T1766" i="7"/>
  <c r="T1767" i="7"/>
  <c r="T1768" i="7"/>
  <c r="T1769" i="7"/>
  <c r="T1770" i="7"/>
  <c r="T1771" i="7"/>
  <c r="T1772" i="7"/>
  <c r="T1773" i="7"/>
  <c r="T1774" i="7"/>
  <c r="T1775" i="7"/>
  <c r="T1776" i="7"/>
  <c r="T1777" i="7"/>
  <c r="T1778" i="7"/>
  <c r="T1779" i="7"/>
  <c r="T1780" i="7"/>
  <c r="T1781" i="7"/>
  <c r="T1782" i="7"/>
  <c r="T1783" i="7"/>
  <c r="T1784" i="7"/>
  <c r="T1785" i="7"/>
  <c r="T1786" i="7"/>
  <c r="T1787" i="7"/>
  <c r="T1788" i="7"/>
  <c r="T1789" i="7"/>
  <c r="T1790" i="7"/>
  <c r="T1791" i="7"/>
  <c r="T1792" i="7"/>
  <c r="T1793" i="7"/>
  <c r="T1794" i="7"/>
  <c r="T1795" i="7"/>
  <c r="T1796" i="7"/>
  <c r="T1797" i="7"/>
  <c r="T1798" i="7"/>
  <c r="T1799" i="7"/>
  <c r="T1800" i="7"/>
  <c r="T1801" i="7"/>
  <c r="T1802" i="7"/>
  <c r="T1803" i="7"/>
  <c r="T1804" i="7"/>
  <c r="T1805" i="7"/>
  <c r="T1806" i="7"/>
  <c r="T1807" i="7"/>
  <c r="T1808" i="7"/>
  <c r="T1809" i="7"/>
  <c r="T1810" i="7"/>
  <c r="T1811" i="7"/>
  <c r="T1812" i="7"/>
  <c r="T1813" i="7"/>
  <c r="T1814" i="7"/>
  <c r="T1815" i="7"/>
  <c r="T1816" i="7"/>
  <c r="T1817" i="7"/>
  <c r="T1818" i="7"/>
  <c r="T1819" i="7"/>
  <c r="T1820" i="7"/>
  <c r="T1821" i="7"/>
  <c r="T1822" i="7"/>
  <c r="T1823" i="7"/>
  <c r="T1824" i="7"/>
  <c r="T1825" i="7"/>
  <c r="T1826" i="7"/>
  <c r="T1827" i="7"/>
  <c r="T1828" i="7"/>
  <c r="T1829" i="7"/>
  <c r="T1830" i="7"/>
  <c r="T1831" i="7"/>
  <c r="T1832" i="7"/>
  <c r="T1833" i="7"/>
  <c r="T1834" i="7"/>
  <c r="T1835" i="7"/>
  <c r="T1836" i="7"/>
  <c r="T1837" i="7"/>
  <c r="T1838" i="7"/>
  <c r="T1839" i="7"/>
  <c r="T1840" i="7"/>
  <c r="T1841" i="7"/>
  <c r="T1842" i="7"/>
  <c r="T1843" i="7"/>
  <c r="T1844" i="7"/>
  <c r="T1845" i="7"/>
  <c r="T1846" i="7"/>
  <c r="T1847" i="7"/>
  <c r="T1848" i="7"/>
  <c r="T1849" i="7"/>
  <c r="T1851" i="7"/>
  <c r="T1852" i="7"/>
  <c r="T1853" i="7"/>
  <c r="T1854" i="7"/>
  <c r="T1855" i="7"/>
  <c r="T1856" i="7"/>
  <c r="T1857" i="7"/>
  <c r="T1858" i="7"/>
  <c r="T1859" i="7"/>
  <c r="T1860" i="7"/>
  <c r="T1861" i="7"/>
  <c r="T1862" i="7"/>
  <c r="T1863" i="7"/>
  <c r="T1864" i="7"/>
  <c r="T1865" i="7"/>
  <c r="T1866" i="7"/>
  <c r="T1867" i="7"/>
  <c r="T1868" i="7"/>
  <c r="T1869" i="7"/>
  <c r="T1870" i="7"/>
  <c r="T1871" i="7"/>
  <c r="T1872" i="7"/>
  <c r="T1873" i="7"/>
  <c r="T1874" i="7"/>
  <c r="T1875" i="7"/>
  <c r="T1876" i="7"/>
  <c r="T1877" i="7"/>
  <c r="T1878" i="7"/>
  <c r="T1879" i="7"/>
  <c r="T1880" i="7"/>
  <c r="T1881" i="7"/>
  <c r="T1882" i="7"/>
  <c r="T1883" i="7"/>
  <c r="T1884" i="7"/>
  <c r="T1885" i="7"/>
  <c r="T1887" i="7"/>
  <c r="T1888" i="7"/>
  <c r="T1889" i="7"/>
  <c r="T1890" i="7"/>
  <c r="T1891" i="7"/>
  <c r="T1892" i="7"/>
  <c r="T1893" i="7"/>
  <c r="T1894" i="7"/>
  <c r="T1895" i="7"/>
  <c r="T1896" i="7"/>
  <c r="T1897" i="7"/>
  <c r="T1898" i="7"/>
  <c r="T1899" i="7"/>
  <c r="T1900" i="7"/>
  <c r="T1901" i="7"/>
  <c r="T1902" i="7"/>
  <c r="T1903" i="7"/>
  <c r="T1904" i="7"/>
  <c r="T1905" i="7"/>
  <c r="T1906" i="7"/>
  <c r="T1907" i="7"/>
  <c r="T1908" i="7"/>
  <c r="T1909" i="7"/>
  <c r="T1910" i="7"/>
  <c r="T1911" i="7"/>
  <c r="T1912" i="7"/>
  <c r="T1913" i="7"/>
  <c r="T1914" i="7"/>
  <c r="T1915" i="7"/>
  <c r="T1916" i="7"/>
  <c r="T1917" i="7"/>
  <c r="T1918" i="7"/>
  <c r="T1919" i="7"/>
  <c r="T1920" i="7"/>
  <c r="T1921" i="7"/>
  <c r="T1922" i="7"/>
  <c r="T1923" i="7"/>
  <c r="T1924" i="7"/>
  <c r="T1925" i="7"/>
  <c r="T1926" i="7"/>
  <c r="T1927" i="7"/>
  <c r="T1928" i="7"/>
  <c r="T1929" i="7"/>
  <c r="T1930" i="7"/>
  <c r="T1931" i="7"/>
  <c r="T1932" i="7"/>
  <c r="T1933" i="7"/>
  <c r="T1934" i="7"/>
  <c r="T1935" i="7"/>
  <c r="T1936" i="7"/>
  <c r="T1937" i="7"/>
  <c r="T1938" i="7"/>
  <c r="T1939" i="7"/>
  <c r="T1940" i="7"/>
  <c r="T1941" i="7"/>
  <c r="T1942" i="7"/>
  <c r="T1943" i="7"/>
  <c r="T1944" i="7"/>
  <c r="T1945" i="7"/>
  <c r="T1946" i="7"/>
  <c r="T1947" i="7"/>
  <c r="T1948" i="7"/>
  <c r="T1949" i="7"/>
  <c r="T1950" i="7"/>
  <c r="T1951" i="7"/>
  <c r="T1952" i="7"/>
  <c r="T1953" i="7"/>
  <c r="T1954" i="7"/>
  <c r="T1955" i="7"/>
  <c r="T1956" i="7"/>
  <c r="T1957" i="7"/>
  <c r="T1958" i="7"/>
  <c r="T1959" i="7"/>
  <c r="T1960" i="7"/>
  <c r="T1961" i="7"/>
  <c r="T1962" i="7"/>
  <c r="T1963" i="7"/>
  <c r="T1964" i="7"/>
  <c r="T1965" i="7"/>
  <c r="T1966" i="7"/>
  <c r="T1967" i="7"/>
  <c r="T1968" i="7"/>
  <c r="T1969" i="7"/>
  <c r="T1970" i="7"/>
  <c r="T1971" i="7"/>
  <c r="T1972" i="7"/>
  <c r="T1973" i="7"/>
  <c r="T1974" i="7"/>
  <c r="T1975" i="7"/>
  <c r="T1976" i="7"/>
  <c r="T1977" i="7"/>
  <c r="T1978" i="7"/>
  <c r="T1979" i="7"/>
  <c r="T1980" i="7"/>
  <c r="T1981" i="7"/>
  <c r="T1982" i="7"/>
  <c r="T1983" i="7"/>
  <c r="T1984" i="7"/>
  <c r="T1985" i="7"/>
  <c r="T1986" i="7"/>
  <c r="T1987" i="7"/>
  <c r="T1988" i="7"/>
  <c r="T1989" i="7"/>
  <c r="T1990" i="7"/>
  <c r="T1991" i="7"/>
  <c r="T1992" i="7"/>
  <c r="T1993" i="7"/>
  <c r="T1994" i="7"/>
  <c r="T1995" i="7"/>
  <c r="T1996" i="7"/>
  <c r="T1997" i="7"/>
  <c r="T1998" i="7"/>
  <c r="T1999" i="7"/>
  <c r="T2000" i="7"/>
  <c r="T2001" i="7"/>
  <c r="T2002" i="7"/>
  <c r="T2003" i="7"/>
  <c r="T2004" i="7"/>
  <c r="T2005" i="7"/>
  <c r="T2006" i="7"/>
  <c r="T2007" i="7"/>
  <c r="T2008" i="7"/>
  <c r="T2009" i="7"/>
  <c r="T2010" i="7"/>
  <c r="T2011" i="7"/>
  <c r="T2012" i="7"/>
  <c r="T2013" i="7"/>
  <c r="T2014" i="7"/>
  <c r="T2015" i="7"/>
  <c r="T2016" i="7"/>
  <c r="T2017" i="7"/>
  <c r="T2018" i="7"/>
  <c r="T2019" i="7"/>
  <c r="T2020" i="7"/>
  <c r="T2021" i="7"/>
  <c r="T2022" i="7"/>
  <c r="T2023" i="7"/>
  <c r="T2024" i="7"/>
  <c r="T2025" i="7"/>
  <c r="T2026" i="7"/>
  <c r="T2027" i="7"/>
  <c r="T2028" i="7"/>
  <c r="T2029" i="7"/>
  <c r="T2030" i="7"/>
  <c r="T2031" i="7"/>
  <c r="T2032" i="7"/>
  <c r="T2033" i="7"/>
  <c r="T2034" i="7"/>
  <c r="T2035" i="7"/>
  <c r="T2036" i="7"/>
  <c r="T2037" i="7"/>
  <c r="T2038" i="7"/>
  <c r="T2039" i="7"/>
  <c r="T2040" i="7"/>
  <c r="T2041" i="7"/>
  <c r="T2042" i="7"/>
  <c r="T2043" i="7"/>
  <c r="T2044" i="7"/>
  <c r="T2045" i="7"/>
  <c r="T2046" i="7"/>
  <c r="T2047" i="7"/>
  <c r="T2048" i="7"/>
  <c r="T2049" i="7"/>
  <c r="T2050" i="7"/>
  <c r="T2051" i="7"/>
  <c r="T2052" i="7"/>
  <c r="T2053" i="7"/>
  <c r="T2054" i="7"/>
  <c r="T2055" i="7"/>
  <c r="T2056" i="7"/>
  <c r="T2057" i="7"/>
  <c r="T2058" i="7"/>
  <c r="T2059" i="7"/>
  <c r="T2060" i="7"/>
  <c r="T2061" i="7"/>
  <c r="T2062" i="7"/>
  <c r="T2063" i="7"/>
  <c r="T2064" i="7"/>
  <c r="T2065" i="7"/>
  <c r="T2066" i="7"/>
  <c r="T2067" i="7"/>
  <c r="T2068" i="7"/>
  <c r="T2069" i="7"/>
  <c r="T2070" i="7"/>
  <c r="T2071" i="7"/>
  <c r="T2072" i="7"/>
  <c r="T2073" i="7"/>
  <c r="T2074" i="7"/>
  <c r="T2075" i="7"/>
  <c r="T2076" i="7"/>
  <c r="T2077" i="7"/>
  <c r="T2078" i="7"/>
  <c r="T2079" i="7"/>
  <c r="T2080" i="7"/>
  <c r="T2081" i="7"/>
  <c r="T2082" i="7"/>
  <c r="T2083" i="7"/>
  <c r="T2084" i="7"/>
  <c r="T2085" i="7"/>
  <c r="T2086" i="7"/>
  <c r="T2087" i="7"/>
  <c r="T2088" i="7"/>
  <c r="T2089" i="7"/>
  <c r="T2090" i="7"/>
  <c r="T2091" i="7"/>
  <c r="T2092" i="7"/>
  <c r="T2093" i="7"/>
  <c r="T2094" i="7"/>
  <c r="T2095" i="7"/>
  <c r="T2096" i="7"/>
  <c r="T2097" i="7"/>
  <c r="T2098" i="7"/>
  <c r="T2099" i="7"/>
  <c r="T2100" i="7"/>
  <c r="T2101" i="7"/>
  <c r="T2102" i="7"/>
  <c r="T2103" i="7"/>
  <c r="T2104" i="7"/>
  <c r="T2105" i="7"/>
  <c r="T2106" i="7"/>
  <c r="T2107" i="7"/>
  <c r="T2108" i="7"/>
  <c r="T2109" i="7"/>
  <c r="T2110" i="7"/>
  <c r="T2111" i="7"/>
  <c r="T2112" i="7"/>
  <c r="T2113" i="7"/>
  <c r="T2114" i="7"/>
  <c r="T2115" i="7"/>
  <c r="T2116" i="7"/>
  <c r="T2117" i="7"/>
  <c r="T2118" i="7"/>
  <c r="T2119" i="7"/>
  <c r="T2120" i="7"/>
  <c r="T2121" i="7"/>
  <c r="T2122" i="7"/>
  <c r="T2123" i="7"/>
  <c r="T2124" i="7"/>
  <c r="T2125" i="7"/>
  <c r="T2126" i="7"/>
  <c r="T2127" i="7"/>
  <c r="T2128" i="7"/>
  <c r="T2129" i="7"/>
  <c r="T2130" i="7"/>
  <c r="T2131" i="7"/>
  <c r="T2132" i="7"/>
  <c r="T2133" i="7"/>
  <c r="T2134" i="7"/>
  <c r="T2135" i="7"/>
  <c r="T2136" i="7"/>
  <c r="T2137" i="7"/>
  <c r="T2138" i="7"/>
  <c r="T2139" i="7"/>
  <c r="T2140" i="7"/>
  <c r="T2141" i="7"/>
  <c r="T2142" i="7"/>
  <c r="T2143" i="7"/>
  <c r="T2144" i="7"/>
  <c r="T2145" i="7"/>
  <c r="T2146" i="7"/>
  <c r="T2147" i="7"/>
  <c r="T2148" i="7"/>
  <c r="T2149" i="7"/>
  <c r="T2150" i="7"/>
  <c r="T2151" i="7"/>
  <c r="T2152" i="7"/>
  <c r="T2153" i="7"/>
  <c r="T2154" i="7"/>
  <c r="T2155" i="7"/>
  <c r="T2156" i="7"/>
  <c r="T2157" i="7"/>
  <c r="T2158" i="7"/>
  <c r="T2159" i="7"/>
  <c r="T2160" i="7"/>
  <c r="T2161" i="7"/>
  <c r="T2162" i="7"/>
  <c r="T2163" i="7"/>
  <c r="T2164" i="7"/>
  <c r="T2165" i="7"/>
  <c r="T2166" i="7"/>
  <c r="T2167" i="7"/>
  <c r="T2168" i="7"/>
  <c r="T2169" i="7"/>
  <c r="T2170" i="7"/>
  <c r="T2171" i="7"/>
  <c r="T2172" i="7"/>
  <c r="T2173" i="7"/>
  <c r="T2174" i="7"/>
  <c r="T2175" i="7"/>
  <c r="T2176" i="7"/>
  <c r="T2177" i="7"/>
  <c r="T2178" i="7"/>
  <c r="T2179" i="7"/>
  <c r="T2180" i="7"/>
  <c r="T2181" i="7"/>
  <c r="T2182" i="7"/>
  <c r="T2183" i="7"/>
  <c r="T2184" i="7"/>
  <c r="T2185" i="7"/>
  <c r="T2186" i="7"/>
  <c r="T2187" i="7"/>
  <c r="T2188" i="7"/>
  <c r="T2189" i="7"/>
  <c r="T2190" i="7"/>
  <c r="T2191" i="7"/>
  <c r="T2192" i="7"/>
  <c r="T2193" i="7"/>
  <c r="T2194" i="7"/>
  <c r="T2195" i="7"/>
  <c r="T2196" i="7"/>
  <c r="T2197" i="7"/>
  <c r="T2198" i="7"/>
  <c r="T2199" i="7"/>
  <c r="T2200" i="7"/>
  <c r="T2201" i="7"/>
  <c r="S2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S301" i="7"/>
  <c r="S302" i="7"/>
  <c r="S303" i="7"/>
  <c r="S304" i="7"/>
  <c r="S305" i="7"/>
  <c r="S306" i="7"/>
  <c r="S307" i="7"/>
  <c r="S308" i="7"/>
  <c r="S309" i="7"/>
  <c r="S310" i="7"/>
  <c r="S311" i="7"/>
  <c r="S312" i="7"/>
  <c r="S313" i="7"/>
  <c r="S314" i="7"/>
  <c r="S315" i="7"/>
  <c r="S316" i="7"/>
  <c r="S317" i="7"/>
  <c r="S318" i="7"/>
  <c r="S319" i="7"/>
  <c r="S320" i="7"/>
  <c r="S321" i="7"/>
  <c r="S322" i="7"/>
  <c r="S323" i="7"/>
  <c r="S324" i="7"/>
  <c r="S325" i="7"/>
  <c r="S326" i="7"/>
  <c r="S327" i="7"/>
  <c r="S328" i="7"/>
  <c r="S329" i="7"/>
  <c r="S330" i="7"/>
  <c r="S331" i="7"/>
  <c r="S332" i="7"/>
  <c r="S333" i="7"/>
  <c r="S334" i="7"/>
  <c r="S335" i="7"/>
  <c r="S336" i="7"/>
  <c r="S337" i="7"/>
  <c r="S338" i="7"/>
  <c r="S339" i="7"/>
  <c r="S340" i="7"/>
  <c r="S341" i="7"/>
  <c r="S342" i="7"/>
  <c r="S343" i="7"/>
  <c r="S344" i="7"/>
  <c r="S345" i="7"/>
  <c r="S346" i="7"/>
  <c r="S347" i="7"/>
  <c r="S348" i="7"/>
  <c r="S349" i="7"/>
  <c r="S350" i="7"/>
  <c r="S351" i="7"/>
  <c r="S352" i="7"/>
  <c r="S353" i="7"/>
  <c r="S354" i="7"/>
  <c r="S355" i="7"/>
  <c r="S357" i="7"/>
  <c r="S358" i="7"/>
  <c r="S359" i="7"/>
  <c r="S360" i="7"/>
  <c r="S361" i="7"/>
  <c r="S362" i="7"/>
  <c r="S363" i="7"/>
  <c r="S364" i="7"/>
  <c r="S365" i="7"/>
  <c r="S366" i="7"/>
  <c r="S367" i="7"/>
  <c r="S368" i="7"/>
  <c r="S369" i="7"/>
  <c r="S370" i="7"/>
  <c r="S371" i="7"/>
  <c r="S372" i="7"/>
  <c r="S373" i="7"/>
  <c r="S374" i="7"/>
  <c r="S375" i="7"/>
  <c r="S376" i="7"/>
  <c r="S377" i="7"/>
  <c r="S378" i="7"/>
  <c r="S379" i="7"/>
  <c r="S380" i="7"/>
  <c r="S381" i="7"/>
  <c r="S382" i="7"/>
  <c r="S383" i="7"/>
  <c r="S384" i="7"/>
  <c r="S385" i="7"/>
  <c r="S386" i="7"/>
  <c r="S387" i="7"/>
  <c r="S388" i="7"/>
  <c r="S389" i="7"/>
  <c r="S390" i="7"/>
  <c r="S391" i="7"/>
  <c r="S392" i="7"/>
  <c r="S393" i="7"/>
  <c r="S394" i="7"/>
  <c r="S395" i="7"/>
  <c r="S396" i="7"/>
  <c r="S397" i="7"/>
  <c r="S398" i="7"/>
  <c r="S399" i="7"/>
  <c r="S400" i="7"/>
  <c r="S401" i="7"/>
  <c r="S402" i="7"/>
  <c r="S404" i="7"/>
  <c r="S405" i="7"/>
  <c r="S406" i="7"/>
  <c r="S407" i="7"/>
  <c r="S408" i="7"/>
  <c r="S409" i="7"/>
  <c r="S410" i="7"/>
  <c r="S411" i="7"/>
  <c r="S412" i="7"/>
  <c r="S413" i="7"/>
  <c r="S414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S428" i="7"/>
  <c r="S429" i="7"/>
  <c r="S430" i="7"/>
  <c r="S431" i="7"/>
  <c r="S432" i="7"/>
  <c r="S433" i="7"/>
  <c r="S434" i="7"/>
  <c r="S435" i="7"/>
  <c r="S436" i="7"/>
  <c r="S437" i="7"/>
  <c r="S438" i="7"/>
  <c r="S439" i="7"/>
  <c r="S440" i="7"/>
  <c r="S441" i="7"/>
  <c r="S442" i="7"/>
  <c r="S443" i="7"/>
  <c r="S444" i="7"/>
  <c r="S445" i="7"/>
  <c r="S446" i="7"/>
  <c r="S447" i="7"/>
  <c r="S448" i="7"/>
  <c r="S449" i="7"/>
  <c r="S450" i="7"/>
  <c r="S451" i="7"/>
  <c r="S452" i="7"/>
  <c r="S453" i="7"/>
  <c r="S454" i="7"/>
  <c r="S455" i="7"/>
  <c r="S456" i="7"/>
  <c r="S457" i="7"/>
  <c r="S458" i="7"/>
  <c r="S459" i="7"/>
  <c r="S460" i="7"/>
  <c r="S461" i="7"/>
  <c r="S462" i="7"/>
  <c r="S463" i="7"/>
  <c r="S464" i="7"/>
  <c r="S465" i="7"/>
  <c r="S466" i="7"/>
  <c r="S467" i="7"/>
  <c r="S468" i="7"/>
  <c r="S469" i="7"/>
  <c r="S470" i="7"/>
  <c r="S471" i="7"/>
  <c r="S472" i="7"/>
  <c r="S473" i="7"/>
  <c r="S474" i="7"/>
  <c r="S475" i="7"/>
  <c r="S476" i="7"/>
  <c r="S477" i="7"/>
  <c r="S478" i="7"/>
  <c r="S479" i="7"/>
  <c r="S480" i="7"/>
  <c r="S481" i="7"/>
  <c r="S482" i="7"/>
  <c r="S483" i="7"/>
  <c r="S484" i="7"/>
  <c r="S485" i="7"/>
  <c r="S486" i="7"/>
  <c r="S487" i="7"/>
  <c r="S488" i="7"/>
  <c r="S489" i="7"/>
  <c r="S490" i="7"/>
  <c r="S491" i="7"/>
  <c r="S493" i="7"/>
  <c r="S494" i="7"/>
  <c r="S495" i="7"/>
  <c r="S496" i="7"/>
  <c r="S497" i="7"/>
  <c r="S498" i="7"/>
  <c r="S499" i="7"/>
  <c r="S500" i="7"/>
  <c r="S501" i="7"/>
  <c r="S502" i="7"/>
  <c r="S503" i="7"/>
  <c r="S504" i="7"/>
  <c r="S505" i="7"/>
  <c r="S506" i="7"/>
  <c r="S507" i="7"/>
  <c r="S508" i="7"/>
  <c r="S509" i="7"/>
  <c r="S510" i="7"/>
  <c r="S511" i="7"/>
  <c r="S512" i="7"/>
  <c r="S513" i="7"/>
  <c r="S514" i="7"/>
  <c r="S515" i="7"/>
  <c r="S516" i="7"/>
  <c r="S517" i="7"/>
  <c r="S518" i="7"/>
  <c r="S519" i="7"/>
  <c r="S520" i="7"/>
  <c r="S521" i="7"/>
  <c r="S522" i="7"/>
  <c r="S523" i="7"/>
  <c r="S524" i="7"/>
  <c r="S525" i="7"/>
  <c r="S526" i="7"/>
  <c r="S527" i="7"/>
  <c r="S528" i="7"/>
  <c r="S529" i="7"/>
  <c r="S530" i="7"/>
  <c r="S531" i="7"/>
  <c r="S532" i="7"/>
  <c r="S533" i="7"/>
  <c r="S534" i="7"/>
  <c r="S535" i="7"/>
  <c r="S536" i="7"/>
  <c r="S537" i="7"/>
  <c r="S538" i="7"/>
  <c r="S539" i="7"/>
  <c r="S540" i="7"/>
  <c r="S541" i="7"/>
  <c r="S542" i="7"/>
  <c r="S543" i="7"/>
  <c r="S544" i="7"/>
  <c r="S545" i="7"/>
  <c r="S546" i="7"/>
  <c r="S547" i="7"/>
  <c r="S548" i="7"/>
  <c r="S549" i="7"/>
  <c r="S550" i="7"/>
  <c r="S551" i="7"/>
  <c r="S552" i="7"/>
  <c r="S553" i="7"/>
  <c r="S554" i="7"/>
  <c r="S555" i="7"/>
  <c r="S556" i="7"/>
  <c r="S557" i="7"/>
  <c r="S558" i="7"/>
  <c r="S559" i="7"/>
  <c r="S560" i="7"/>
  <c r="S561" i="7"/>
  <c r="S562" i="7"/>
  <c r="S563" i="7"/>
  <c r="S564" i="7"/>
  <c r="S565" i="7"/>
  <c r="S566" i="7"/>
  <c r="S567" i="7"/>
  <c r="S568" i="7"/>
  <c r="S569" i="7"/>
  <c r="S570" i="7"/>
  <c r="S571" i="7"/>
  <c r="S572" i="7"/>
  <c r="S573" i="7"/>
  <c r="S574" i="7"/>
  <c r="S575" i="7"/>
  <c r="S577" i="7"/>
  <c r="S578" i="7"/>
  <c r="S579" i="7"/>
  <c r="S580" i="7"/>
  <c r="S581" i="7"/>
  <c r="S583" i="7"/>
  <c r="S584" i="7"/>
  <c r="S585" i="7"/>
  <c r="S586" i="7"/>
  <c r="S587" i="7"/>
  <c r="S588" i="7"/>
  <c r="S589" i="7"/>
  <c r="S590" i="7"/>
  <c r="S591" i="7"/>
  <c r="S592" i="7"/>
  <c r="S593" i="7"/>
  <c r="S594" i="7"/>
  <c r="S595" i="7"/>
  <c r="S596" i="7"/>
  <c r="S597" i="7"/>
  <c r="S598" i="7"/>
  <c r="S599" i="7"/>
  <c r="S600" i="7"/>
  <c r="S601" i="7"/>
  <c r="S602" i="7"/>
  <c r="S603" i="7"/>
  <c r="S604" i="7"/>
  <c r="S605" i="7"/>
  <c r="S606" i="7"/>
  <c r="S607" i="7"/>
  <c r="S608" i="7"/>
  <c r="S609" i="7"/>
  <c r="S610" i="7"/>
  <c r="S611" i="7"/>
  <c r="S612" i="7"/>
  <c r="S613" i="7"/>
  <c r="S614" i="7"/>
  <c r="S615" i="7"/>
  <c r="S616" i="7"/>
  <c r="S617" i="7"/>
  <c r="S618" i="7"/>
  <c r="S619" i="7"/>
  <c r="S620" i="7"/>
  <c r="S621" i="7"/>
  <c r="S622" i="7"/>
  <c r="S623" i="7"/>
  <c r="S624" i="7"/>
  <c r="S625" i="7"/>
  <c r="S626" i="7"/>
  <c r="S627" i="7"/>
  <c r="S628" i="7"/>
  <c r="S629" i="7"/>
  <c r="S630" i="7"/>
  <c r="S631" i="7"/>
  <c r="S632" i="7"/>
  <c r="S633" i="7"/>
  <c r="S634" i="7"/>
  <c r="S635" i="7"/>
  <c r="S636" i="7"/>
  <c r="S637" i="7"/>
  <c r="S638" i="7"/>
  <c r="S639" i="7"/>
  <c r="S640" i="7"/>
  <c r="S641" i="7"/>
  <c r="S642" i="7"/>
  <c r="S643" i="7"/>
  <c r="S644" i="7"/>
  <c r="S645" i="7"/>
  <c r="S646" i="7"/>
  <c r="S647" i="7"/>
  <c r="S648" i="7"/>
  <c r="S649" i="7"/>
  <c r="S650" i="7"/>
  <c r="S651" i="7"/>
  <c r="S652" i="7"/>
  <c r="S653" i="7"/>
  <c r="S654" i="7"/>
  <c r="S655" i="7"/>
  <c r="S656" i="7"/>
  <c r="S657" i="7"/>
  <c r="S658" i="7"/>
  <c r="S659" i="7"/>
  <c r="S660" i="7"/>
  <c r="S661" i="7"/>
  <c r="S662" i="7"/>
  <c r="S663" i="7"/>
  <c r="S664" i="7"/>
  <c r="S665" i="7"/>
  <c r="S666" i="7"/>
  <c r="S667" i="7"/>
  <c r="S668" i="7"/>
  <c r="S669" i="7"/>
  <c r="S670" i="7"/>
  <c r="S671" i="7"/>
  <c r="S672" i="7"/>
  <c r="S673" i="7"/>
  <c r="S674" i="7"/>
  <c r="S675" i="7"/>
  <c r="S676" i="7"/>
  <c r="S677" i="7"/>
  <c r="S678" i="7"/>
  <c r="S679" i="7"/>
  <c r="S680" i="7"/>
  <c r="S681" i="7"/>
  <c r="S682" i="7"/>
  <c r="S683" i="7"/>
  <c r="S684" i="7"/>
  <c r="S685" i="7"/>
  <c r="S686" i="7"/>
  <c r="S687" i="7"/>
  <c r="S688" i="7"/>
  <c r="S689" i="7"/>
  <c r="S690" i="7"/>
  <c r="S691" i="7"/>
  <c r="S692" i="7"/>
  <c r="S693" i="7"/>
  <c r="S694" i="7"/>
  <c r="S695" i="7"/>
  <c r="S696" i="7"/>
  <c r="S697" i="7"/>
  <c r="S698" i="7"/>
  <c r="S699" i="7"/>
  <c r="S700" i="7"/>
  <c r="S701" i="7"/>
  <c r="S702" i="7"/>
  <c r="S703" i="7"/>
  <c r="S704" i="7"/>
  <c r="S705" i="7"/>
  <c r="S706" i="7"/>
  <c r="S707" i="7"/>
  <c r="S708" i="7"/>
  <c r="S709" i="7"/>
  <c r="S710" i="7"/>
  <c r="S711" i="7"/>
  <c r="S712" i="7"/>
  <c r="S713" i="7"/>
  <c r="S714" i="7"/>
  <c r="S715" i="7"/>
  <c r="S716" i="7"/>
  <c r="S717" i="7"/>
  <c r="S718" i="7"/>
  <c r="S719" i="7"/>
  <c r="S720" i="7"/>
  <c r="S721" i="7"/>
  <c r="S722" i="7"/>
  <c r="S723" i="7"/>
  <c r="S724" i="7"/>
  <c r="S725" i="7"/>
  <c r="S726" i="7"/>
  <c r="S727" i="7"/>
  <c r="S728" i="7"/>
  <c r="S729" i="7"/>
  <c r="S730" i="7"/>
  <c r="S731" i="7"/>
  <c r="S732" i="7"/>
  <c r="S733" i="7"/>
  <c r="S734" i="7"/>
  <c r="S735" i="7"/>
  <c r="S736" i="7"/>
  <c r="S737" i="7"/>
  <c r="S738" i="7"/>
  <c r="S739" i="7"/>
  <c r="S740" i="7"/>
  <c r="S741" i="7"/>
  <c r="S742" i="7"/>
  <c r="S743" i="7"/>
  <c r="S744" i="7"/>
  <c r="S745" i="7"/>
  <c r="S746" i="7"/>
  <c r="S747" i="7"/>
  <c r="S748" i="7"/>
  <c r="S749" i="7"/>
  <c r="S750" i="7"/>
  <c r="S751" i="7"/>
  <c r="S752" i="7"/>
  <c r="S753" i="7"/>
  <c r="S754" i="7"/>
  <c r="S755" i="7"/>
  <c r="S756" i="7"/>
  <c r="S757" i="7"/>
  <c r="S758" i="7"/>
  <c r="S759" i="7"/>
  <c r="S760" i="7"/>
  <c r="S761" i="7"/>
  <c r="S762" i="7"/>
  <c r="S763" i="7"/>
  <c r="S764" i="7"/>
  <c r="S765" i="7"/>
  <c r="S766" i="7"/>
  <c r="S767" i="7"/>
  <c r="S768" i="7"/>
  <c r="S769" i="7"/>
  <c r="S770" i="7"/>
  <c r="S771" i="7"/>
  <c r="S772" i="7"/>
  <c r="S773" i="7"/>
  <c r="S774" i="7"/>
  <c r="S775" i="7"/>
  <c r="S776" i="7"/>
  <c r="S777" i="7"/>
  <c r="S778" i="7"/>
  <c r="S779" i="7"/>
  <c r="S780" i="7"/>
  <c r="S781" i="7"/>
  <c r="S782" i="7"/>
  <c r="S783" i="7"/>
  <c r="S784" i="7"/>
  <c r="S785" i="7"/>
  <c r="S786" i="7"/>
  <c r="S787" i="7"/>
  <c r="S788" i="7"/>
  <c r="S789" i="7"/>
  <c r="S790" i="7"/>
  <c r="S791" i="7"/>
  <c r="S792" i="7"/>
  <c r="S793" i="7"/>
  <c r="S794" i="7"/>
  <c r="S795" i="7"/>
  <c r="S796" i="7"/>
  <c r="S797" i="7"/>
  <c r="S798" i="7"/>
  <c r="S799" i="7"/>
  <c r="S800" i="7"/>
  <c r="S801" i="7"/>
  <c r="S802" i="7"/>
  <c r="S803" i="7"/>
  <c r="S804" i="7"/>
  <c r="S805" i="7"/>
  <c r="S806" i="7"/>
  <c r="S807" i="7"/>
  <c r="S808" i="7"/>
  <c r="S809" i="7"/>
  <c r="S810" i="7"/>
  <c r="S811" i="7"/>
  <c r="S812" i="7"/>
  <c r="S813" i="7"/>
  <c r="S814" i="7"/>
  <c r="S815" i="7"/>
  <c r="S816" i="7"/>
  <c r="S817" i="7"/>
  <c r="S818" i="7"/>
  <c r="S819" i="7"/>
  <c r="S820" i="7"/>
  <c r="S821" i="7"/>
  <c r="S822" i="7"/>
  <c r="S823" i="7"/>
  <c r="S824" i="7"/>
  <c r="S825" i="7"/>
  <c r="S826" i="7"/>
  <c r="S827" i="7"/>
  <c r="S828" i="7"/>
  <c r="S829" i="7"/>
  <c r="S830" i="7"/>
  <c r="S831" i="7"/>
  <c r="S832" i="7"/>
  <c r="S833" i="7"/>
  <c r="S834" i="7"/>
  <c r="S835" i="7"/>
  <c r="S836" i="7"/>
  <c r="S837" i="7"/>
  <c r="S838" i="7"/>
  <c r="S839" i="7"/>
  <c r="S840" i="7"/>
  <c r="S841" i="7"/>
  <c r="S842" i="7"/>
  <c r="S843" i="7"/>
  <c r="S844" i="7"/>
  <c r="S845" i="7"/>
  <c r="S846" i="7"/>
  <c r="S847" i="7"/>
  <c r="S848" i="7"/>
  <c r="S849" i="7"/>
  <c r="S850" i="7"/>
  <c r="S851" i="7"/>
  <c r="S852" i="7"/>
  <c r="S853" i="7"/>
  <c r="S854" i="7"/>
  <c r="S855" i="7"/>
  <c r="S856" i="7"/>
  <c r="S857" i="7"/>
  <c r="S858" i="7"/>
  <c r="S859" i="7"/>
  <c r="S860" i="7"/>
  <c r="S861" i="7"/>
  <c r="S862" i="7"/>
  <c r="S863" i="7"/>
  <c r="S864" i="7"/>
  <c r="S865" i="7"/>
  <c r="S866" i="7"/>
  <c r="S867" i="7"/>
  <c r="S868" i="7"/>
  <c r="S869" i="7"/>
  <c r="S870" i="7"/>
  <c r="S871" i="7"/>
  <c r="S872" i="7"/>
  <c r="S873" i="7"/>
  <c r="S874" i="7"/>
  <c r="S875" i="7"/>
  <c r="S876" i="7"/>
  <c r="S877" i="7"/>
  <c r="S878" i="7"/>
  <c r="S880" i="7"/>
  <c r="S881" i="7"/>
  <c r="S882" i="7"/>
  <c r="S883" i="7"/>
  <c r="S884" i="7"/>
  <c r="S885" i="7"/>
  <c r="S886" i="7"/>
  <c r="S887" i="7"/>
  <c r="S888" i="7"/>
  <c r="S889" i="7"/>
  <c r="S890" i="7"/>
  <c r="S891" i="7"/>
  <c r="S892" i="7"/>
  <c r="S893" i="7"/>
  <c r="S894" i="7"/>
  <c r="S895" i="7"/>
  <c r="S896" i="7"/>
  <c r="S897" i="7"/>
  <c r="S898" i="7"/>
  <c r="S899" i="7"/>
  <c r="S900" i="7"/>
  <c r="S901" i="7"/>
  <c r="S902" i="7"/>
  <c r="S903" i="7"/>
  <c r="S904" i="7"/>
  <c r="S905" i="7"/>
  <c r="S906" i="7"/>
  <c r="S907" i="7"/>
  <c r="S908" i="7"/>
  <c r="S909" i="7"/>
  <c r="S910" i="7"/>
  <c r="S911" i="7"/>
  <c r="S912" i="7"/>
  <c r="S913" i="7"/>
  <c r="S914" i="7"/>
  <c r="S915" i="7"/>
  <c r="S916" i="7"/>
  <c r="S917" i="7"/>
  <c r="S918" i="7"/>
  <c r="S919" i="7"/>
  <c r="S920" i="7"/>
  <c r="S921" i="7"/>
  <c r="S922" i="7"/>
  <c r="S923" i="7"/>
  <c r="S924" i="7"/>
  <c r="S925" i="7"/>
  <c r="S926" i="7"/>
  <c r="S927" i="7"/>
  <c r="S928" i="7"/>
  <c r="S929" i="7"/>
  <c r="S930" i="7"/>
  <c r="S931" i="7"/>
  <c r="S932" i="7"/>
  <c r="S934" i="7"/>
  <c r="S935" i="7"/>
  <c r="S936" i="7"/>
  <c r="S937" i="7"/>
  <c r="S938" i="7"/>
  <c r="S939" i="7"/>
  <c r="S940" i="7"/>
  <c r="S941" i="7"/>
  <c r="S942" i="7"/>
  <c r="S943" i="7"/>
  <c r="S944" i="7"/>
  <c r="S945" i="7"/>
  <c r="S946" i="7"/>
  <c r="S947" i="7"/>
  <c r="S948" i="7"/>
  <c r="S949" i="7"/>
  <c r="S950" i="7"/>
  <c r="S951" i="7"/>
  <c r="S952" i="7"/>
  <c r="S953" i="7"/>
  <c r="S954" i="7"/>
  <c r="S955" i="7"/>
  <c r="S956" i="7"/>
  <c r="S957" i="7"/>
  <c r="S958" i="7"/>
  <c r="S959" i="7"/>
  <c r="S960" i="7"/>
  <c r="S961" i="7"/>
  <c r="S962" i="7"/>
  <c r="S963" i="7"/>
  <c r="S964" i="7"/>
  <c r="S965" i="7"/>
  <c r="S966" i="7"/>
  <c r="S967" i="7"/>
  <c r="S968" i="7"/>
  <c r="S969" i="7"/>
  <c r="S970" i="7"/>
  <c r="S971" i="7"/>
  <c r="S972" i="7"/>
  <c r="S973" i="7"/>
  <c r="S974" i="7"/>
  <c r="S975" i="7"/>
  <c r="S976" i="7"/>
  <c r="S977" i="7"/>
  <c r="S978" i="7"/>
  <c r="S979" i="7"/>
  <c r="S980" i="7"/>
  <c r="S981" i="7"/>
  <c r="S982" i="7"/>
  <c r="S983" i="7"/>
  <c r="S984" i="7"/>
  <c r="S985" i="7"/>
  <c r="S986" i="7"/>
  <c r="S987" i="7"/>
  <c r="S988" i="7"/>
  <c r="S989" i="7"/>
  <c r="S990" i="7"/>
  <c r="S991" i="7"/>
  <c r="S992" i="7"/>
  <c r="S993" i="7"/>
  <c r="S994" i="7"/>
  <c r="S995" i="7"/>
  <c r="S996" i="7"/>
  <c r="S997" i="7"/>
  <c r="S998" i="7"/>
  <c r="S999" i="7"/>
  <c r="S1000" i="7"/>
  <c r="S1001" i="7"/>
  <c r="S1002" i="7"/>
  <c r="S1003" i="7"/>
  <c r="S1004" i="7"/>
  <c r="S1005" i="7"/>
  <c r="S1006" i="7"/>
  <c r="S1007" i="7"/>
  <c r="S1008" i="7"/>
  <c r="S1009" i="7"/>
  <c r="S1010" i="7"/>
  <c r="S1011" i="7"/>
  <c r="S1012" i="7"/>
  <c r="S1013" i="7"/>
  <c r="S1014" i="7"/>
  <c r="S1015" i="7"/>
  <c r="S1016" i="7"/>
  <c r="S1017" i="7"/>
  <c r="S1018" i="7"/>
  <c r="S1019" i="7"/>
  <c r="S1020" i="7"/>
  <c r="S1021" i="7"/>
  <c r="S1022" i="7"/>
  <c r="S1023" i="7"/>
  <c r="S1024" i="7"/>
  <c r="S1025" i="7"/>
  <c r="S1026" i="7"/>
  <c r="S1027" i="7"/>
  <c r="S1028" i="7"/>
  <c r="S1029" i="7"/>
  <c r="S1030" i="7"/>
  <c r="S1031" i="7"/>
  <c r="S1032" i="7"/>
  <c r="S1033" i="7"/>
  <c r="S1034" i="7"/>
  <c r="S1035" i="7"/>
  <c r="S1036" i="7"/>
  <c r="S1037" i="7"/>
  <c r="S1038" i="7"/>
  <c r="S1039" i="7"/>
  <c r="S1040" i="7"/>
  <c r="S1041" i="7"/>
  <c r="S1042" i="7"/>
  <c r="S1043" i="7"/>
  <c r="S1044" i="7"/>
  <c r="S1045" i="7"/>
  <c r="S1046" i="7"/>
  <c r="S1047" i="7"/>
  <c r="S1048" i="7"/>
  <c r="S1049" i="7"/>
  <c r="S1050" i="7"/>
  <c r="S1051" i="7"/>
  <c r="S1052" i="7"/>
  <c r="S1053" i="7"/>
  <c r="S1054" i="7"/>
  <c r="S1055" i="7"/>
  <c r="S1056" i="7"/>
  <c r="S1057" i="7"/>
  <c r="S1058" i="7"/>
  <c r="S1059" i="7"/>
  <c r="S1060" i="7"/>
  <c r="S1061" i="7"/>
  <c r="S1062" i="7"/>
  <c r="S1063" i="7"/>
  <c r="S1064" i="7"/>
  <c r="S1065" i="7"/>
  <c r="S1066" i="7"/>
  <c r="S1067" i="7"/>
  <c r="S1068" i="7"/>
  <c r="S1069" i="7"/>
  <c r="S1070" i="7"/>
  <c r="S1071" i="7"/>
  <c r="S1072" i="7"/>
  <c r="S1073" i="7"/>
  <c r="S1074" i="7"/>
  <c r="S1075" i="7"/>
  <c r="S1076" i="7"/>
  <c r="S1077" i="7"/>
  <c r="S1078" i="7"/>
  <c r="S1079" i="7"/>
  <c r="S1080" i="7"/>
  <c r="S1081" i="7"/>
  <c r="S1082" i="7"/>
  <c r="S1083" i="7"/>
  <c r="S1084" i="7"/>
  <c r="S1085" i="7"/>
  <c r="S1086" i="7"/>
  <c r="S1087" i="7"/>
  <c r="S1088" i="7"/>
  <c r="S1089" i="7"/>
  <c r="S1090" i="7"/>
  <c r="S1091" i="7"/>
  <c r="S1092" i="7"/>
  <c r="S1093" i="7"/>
  <c r="S1094" i="7"/>
  <c r="S1095" i="7"/>
  <c r="S1096" i="7"/>
  <c r="S1097" i="7"/>
  <c r="S1098" i="7"/>
  <c r="S1099" i="7"/>
  <c r="S1100" i="7"/>
  <c r="S1101" i="7"/>
  <c r="S1102" i="7"/>
  <c r="S1103" i="7"/>
  <c r="S1104" i="7"/>
  <c r="S1105" i="7"/>
  <c r="S1106" i="7"/>
  <c r="S1107" i="7"/>
  <c r="S1108" i="7"/>
  <c r="S1109" i="7"/>
  <c r="S1110" i="7"/>
  <c r="S1111" i="7"/>
  <c r="S1112" i="7"/>
  <c r="S1113" i="7"/>
  <c r="S1114" i="7"/>
  <c r="S1115" i="7"/>
  <c r="S1116" i="7"/>
  <c r="S1117" i="7"/>
  <c r="S1118" i="7"/>
  <c r="S1119" i="7"/>
  <c r="S1120" i="7"/>
  <c r="S1121" i="7"/>
  <c r="S1122" i="7"/>
  <c r="S1123" i="7"/>
  <c r="S1124" i="7"/>
  <c r="S1125" i="7"/>
  <c r="S1126" i="7"/>
  <c r="S1127" i="7"/>
  <c r="S1128" i="7"/>
  <c r="S1129" i="7"/>
  <c r="S1130" i="7"/>
  <c r="S1131" i="7"/>
  <c r="S1132" i="7"/>
  <c r="S1133" i="7"/>
  <c r="S1134" i="7"/>
  <c r="S1135" i="7"/>
  <c r="S1136" i="7"/>
  <c r="S1137" i="7"/>
  <c r="S1138" i="7"/>
  <c r="S1139" i="7"/>
  <c r="S1140" i="7"/>
  <c r="S1141" i="7"/>
  <c r="S1142" i="7"/>
  <c r="S1143" i="7"/>
  <c r="S1144" i="7"/>
  <c r="S1145" i="7"/>
  <c r="S1146" i="7"/>
  <c r="S1147" i="7"/>
  <c r="S1148" i="7"/>
  <c r="S1149" i="7"/>
  <c r="S1150" i="7"/>
  <c r="S1151" i="7"/>
  <c r="S1152" i="7"/>
  <c r="S1153" i="7"/>
  <c r="S1154" i="7"/>
  <c r="S1155" i="7"/>
  <c r="S1156" i="7"/>
  <c r="S1157" i="7"/>
  <c r="S1158" i="7"/>
  <c r="S1159" i="7"/>
  <c r="S1160" i="7"/>
  <c r="S1161" i="7"/>
  <c r="S1162" i="7"/>
  <c r="S1163" i="7"/>
  <c r="S1164" i="7"/>
  <c r="S1165" i="7"/>
  <c r="S1166" i="7"/>
  <c r="S1167" i="7"/>
  <c r="S1168" i="7"/>
  <c r="S1169" i="7"/>
  <c r="S1170" i="7"/>
  <c r="S1171" i="7"/>
  <c r="S1172" i="7"/>
  <c r="S1173" i="7"/>
  <c r="S1174" i="7"/>
  <c r="S1175" i="7"/>
  <c r="S1176" i="7"/>
  <c r="S1177" i="7"/>
  <c r="S1178" i="7"/>
  <c r="S1179" i="7"/>
  <c r="S1180" i="7"/>
  <c r="S1181" i="7"/>
  <c r="S1182" i="7"/>
  <c r="S1183" i="7"/>
  <c r="S1184" i="7"/>
  <c r="S1185" i="7"/>
  <c r="S1186" i="7"/>
  <c r="S1187" i="7"/>
  <c r="S1188" i="7"/>
  <c r="S1189" i="7"/>
  <c r="S1190" i="7"/>
  <c r="S1191" i="7"/>
  <c r="S1192" i="7"/>
  <c r="S1193" i="7"/>
  <c r="S1194" i="7"/>
  <c r="S1195" i="7"/>
  <c r="S1196" i="7"/>
  <c r="S1197" i="7"/>
  <c r="S1198" i="7"/>
  <c r="S1199" i="7"/>
  <c r="S1200" i="7"/>
  <c r="S1201" i="7"/>
  <c r="S1202" i="7"/>
  <c r="S1203" i="7"/>
  <c r="S1204" i="7"/>
  <c r="S1205" i="7"/>
  <c r="S1206" i="7"/>
  <c r="S1207" i="7"/>
  <c r="S1208" i="7"/>
  <c r="S1209" i="7"/>
  <c r="S1210" i="7"/>
  <c r="S1211" i="7"/>
  <c r="S1212" i="7"/>
  <c r="S1213" i="7"/>
  <c r="S1214" i="7"/>
  <c r="S1215" i="7"/>
  <c r="S1216" i="7"/>
  <c r="S1217" i="7"/>
  <c r="S1218" i="7"/>
  <c r="S1219" i="7"/>
  <c r="S1220" i="7"/>
  <c r="S1221" i="7"/>
  <c r="S1222" i="7"/>
  <c r="S1223" i="7"/>
  <c r="S1224" i="7"/>
  <c r="S1225" i="7"/>
  <c r="S1226" i="7"/>
  <c r="S1227" i="7"/>
  <c r="S1228" i="7"/>
  <c r="S1229" i="7"/>
  <c r="S1230" i="7"/>
  <c r="S1231" i="7"/>
  <c r="S1232" i="7"/>
  <c r="S1233" i="7"/>
  <c r="S1234" i="7"/>
  <c r="S1235" i="7"/>
  <c r="S1236" i="7"/>
  <c r="S1237" i="7"/>
  <c r="S1238" i="7"/>
  <c r="S1239" i="7"/>
  <c r="S1240" i="7"/>
  <c r="S1241" i="7"/>
  <c r="S1242" i="7"/>
  <c r="S1243" i="7"/>
  <c r="S1244" i="7"/>
  <c r="S1245" i="7"/>
  <c r="S1246" i="7"/>
  <c r="S1247" i="7"/>
  <c r="S1248" i="7"/>
  <c r="S1249" i="7"/>
  <c r="S1250" i="7"/>
  <c r="S1251" i="7"/>
  <c r="S1252" i="7"/>
  <c r="S1253" i="7"/>
  <c r="S1254" i="7"/>
  <c r="S1255" i="7"/>
  <c r="S1256" i="7"/>
  <c r="S1257" i="7"/>
  <c r="S1258" i="7"/>
  <c r="S1259" i="7"/>
  <c r="S1260" i="7"/>
  <c r="S1261" i="7"/>
  <c r="S1262" i="7"/>
  <c r="S1263" i="7"/>
  <c r="S1264" i="7"/>
  <c r="S1265" i="7"/>
  <c r="S1266" i="7"/>
  <c r="S1267" i="7"/>
  <c r="S1268" i="7"/>
  <c r="S1269" i="7"/>
  <c r="S1270" i="7"/>
  <c r="S1271" i="7"/>
  <c r="S1272" i="7"/>
  <c r="S1273" i="7"/>
  <c r="S1274" i="7"/>
  <c r="S1275" i="7"/>
  <c r="S1276" i="7"/>
  <c r="S1277" i="7"/>
  <c r="S1278" i="7"/>
  <c r="S1279" i="7"/>
  <c r="S1280" i="7"/>
  <c r="S1281" i="7"/>
  <c r="S1282" i="7"/>
  <c r="S1283" i="7"/>
  <c r="S1284" i="7"/>
  <c r="S1285" i="7"/>
  <c r="S1286" i="7"/>
  <c r="S1287" i="7"/>
  <c r="S1288" i="7"/>
  <c r="S1289" i="7"/>
  <c r="S1290" i="7"/>
  <c r="S1291" i="7"/>
  <c r="S1292" i="7"/>
  <c r="S1293" i="7"/>
  <c r="S1294" i="7"/>
  <c r="S1295" i="7"/>
  <c r="S1296" i="7"/>
  <c r="S1297" i="7"/>
  <c r="S1298" i="7"/>
  <c r="S1299" i="7"/>
  <c r="S1300" i="7"/>
  <c r="S1301" i="7"/>
  <c r="S1302" i="7"/>
  <c r="S1303" i="7"/>
  <c r="S1304" i="7"/>
  <c r="S1305" i="7"/>
  <c r="S1306" i="7"/>
  <c r="S1307" i="7"/>
  <c r="S1308" i="7"/>
  <c r="S1309" i="7"/>
  <c r="S1310" i="7"/>
  <c r="S1311" i="7"/>
  <c r="S1312" i="7"/>
  <c r="S1313" i="7"/>
  <c r="S1314" i="7"/>
  <c r="S1315" i="7"/>
  <c r="S1316" i="7"/>
  <c r="S1317" i="7"/>
  <c r="S1318" i="7"/>
  <c r="S1319" i="7"/>
  <c r="S1320" i="7"/>
  <c r="S1321" i="7"/>
  <c r="S1322" i="7"/>
  <c r="S1323" i="7"/>
  <c r="S1324" i="7"/>
  <c r="S1325" i="7"/>
  <c r="S1326" i="7"/>
  <c r="S1327" i="7"/>
  <c r="S1328" i="7"/>
  <c r="S1329" i="7"/>
  <c r="S1330" i="7"/>
  <c r="S1331" i="7"/>
  <c r="S1332" i="7"/>
  <c r="S1333" i="7"/>
  <c r="S1334" i="7"/>
  <c r="S1335" i="7"/>
  <c r="S1336" i="7"/>
  <c r="S1337" i="7"/>
  <c r="S1338" i="7"/>
  <c r="S1339" i="7"/>
  <c r="S1340" i="7"/>
  <c r="S1341" i="7"/>
  <c r="S1342" i="7"/>
  <c r="S1343" i="7"/>
  <c r="S1344" i="7"/>
  <c r="S1345" i="7"/>
  <c r="S1346" i="7"/>
  <c r="S1347" i="7"/>
  <c r="S1348" i="7"/>
  <c r="S1349" i="7"/>
  <c r="S1350" i="7"/>
  <c r="S1351" i="7"/>
  <c r="S1352" i="7"/>
  <c r="S1353" i="7"/>
  <c r="S1354" i="7"/>
  <c r="S1355" i="7"/>
  <c r="S1356" i="7"/>
  <c r="S1357" i="7"/>
  <c r="S1358" i="7"/>
  <c r="S1359" i="7"/>
  <c r="S1360" i="7"/>
  <c r="S1361" i="7"/>
  <c r="S1362" i="7"/>
  <c r="S1363" i="7"/>
  <c r="S1364" i="7"/>
  <c r="S1365" i="7"/>
  <c r="S1366" i="7"/>
  <c r="S1367" i="7"/>
  <c r="S1368" i="7"/>
  <c r="S1369" i="7"/>
  <c r="S1370" i="7"/>
  <c r="S1372" i="7"/>
  <c r="S1373" i="7"/>
  <c r="S1374" i="7"/>
  <c r="S1375" i="7"/>
  <c r="S1376" i="7"/>
  <c r="S1377" i="7"/>
  <c r="S1378" i="7"/>
  <c r="S1379" i="7"/>
  <c r="S1380" i="7"/>
  <c r="S1381" i="7"/>
  <c r="S1382" i="7"/>
  <c r="S1383" i="7"/>
  <c r="S1384" i="7"/>
  <c r="S1385" i="7"/>
  <c r="S1386" i="7"/>
  <c r="S1387" i="7"/>
  <c r="S1388" i="7"/>
  <c r="S1389" i="7"/>
  <c r="S1390" i="7"/>
  <c r="S1391" i="7"/>
  <c r="S1392" i="7"/>
  <c r="S1393" i="7"/>
  <c r="S1394" i="7"/>
  <c r="S1395" i="7"/>
  <c r="S1396" i="7"/>
  <c r="S1397" i="7"/>
  <c r="S1398" i="7"/>
  <c r="S1399" i="7"/>
  <c r="S1400" i="7"/>
  <c r="S1401" i="7"/>
  <c r="S1402" i="7"/>
  <c r="S1403" i="7"/>
  <c r="S1404" i="7"/>
  <c r="S1405" i="7"/>
  <c r="S1406" i="7"/>
  <c r="S1407" i="7"/>
  <c r="S1408" i="7"/>
  <c r="S1409" i="7"/>
  <c r="S1410" i="7"/>
  <c r="S1411" i="7"/>
  <c r="S1412" i="7"/>
  <c r="S1413" i="7"/>
  <c r="S1414" i="7"/>
  <c r="S1415" i="7"/>
  <c r="S1416" i="7"/>
  <c r="S1417" i="7"/>
  <c r="S1418" i="7"/>
  <c r="S1419" i="7"/>
  <c r="S1420" i="7"/>
  <c r="S1422" i="7"/>
  <c r="S1423" i="7"/>
  <c r="S1424" i="7"/>
  <c r="S1425" i="7"/>
  <c r="S1426" i="7"/>
  <c r="S1427" i="7"/>
  <c r="S1428" i="7"/>
  <c r="S1429" i="7"/>
  <c r="S1430" i="7"/>
  <c r="S1431" i="7"/>
  <c r="S1432" i="7"/>
  <c r="S1433" i="7"/>
  <c r="S1434" i="7"/>
  <c r="S1435" i="7"/>
  <c r="S1436" i="7"/>
  <c r="S1437" i="7"/>
  <c r="S1438" i="7"/>
  <c r="S1439" i="7"/>
  <c r="S1440" i="7"/>
  <c r="S1441" i="7"/>
  <c r="S1442" i="7"/>
  <c r="S1443" i="7"/>
  <c r="S1444" i="7"/>
  <c r="S1445" i="7"/>
  <c r="S1446" i="7"/>
  <c r="S1447" i="7"/>
  <c r="S1448" i="7"/>
  <c r="S1449" i="7"/>
  <c r="S1450" i="7"/>
  <c r="S1451" i="7"/>
  <c r="S1452" i="7"/>
  <c r="S1453" i="7"/>
  <c r="S1454" i="7"/>
  <c r="S1455" i="7"/>
  <c r="S1456" i="7"/>
  <c r="S1457" i="7"/>
  <c r="S1458" i="7"/>
  <c r="S1459" i="7"/>
  <c r="S1460" i="7"/>
  <c r="S1461" i="7"/>
  <c r="S1462" i="7"/>
  <c r="S1463" i="7"/>
  <c r="S1464" i="7"/>
  <c r="S1465" i="7"/>
  <c r="S1466" i="7"/>
  <c r="S1467" i="7"/>
  <c r="S1468" i="7"/>
  <c r="S1469" i="7"/>
  <c r="S1470" i="7"/>
  <c r="S1471" i="7"/>
  <c r="S1472" i="7"/>
  <c r="S1473" i="7"/>
  <c r="S1474" i="7"/>
  <c r="S1475" i="7"/>
  <c r="S1476" i="7"/>
  <c r="S1477" i="7"/>
  <c r="S1478" i="7"/>
  <c r="S1479" i="7"/>
  <c r="S1480" i="7"/>
  <c r="S1481" i="7"/>
  <c r="S1482" i="7"/>
  <c r="S1483" i="7"/>
  <c r="S1484" i="7"/>
  <c r="S1485" i="7"/>
  <c r="S1486" i="7"/>
  <c r="S1487" i="7"/>
  <c r="S1488" i="7"/>
  <c r="S1489" i="7"/>
  <c r="S1490" i="7"/>
  <c r="S1491" i="7"/>
  <c r="S1492" i="7"/>
  <c r="S1493" i="7"/>
  <c r="S1494" i="7"/>
  <c r="S1495" i="7"/>
  <c r="S1496" i="7"/>
  <c r="S1497" i="7"/>
  <c r="S1498" i="7"/>
  <c r="S1499" i="7"/>
  <c r="S1500" i="7"/>
  <c r="S1501" i="7"/>
  <c r="S1502" i="7"/>
  <c r="S1503" i="7"/>
  <c r="S1504" i="7"/>
  <c r="S1505" i="7"/>
  <c r="S1506" i="7"/>
  <c r="S1507" i="7"/>
  <c r="S1508" i="7"/>
  <c r="S1509" i="7"/>
  <c r="S1510" i="7"/>
  <c r="S1511" i="7"/>
  <c r="S1512" i="7"/>
  <c r="S1513" i="7"/>
  <c r="S1514" i="7"/>
  <c r="S1515" i="7"/>
  <c r="S1516" i="7"/>
  <c r="S1517" i="7"/>
  <c r="S1518" i="7"/>
  <c r="S1519" i="7"/>
  <c r="S1521" i="7"/>
  <c r="S1522" i="7"/>
  <c r="S1523" i="7"/>
  <c r="S1524" i="7"/>
  <c r="S1525" i="7"/>
  <c r="S1526" i="7"/>
  <c r="S1527" i="7"/>
  <c r="S1528" i="7"/>
  <c r="S1529" i="7"/>
  <c r="S1530" i="7"/>
  <c r="S1531" i="7"/>
  <c r="S1532" i="7"/>
  <c r="S1533" i="7"/>
  <c r="S1534" i="7"/>
  <c r="S1535" i="7"/>
  <c r="S1536" i="7"/>
  <c r="S1537" i="7"/>
  <c r="S1538" i="7"/>
  <c r="S1539" i="7"/>
  <c r="S1540" i="7"/>
  <c r="S1541" i="7"/>
  <c r="S1542" i="7"/>
  <c r="S1543" i="7"/>
  <c r="S1544" i="7"/>
  <c r="S1545" i="7"/>
  <c r="S1546" i="7"/>
  <c r="S1547" i="7"/>
  <c r="S1548" i="7"/>
  <c r="S1549" i="7"/>
  <c r="S1550" i="7"/>
  <c r="S1551" i="7"/>
  <c r="S1552" i="7"/>
  <c r="S1553" i="7"/>
  <c r="S1554" i="7"/>
  <c r="S1556" i="7"/>
  <c r="S1557" i="7"/>
  <c r="S1558" i="7"/>
  <c r="S1559" i="7"/>
  <c r="S1560" i="7"/>
  <c r="S1561" i="7"/>
  <c r="S1562" i="7"/>
  <c r="S1563" i="7"/>
  <c r="S1564" i="7"/>
  <c r="S1565" i="7"/>
  <c r="S1566" i="7"/>
  <c r="S1567" i="7"/>
  <c r="S1568" i="7"/>
  <c r="S1569" i="7"/>
  <c r="S1570" i="7"/>
  <c r="S1571" i="7"/>
  <c r="S1572" i="7"/>
  <c r="S1573" i="7"/>
  <c r="S1575" i="7"/>
  <c r="S1576" i="7"/>
  <c r="S1577" i="7"/>
  <c r="S1578" i="7"/>
  <c r="S1579" i="7"/>
  <c r="S1580" i="7"/>
  <c r="S1581" i="7"/>
  <c r="S1582" i="7"/>
  <c r="S1583" i="7"/>
  <c r="S1584" i="7"/>
  <c r="S1585" i="7"/>
  <c r="S1586" i="7"/>
  <c r="S1587" i="7"/>
  <c r="S1588" i="7"/>
  <c r="S1589" i="7"/>
  <c r="S1590" i="7"/>
  <c r="S1591" i="7"/>
  <c r="S1592" i="7"/>
  <c r="S1593" i="7"/>
  <c r="S1594" i="7"/>
  <c r="S1595" i="7"/>
  <c r="S1596" i="7"/>
  <c r="S1597" i="7"/>
  <c r="S1598" i="7"/>
  <c r="S1599" i="7"/>
  <c r="S1600" i="7"/>
  <c r="S1601" i="7"/>
  <c r="S1602" i="7"/>
  <c r="S1603" i="7"/>
  <c r="S1604" i="7"/>
  <c r="S1605" i="7"/>
  <c r="S1606" i="7"/>
  <c r="S1607" i="7"/>
  <c r="S1608" i="7"/>
  <c r="S1609" i="7"/>
  <c r="S1610" i="7"/>
  <c r="S1611" i="7"/>
  <c r="S1612" i="7"/>
  <c r="S1613" i="7"/>
  <c r="S1614" i="7"/>
  <c r="S1615" i="7"/>
  <c r="S1616" i="7"/>
  <c r="S1617" i="7"/>
  <c r="S1618" i="7"/>
  <c r="S1619" i="7"/>
  <c r="S1620" i="7"/>
  <c r="S1621" i="7"/>
  <c r="S1622" i="7"/>
  <c r="S1623" i="7"/>
  <c r="S1624" i="7"/>
  <c r="S1625" i="7"/>
  <c r="S1626" i="7"/>
  <c r="S1627" i="7"/>
  <c r="S1628" i="7"/>
  <c r="S1629" i="7"/>
  <c r="S1630" i="7"/>
  <c r="S1631" i="7"/>
  <c r="S1632" i="7"/>
  <c r="S1633" i="7"/>
  <c r="S1634" i="7"/>
  <c r="S1635" i="7"/>
  <c r="S1636" i="7"/>
  <c r="S1637" i="7"/>
  <c r="S1638" i="7"/>
  <c r="S1639" i="7"/>
  <c r="S1640" i="7"/>
  <c r="S1641" i="7"/>
  <c r="S1642" i="7"/>
  <c r="S1643" i="7"/>
  <c r="S1644" i="7"/>
  <c r="S1645" i="7"/>
  <c r="S1646" i="7"/>
  <c r="S1647" i="7"/>
  <c r="S1648" i="7"/>
  <c r="S1649" i="7"/>
  <c r="S1650" i="7"/>
  <c r="S1651" i="7"/>
  <c r="S1652" i="7"/>
  <c r="S1653" i="7"/>
  <c r="S1654" i="7"/>
  <c r="S1655" i="7"/>
  <c r="S1656" i="7"/>
  <c r="S1657" i="7"/>
  <c r="S1658" i="7"/>
  <c r="S1659" i="7"/>
  <c r="S1660" i="7"/>
  <c r="S1661" i="7"/>
  <c r="S1662" i="7"/>
  <c r="S1663" i="7"/>
  <c r="S1664" i="7"/>
  <c r="S1665" i="7"/>
  <c r="S1666" i="7"/>
  <c r="S1667" i="7"/>
  <c r="S1668" i="7"/>
  <c r="S1669" i="7"/>
  <c r="S1670" i="7"/>
  <c r="S1671" i="7"/>
  <c r="S1672" i="7"/>
  <c r="S1673" i="7"/>
  <c r="S1674" i="7"/>
  <c r="S1675" i="7"/>
  <c r="S1676" i="7"/>
  <c r="S1677" i="7"/>
  <c r="S1678" i="7"/>
  <c r="S1679" i="7"/>
  <c r="S1680" i="7"/>
  <c r="S1681" i="7"/>
  <c r="S1682" i="7"/>
  <c r="S1683" i="7"/>
  <c r="S1684" i="7"/>
  <c r="S1685" i="7"/>
  <c r="S1686" i="7"/>
  <c r="S1687" i="7"/>
  <c r="S1688" i="7"/>
  <c r="S1689" i="7"/>
  <c r="S1690" i="7"/>
  <c r="S1691" i="7"/>
  <c r="S1692" i="7"/>
  <c r="S1693" i="7"/>
  <c r="S1694" i="7"/>
  <c r="S1695" i="7"/>
  <c r="S1696" i="7"/>
  <c r="S1697" i="7"/>
  <c r="S1698" i="7"/>
  <c r="S1699" i="7"/>
  <c r="S1700" i="7"/>
  <c r="S1701" i="7"/>
  <c r="S1702" i="7"/>
  <c r="S1703" i="7"/>
  <c r="S1704" i="7"/>
  <c r="S1705" i="7"/>
  <c r="S1706" i="7"/>
  <c r="S1707" i="7"/>
  <c r="S1708" i="7"/>
  <c r="S1709" i="7"/>
  <c r="S1710" i="7"/>
  <c r="S1711" i="7"/>
  <c r="S1712" i="7"/>
  <c r="S1713" i="7"/>
  <c r="S1714" i="7"/>
  <c r="S1715" i="7"/>
  <c r="S1716" i="7"/>
  <c r="S1717" i="7"/>
  <c r="S1718" i="7"/>
  <c r="S1719" i="7"/>
  <c r="S1720" i="7"/>
  <c r="S1721" i="7"/>
  <c r="S1722" i="7"/>
  <c r="S1723" i="7"/>
  <c r="S1724" i="7"/>
  <c r="S1725" i="7"/>
  <c r="S1726" i="7"/>
  <c r="S1727" i="7"/>
  <c r="S1728" i="7"/>
  <c r="S1729" i="7"/>
  <c r="S1730" i="7"/>
  <c r="S1731" i="7"/>
  <c r="S1732" i="7"/>
  <c r="S1733" i="7"/>
  <c r="S1734" i="7"/>
  <c r="S1735" i="7"/>
  <c r="S1736" i="7"/>
  <c r="S1737" i="7"/>
  <c r="S1738" i="7"/>
  <c r="S1739" i="7"/>
  <c r="S1740" i="7"/>
  <c r="S1741" i="7"/>
  <c r="S1742" i="7"/>
  <c r="S1743" i="7"/>
  <c r="S1744" i="7"/>
  <c r="S1745" i="7"/>
  <c r="S1746" i="7"/>
  <c r="S1747" i="7"/>
  <c r="S1748" i="7"/>
  <c r="S1749" i="7"/>
  <c r="S1750" i="7"/>
  <c r="S1751" i="7"/>
  <c r="S1752" i="7"/>
  <c r="S1753" i="7"/>
  <c r="S1754" i="7"/>
  <c r="S1755" i="7"/>
  <c r="S1756" i="7"/>
  <c r="S1757" i="7"/>
  <c r="S1758" i="7"/>
  <c r="S1759" i="7"/>
  <c r="S1760" i="7"/>
  <c r="S1761" i="7"/>
  <c r="S1762" i="7"/>
  <c r="S1763" i="7"/>
  <c r="S1764" i="7"/>
  <c r="S1765" i="7"/>
  <c r="S1766" i="7"/>
  <c r="S1767" i="7"/>
  <c r="S1768" i="7"/>
  <c r="S1769" i="7"/>
  <c r="S1770" i="7"/>
  <c r="S1771" i="7"/>
  <c r="S1772" i="7"/>
  <c r="S1773" i="7"/>
  <c r="S1774" i="7"/>
  <c r="S1775" i="7"/>
  <c r="S1776" i="7"/>
  <c r="S1777" i="7"/>
  <c r="S1778" i="7"/>
  <c r="S1779" i="7"/>
  <c r="S1780" i="7"/>
  <c r="S1781" i="7"/>
  <c r="S1782" i="7"/>
  <c r="S1783" i="7"/>
  <c r="S1784" i="7"/>
  <c r="S1785" i="7"/>
  <c r="S1786" i="7"/>
  <c r="S1787" i="7"/>
  <c r="S1788" i="7"/>
  <c r="S1789" i="7"/>
  <c r="S1790" i="7"/>
  <c r="S1791" i="7"/>
  <c r="S1792" i="7"/>
  <c r="S1793" i="7"/>
  <c r="S1794" i="7"/>
  <c r="S1795" i="7"/>
  <c r="S1796" i="7"/>
  <c r="S1797" i="7"/>
  <c r="S1798" i="7"/>
  <c r="S1799" i="7"/>
  <c r="S1800" i="7"/>
  <c r="S1801" i="7"/>
  <c r="S1802" i="7"/>
  <c r="S1803" i="7"/>
  <c r="S1804" i="7"/>
  <c r="S1805" i="7"/>
  <c r="S1806" i="7"/>
  <c r="S1807" i="7"/>
  <c r="S1808" i="7"/>
  <c r="S1809" i="7"/>
  <c r="S1810" i="7"/>
  <c r="S1811" i="7"/>
  <c r="S1812" i="7"/>
  <c r="S1813" i="7"/>
  <c r="S1814" i="7"/>
  <c r="S1815" i="7"/>
  <c r="S1816" i="7"/>
  <c r="S1817" i="7"/>
  <c r="S1818" i="7"/>
  <c r="S1819" i="7"/>
  <c r="S1820" i="7"/>
  <c r="S1821" i="7"/>
  <c r="S1822" i="7"/>
  <c r="S1823" i="7"/>
  <c r="S1824" i="7"/>
  <c r="S1825" i="7"/>
  <c r="S1826" i="7"/>
  <c r="S1827" i="7"/>
  <c r="S1828" i="7"/>
  <c r="S1829" i="7"/>
  <c r="S1830" i="7"/>
  <c r="S1831" i="7"/>
  <c r="S1832" i="7"/>
  <c r="S1833" i="7"/>
  <c r="S1834" i="7"/>
  <c r="S1835" i="7"/>
  <c r="S1836" i="7"/>
  <c r="S1837" i="7"/>
  <c r="S1838" i="7"/>
  <c r="S1839" i="7"/>
  <c r="S1840" i="7"/>
  <c r="S1841" i="7"/>
  <c r="S1842" i="7"/>
  <c r="S1843" i="7"/>
  <c r="S1844" i="7"/>
  <c r="S1845" i="7"/>
  <c r="S1846" i="7"/>
  <c r="S1847" i="7"/>
  <c r="S1848" i="7"/>
  <c r="S1849" i="7"/>
  <c r="S1851" i="7"/>
  <c r="S1852" i="7"/>
  <c r="S1853" i="7"/>
  <c r="S1854" i="7"/>
  <c r="S1855" i="7"/>
  <c r="S1856" i="7"/>
  <c r="S1857" i="7"/>
  <c r="S1858" i="7"/>
  <c r="S1859" i="7"/>
  <c r="S1860" i="7"/>
  <c r="S1861" i="7"/>
  <c r="S1862" i="7"/>
  <c r="S1863" i="7"/>
  <c r="S1864" i="7"/>
  <c r="S1865" i="7"/>
  <c r="S1866" i="7"/>
  <c r="S1867" i="7"/>
  <c r="S1868" i="7"/>
  <c r="S1869" i="7"/>
  <c r="S1870" i="7"/>
  <c r="S1871" i="7"/>
  <c r="S1872" i="7"/>
  <c r="S1873" i="7"/>
  <c r="S1874" i="7"/>
  <c r="S1875" i="7"/>
  <c r="S1876" i="7"/>
  <c r="S1877" i="7"/>
  <c r="S1878" i="7"/>
  <c r="S1879" i="7"/>
  <c r="S1880" i="7"/>
  <c r="S1881" i="7"/>
  <c r="S1882" i="7"/>
  <c r="S1883" i="7"/>
  <c r="S1884" i="7"/>
  <c r="S1885" i="7"/>
  <c r="S1887" i="7"/>
  <c r="S1888" i="7"/>
  <c r="S1889" i="7"/>
  <c r="S1890" i="7"/>
  <c r="S1891" i="7"/>
  <c r="S1892" i="7"/>
  <c r="S1893" i="7"/>
  <c r="S1894" i="7"/>
  <c r="S1895" i="7"/>
  <c r="S1896" i="7"/>
  <c r="S1897" i="7"/>
  <c r="S1898" i="7"/>
  <c r="S1899" i="7"/>
  <c r="S1900" i="7"/>
  <c r="S1901" i="7"/>
  <c r="S1902" i="7"/>
  <c r="S1903" i="7"/>
  <c r="S1904" i="7"/>
  <c r="S1905" i="7"/>
  <c r="S1906" i="7"/>
  <c r="S1907" i="7"/>
  <c r="S1908" i="7"/>
  <c r="S1909" i="7"/>
  <c r="S1910" i="7"/>
  <c r="S1911" i="7"/>
  <c r="S1912" i="7"/>
  <c r="S1913" i="7"/>
  <c r="S1914" i="7"/>
  <c r="S1915" i="7"/>
  <c r="S1916" i="7"/>
  <c r="S1917" i="7"/>
  <c r="S1918" i="7"/>
  <c r="S1919" i="7"/>
  <c r="S1920" i="7"/>
  <c r="S1921" i="7"/>
  <c r="S1922" i="7"/>
  <c r="S1923" i="7"/>
  <c r="S1924" i="7"/>
  <c r="S1925" i="7"/>
  <c r="S1926" i="7"/>
  <c r="S1927" i="7"/>
  <c r="S1928" i="7"/>
  <c r="S1929" i="7"/>
  <c r="S1930" i="7"/>
  <c r="S1931" i="7"/>
  <c r="S1932" i="7"/>
  <c r="S1933" i="7"/>
  <c r="S1934" i="7"/>
  <c r="S1935" i="7"/>
  <c r="S1936" i="7"/>
  <c r="S1937" i="7"/>
  <c r="S1938" i="7"/>
  <c r="S1939" i="7"/>
  <c r="S1940" i="7"/>
  <c r="S1941" i="7"/>
  <c r="S1942" i="7"/>
  <c r="S1943" i="7"/>
  <c r="S1944" i="7"/>
  <c r="S1945" i="7"/>
  <c r="S1946" i="7"/>
  <c r="S1947" i="7"/>
  <c r="S1948" i="7"/>
  <c r="S1949" i="7"/>
  <c r="S1950" i="7"/>
  <c r="S1951" i="7"/>
  <c r="S1952" i="7"/>
  <c r="S1953" i="7"/>
  <c r="S1954" i="7"/>
  <c r="S1955" i="7"/>
  <c r="S1956" i="7"/>
  <c r="S1957" i="7"/>
  <c r="S1958" i="7"/>
  <c r="S1959" i="7"/>
  <c r="S1960" i="7"/>
  <c r="S1961" i="7"/>
  <c r="S1962" i="7"/>
  <c r="S1963" i="7"/>
  <c r="S1964" i="7"/>
  <c r="S1965" i="7"/>
  <c r="S1966" i="7"/>
  <c r="S1967" i="7"/>
  <c r="S1968" i="7"/>
  <c r="S1969" i="7"/>
  <c r="S1970" i="7"/>
  <c r="S1971" i="7"/>
  <c r="S1972" i="7"/>
  <c r="S1973" i="7"/>
  <c r="S1974" i="7"/>
  <c r="S1975" i="7"/>
  <c r="S1976" i="7"/>
  <c r="S1977" i="7"/>
  <c r="S1978" i="7"/>
  <c r="S1979" i="7"/>
  <c r="S1980" i="7"/>
  <c r="S1981" i="7"/>
  <c r="S1982" i="7"/>
  <c r="S1983" i="7"/>
  <c r="S1984" i="7"/>
  <c r="S1985" i="7"/>
  <c r="S1986" i="7"/>
  <c r="S1987" i="7"/>
  <c r="S1988" i="7"/>
  <c r="S1989" i="7"/>
  <c r="S1990" i="7"/>
  <c r="S1991" i="7"/>
  <c r="S1992" i="7"/>
  <c r="S1993" i="7"/>
  <c r="S1994" i="7"/>
  <c r="S1995" i="7"/>
  <c r="S1996" i="7"/>
  <c r="S1997" i="7"/>
  <c r="S1998" i="7"/>
  <c r="S1999" i="7"/>
  <c r="S2000" i="7"/>
  <c r="S2001" i="7"/>
  <c r="S2002" i="7"/>
  <c r="S2003" i="7"/>
  <c r="S2004" i="7"/>
  <c r="S2005" i="7"/>
  <c r="S2006" i="7"/>
  <c r="S2007" i="7"/>
  <c r="S2008" i="7"/>
  <c r="S2009" i="7"/>
  <c r="S2010" i="7"/>
  <c r="S2011" i="7"/>
  <c r="S2012" i="7"/>
  <c r="S2013" i="7"/>
  <c r="S2014" i="7"/>
  <c r="S2015" i="7"/>
  <c r="S2016" i="7"/>
  <c r="S2017" i="7"/>
  <c r="S2018" i="7"/>
  <c r="S2019" i="7"/>
  <c r="S2020" i="7"/>
  <c r="S2021" i="7"/>
  <c r="S2022" i="7"/>
  <c r="S2023" i="7"/>
  <c r="S2024" i="7"/>
  <c r="S2025" i="7"/>
  <c r="S2026" i="7"/>
  <c r="S2027" i="7"/>
  <c r="S2028" i="7"/>
  <c r="S2029" i="7"/>
  <c r="S2030" i="7"/>
  <c r="S2031" i="7"/>
  <c r="S2032" i="7"/>
  <c r="S2033" i="7"/>
  <c r="S2034" i="7"/>
  <c r="S2035" i="7"/>
  <c r="S2036" i="7"/>
  <c r="S2037" i="7"/>
  <c r="S2038" i="7"/>
  <c r="S2039" i="7"/>
  <c r="S2040" i="7"/>
  <c r="S2041" i="7"/>
  <c r="S2042" i="7"/>
  <c r="S2043" i="7"/>
  <c r="S2044" i="7"/>
  <c r="S2045" i="7"/>
  <c r="S2046" i="7"/>
  <c r="S2047" i="7"/>
  <c r="S2048" i="7"/>
  <c r="S2049" i="7"/>
  <c r="S2050" i="7"/>
  <c r="S2051" i="7"/>
  <c r="S2052" i="7"/>
  <c r="S2053" i="7"/>
  <c r="S2054" i="7"/>
  <c r="S2055" i="7"/>
  <c r="S2056" i="7"/>
  <c r="S2057" i="7"/>
  <c r="S2058" i="7"/>
  <c r="S2059" i="7"/>
  <c r="S2060" i="7"/>
  <c r="S2061" i="7"/>
  <c r="S2062" i="7"/>
  <c r="S2063" i="7"/>
  <c r="S2064" i="7"/>
  <c r="S2065" i="7"/>
  <c r="S2066" i="7"/>
  <c r="S2067" i="7"/>
  <c r="S2068" i="7"/>
  <c r="S2069" i="7"/>
  <c r="S2070" i="7"/>
  <c r="S2071" i="7"/>
  <c r="S2072" i="7"/>
  <c r="S2073" i="7"/>
  <c r="S2074" i="7"/>
  <c r="S2075" i="7"/>
  <c r="S2076" i="7"/>
  <c r="S2077" i="7"/>
  <c r="S2078" i="7"/>
  <c r="S2079" i="7"/>
  <c r="S2080" i="7"/>
  <c r="S2081" i="7"/>
  <c r="S2082" i="7"/>
  <c r="S2083" i="7"/>
  <c r="S2084" i="7"/>
  <c r="S2085" i="7"/>
  <c r="S2086" i="7"/>
  <c r="S2087" i="7"/>
  <c r="S2088" i="7"/>
  <c r="S2089" i="7"/>
  <c r="S2090" i="7"/>
  <c r="S2091" i="7"/>
  <c r="S2092" i="7"/>
  <c r="S2093" i="7"/>
  <c r="S2094" i="7"/>
  <c r="S2095" i="7"/>
  <c r="S2096" i="7"/>
  <c r="S2097" i="7"/>
  <c r="S2098" i="7"/>
  <c r="S2099" i="7"/>
  <c r="S2100" i="7"/>
  <c r="S2101" i="7"/>
  <c r="S2102" i="7"/>
  <c r="S2103" i="7"/>
  <c r="S2104" i="7"/>
  <c r="S2105" i="7"/>
  <c r="S2106" i="7"/>
  <c r="S2107" i="7"/>
  <c r="S2108" i="7"/>
  <c r="S2109" i="7"/>
  <c r="S2110" i="7"/>
  <c r="S2111" i="7"/>
  <c r="S2112" i="7"/>
  <c r="S2113" i="7"/>
  <c r="S2114" i="7"/>
  <c r="S2115" i="7"/>
  <c r="S2116" i="7"/>
  <c r="S2117" i="7"/>
  <c r="S2118" i="7"/>
  <c r="S2119" i="7"/>
  <c r="S2120" i="7"/>
  <c r="S2121" i="7"/>
  <c r="S2122" i="7"/>
  <c r="S2123" i="7"/>
  <c r="S2124" i="7"/>
  <c r="S2125" i="7"/>
  <c r="S2126" i="7"/>
  <c r="S2127" i="7"/>
  <c r="S2128" i="7"/>
  <c r="S2129" i="7"/>
  <c r="S2130" i="7"/>
  <c r="S2131" i="7"/>
  <c r="S2132" i="7"/>
  <c r="S2133" i="7"/>
  <c r="S2134" i="7"/>
  <c r="S2135" i="7"/>
  <c r="S2136" i="7"/>
  <c r="S2137" i="7"/>
  <c r="S2138" i="7"/>
  <c r="S2139" i="7"/>
  <c r="S2140" i="7"/>
  <c r="S2141" i="7"/>
  <c r="S2142" i="7"/>
  <c r="S2143" i="7"/>
  <c r="S2144" i="7"/>
  <c r="S2145" i="7"/>
  <c r="S2146" i="7"/>
  <c r="S2147" i="7"/>
  <c r="S2148" i="7"/>
  <c r="S2149" i="7"/>
  <c r="S2150" i="7"/>
  <c r="S2151" i="7"/>
  <c r="S2152" i="7"/>
  <c r="S2153" i="7"/>
  <c r="S2154" i="7"/>
  <c r="S2155" i="7"/>
  <c r="S2156" i="7"/>
  <c r="S2157" i="7"/>
  <c r="S2158" i="7"/>
  <c r="S2159" i="7"/>
  <c r="S2160" i="7"/>
  <c r="S2161" i="7"/>
  <c r="S2162" i="7"/>
  <c r="S2163" i="7"/>
  <c r="S2164" i="7"/>
  <c r="S2165" i="7"/>
  <c r="S2166" i="7"/>
  <c r="S2167" i="7"/>
  <c r="S2168" i="7"/>
  <c r="S2169" i="7"/>
  <c r="S2170" i="7"/>
  <c r="S2171" i="7"/>
  <c r="S2172" i="7"/>
  <c r="S2173" i="7"/>
  <c r="S2174" i="7"/>
  <c r="S2175" i="7"/>
  <c r="S2176" i="7"/>
  <c r="S2177" i="7"/>
  <c r="S2178" i="7"/>
  <c r="S2179" i="7"/>
  <c r="S2180" i="7"/>
  <c r="S2181" i="7"/>
  <c r="S2182" i="7"/>
  <c r="S2183" i="7"/>
  <c r="S2184" i="7"/>
  <c r="S2185" i="7"/>
  <c r="S2186" i="7"/>
  <c r="S2187" i="7"/>
  <c r="S2188" i="7"/>
  <c r="S2189" i="7"/>
  <c r="S2190" i="7"/>
  <c r="S2191" i="7"/>
  <c r="S2192" i="7"/>
  <c r="S2193" i="7"/>
  <c r="S2194" i="7"/>
  <c r="S2195" i="7"/>
  <c r="S2196" i="7"/>
  <c r="S2197" i="7"/>
  <c r="S2198" i="7"/>
  <c r="S2199" i="7"/>
  <c r="S2200" i="7"/>
  <c r="S2201" i="7"/>
  <c r="R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44" i="7"/>
  <c r="R345" i="7"/>
  <c r="R346" i="7"/>
  <c r="R347" i="7"/>
  <c r="R348" i="7"/>
  <c r="R349" i="7"/>
  <c r="R350" i="7"/>
  <c r="R351" i="7"/>
  <c r="R352" i="7"/>
  <c r="R353" i="7"/>
  <c r="R354" i="7"/>
  <c r="R355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R369" i="7"/>
  <c r="R370" i="7"/>
  <c r="R371" i="7"/>
  <c r="R372" i="7"/>
  <c r="R373" i="7"/>
  <c r="R374" i="7"/>
  <c r="R375" i="7"/>
  <c r="R376" i="7"/>
  <c r="R377" i="7"/>
  <c r="R378" i="7"/>
  <c r="R379" i="7"/>
  <c r="R380" i="7"/>
  <c r="R381" i="7"/>
  <c r="R382" i="7"/>
  <c r="R383" i="7"/>
  <c r="R384" i="7"/>
  <c r="R385" i="7"/>
  <c r="R386" i="7"/>
  <c r="R387" i="7"/>
  <c r="R388" i="7"/>
  <c r="R389" i="7"/>
  <c r="R390" i="7"/>
  <c r="R391" i="7"/>
  <c r="R392" i="7"/>
  <c r="R393" i="7"/>
  <c r="R394" i="7"/>
  <c r="R395" i="7"/>
  <c r="R396" i="7"/>
  <c r="R397" i="7"/>
  <c r="R398" i="7"/>
  <c r="R399" i="7"/>
  <c r="R400" i="7"/>
  <c r="R401" i="7"/>
  <c r="R402" i="7"/>
  <c r="R404" i="7"/>
  <c r="R405" i="7"/>
  <c r="R406" i="7"/>
  <c r="R407" i="7"/>
  <c r="R408" i="7"/>
  <c r="R409" i="7"/>
  <c r="R410" i="7"/>
  <c r="R411" i="7"/>
  <c r="R412" i="7"/>
  <c r="R413" i="7"/>
  <c r="R414" i="7"/>
  <c r="R415" i="7"/>
  <c r="R416" i="7"/>
  <c r="R417" i="7"/>
  <c r="R418" i="7"/>
  <c r="R419" i="7"/>
  <c r="R420" i="7"/>
  <c r="R421" i="7"/>
  <c r="R422" i="7"/>
  <c r="R423" i="7"/>
  <c r="R424" i="7"/>
  <c r="R425" i="7"/>
  <c r="R426" i="7"/>
  <c r="R427" i="7"/>
  <c r="R428" i="7"/>
  <c r="R429" i="7"/>
  <c r="R430" i="7"/>
  <c r="R431" i="7"/>
  <c r="R432" i="7"/>
  <c r="R433" i="7"/>
  <c r="R434" i="7"/>
  <c r="R435" i="7"/>
  <c r="R436" i="7"/>
  <c r="R437" i="7"/>
  <c r="R438" i="7"/>
  <c r="R439" i="7"/>
  <c r="R440" i="7"/>
  <c r="R441" i="7"/>
  <c r="R442" i="7"/>
  <c r="R443" i="7"/>
  <c r="R444" i="7"/>
  <c r="R445" i="7"/>
  <c r="R446" i="7"/>
  <c r="R447" i="7"/>
  <c r="R448" i="7"/>
  <c r="R449" i="7"/>
  <c r="R450" i="7"/>
  <c r="R451" i="7"/>
  <c r="R452" i="7"/>
  <c r="R453" i="7"/>
  <c r="R454" i="7"/>
  <c r="R455" i="7"/>
  <c r="R456" i="7"/>
  <c r="R457" i="7"/>
  <c r="R458" i="7"/>
  <c r="R459" i="7"/>
  <c r="R460" i="7"/>
  <c r="R461" i="7"/>
  <c r="R462" i="7"/>
  <c r="R463" i="7"/>
  <c r="R464" i="7"/>
  <c r="R465" i="7"/>
  <c r="R466" i="7"/>
  <c r="R467" i="7"/>
  <c r="R468" i="7"/>
  <c r="R469" i="7"/>
  <c r="R470" i="7"/>
  <c r="R471" i="7"/>
  <c r="R472" i="7"/>
  <c r="R473" i="7"/>
  <c r="R474" i="7"/>
  <c r="R475" i="7"/>
  <c r="R476" i="7"/>
  <c r="R477" i="7"/>
  <c r="R478" i="7"/>
  <c r="R479" i="7"/>
  <c r="R480" i="7"/>
  <c r="R481" i="7"/>
  <c r="R482" i="7"/>
  <c r="R483" i="7"/>
  <c r="R484" i="7"/>
  <c r="R485" i="7"/>
  <c r="R486" i="7"/>
  <c r="R487" i="7"/>
  <c r="R488" i="7"/>
  <c r="R489" i="7"/>
  <c r="R490" i="7"/>
  <c r="R491" i="7"/>
  <c r="R493" i="7"/>
  <c r="R494" i="7"/>
  <c r="R495" i="7"/>
  <c r="R496" i="7"/>
  <c r="R497" i="7"/>
  <c r="R498" i="7"/>
  <c r="R499" i="7"/>
  <c r="R500" i="7"/>
  <c r="R501" i="7"/>
  <c r="R502" i="7"/>
  <c r="R503" i="7"/>
  <c r="R504" i="7"/>
  <c r="R505" i="7"/>
  <c r="R506" i="7"/>
  <c r="R507" i="7"/>
  <c r="R508" i="7"/>
  <c r="R509" i="7"/>
  <c r="R510" i="7"/>
  <c r="R511" i="7"/>
  <c r="R512" i="7"/>
  <c r="R513" i="7"/>
  <c r="R514" i="7"/>
  <c r="R515" i="7"/>
  <c r="R516" i="7"/>
  <c r="R517" i="7"/>
  <c r="R518" i="7"/>
  <c r="R519" i="7"/>
  <c r="R520" i="7"/>
  <c r="R521" i="7"/>
  <c r="R522" i="7"/>
  <c r="R523" i="7"/>
  <c r="R524" i="7"/>
  <c r="R525" i="7"/>
  <c r="R526" i="7"/>
  <c r="R527" i="7"/>
  <c r="R528" i="7"/>
  <c r="R529" i="7"/>
  <c r="R530" i="7"/>
  <c r="R531" i="7"/>
  <c r="R532" i="7"/>
  <c r="R533" i="7"/>
  <c r="R534" i="7"/>
  <c r="R535" i="7"/>
  <c r="R536" i="7"/>
  <c r="R537" i="7"/>
  <c r="R538" i="7"/>
  <c r="R539" i="7"/>
  <c r="R540" i="7"/>
  <c r="R541" i="7"/>
  <c r="R542" i="7"/>
  <c r="R543" i="7"/>
  <c r="R544" i="7"/>
  <c r="R545" i="7"/>
  <c r="R546" i="7"/>
  <c r="R547" i="7"/>
  <c r="R548" i="7"/>
  <c r="R549" i="7"/>
  <c r="R550" i="7"/>
  <c r="R551" i="7"/>
  <c r="R552" i="7"/>
  <c r="R553" i="7"/>
  <c r="R554" i="7"/>
  <c r="R555" i="7"/>
  <c r="R556" i="7"/>
  <c r="R557" i="7"/>
  <c r="R558" i="7"/>
  <c r="R559" i="7"/>
  <c r="R560" i="7"/>
  <c r="R561" i="7"/>
  <c r="R562" i="7"/>
  <c r="R563" i="7"/>
  <c r="R564" i="7"/>
  <c r="R565" i="7"/>
  <c r="R566" i="7"/>
  <c r="R567" i="7"/>
  <c r="R568" i="7"/>
  <c r="R569" i="7"/>
  <c r="R570" i="7"/>
  <c r="R571" i="7"/>
  <c r="R572" i="7"/>
  <c r="R573" i="7"/>
  <c r="R574" i="7"/>
  <c r="R575" i="7"/>
  <c r="R577" i="7"/>
  <c r="R578" i="7"/>
  <c r="R579" i="7"/>
  <c r="R580" i="7"/>
  <c r="R581" i="7"/>
  <c r="R583" i="7"/>
  <c r="R584" i="7"/>
  <c r="R585" i="7"/>
  <c r="R586" i="7"/>
  <c r="R587" i="7"/>
  <c r="R588" i="7"/>
  <c r="R589" i="7"/>
  <c r="R590" i="7"/>
  <c r="R591" i="7"/>
  <c r="R592" i="7"/>
  <c r="R593" i="7"/>
  <c r="R594" i="7"/>
  <c r="R595" i="7"/>
  <c r="R596" i="7"/>
  <c r="R597" i="7"/>
  <c r="R598" i="7"/>
  <c r="R599" i="7"/>
  <c r="R600" i="7"/>
  <c r="R601" i="7"/>
  <c r="R602" i="7"/>
  <c r="R603" i="7"/>
  <c r="R604" i="7"/>
  <c r="R605" i="7"/>
  <c r="R606" i="7"/>
  <c r="R607" i="7"/>
  <c r="R608" i="7"/>
  <c r="R609" i="7"/>
  <c r="R610" i="7"/>
  <c r="R611" i="7"/>
  <c r="R612" i="7"/>
  <c r="R613" i="7"/>
  <c r="R614" i="7"/>
  <c r="R615" i="7"/>
  <c r="R616" i="7"/>
  <c r="R617" i="7"/>
  <c r="R618" i="7"/>
  <c r="R619" i="7"/>
  <c r="R620" i="7"/>
  <c r="R621" i="7"/>
  <c r="R622" i="7"/>
  <c r="R623" i="7"/>
  <c r="R624" i="7"/>
  <c r="R625" i="7"/>
  <c r="R626" i="7"/>
  <c r="R627" i="7"/>
  <c r="R628" i="7"/>
  <c r="R629" i="7"/>
  <c r="R630" i="7"/>
  <c r="R631" i="7"/>
  <c r="R632" i="7"/>
  <c r="R633" i="7"/>
  <c r="R634" i="7"/>
  <c r="R635" i="7"/>
  <c r="R636" i="7"/>
  <c r="R637" i="7"/>
  <c r="R638" i="7"/>
  <c r="R639" i="7"/>
  <c r="R640" i="7"/>
  <c r="R641" i="7"/>
  <c r="R642" i="7"/>
  <c r="R643" i="7"/>
  <c r="R644" i="7"/>
  <c r="R645" i="7"/>
  <c r="R646" i="7"/>
  <c r="R647" i="7"/>
  <c r="R648" i="7"/>
  <c r="R649" i="7"/>
  <c r="R650" i="7"/>
  <c r="R651" i="7"/>
  <c r="R652" i="7"/>
  <c r="R653" i="7"/>
  <c r="R654" i="7"/>
  <c r="R655" i="7"/>
  <c r="R656" i="7"/>
  <c r="R657" i="7"/>
  <c r="R658" i="7"/>
  <c r="R659" i="7"/>
  <c r="R660" i="7"/>
  <c r="R661" i="7"/>
  <c r="R662" i="7"/>
  <c r="R663" i="7"/>
  <c r="R664" i="7"/>
  <c r="R665" i="7"/>
  <c r="R666" i="7"/>
  <c r="R667" i="7"/>
  <c r="R668" i="7"/>
  <c r="R669" i="7"/>
  <c r="R670" i="7"/>
  <c r="R671" i="7"/>
  <c r="R672" i="7"/>
  <c r="R673" i="7"/>
  <c r="R674" i="7"/>
  <c r="R675" i="7"/>
  <c r="R676" i="7"/>
  <c r="R677" i="7"/>
  <c r="R678" i="7"/>
  <c r="R679" i="7"/>
  <c r="R680" i="7"/>
  <c r="R681" i="7"/>
  <c r="R682" i="7"/>
  <c r="R683" i="7"/>
  <c r="R684" i="7"/>
  <c r="R685" i="7"/>
  <c r="R686" i="7"/>
  <c r="R687" i="7"/>
  <c r="R688" i="7"/>
  <c r="R689" i="7"/>
  <c r="R690" i="7"/>
  <c r="R691" i="7"/>
  <c r="R692" i="7"/>
  <c r="R693" i="7"/>
  <c r="R694" i="7"/>
  <c r="R695" i="7"/>
  <c r="R696" i="7"/>
  <c r="R697" i="7"/>
  <c r="R698" i="7"/>
  <c r="R699" i="7"/>
  <c r="R700" i="7"/>
  <c r="R701" i="7"/>
  <c r="R702" i="7"/>
  <c r="R703" i="7"/>
  <c r="R704" i="7"/>
  <c r="R705" i="7"/>
  <c r="R706" i="7"/>
  <c r="R707" i="7"/>
  <c r="R708" i="7"/>
  <c r="R709" i="7"/>
  <c r="R710" i="7"/>
  <c r="R711" i="7"/>
  <c r="R712" i="7"/>
  <c r="R713" i="7"/>
  <c r="R714" i="7"/>
  <c r="R715" i="7"/>
  <c r="R716" i="7"/>
  <c r="R717" i="7"/>
  <c r="R718" i="7"/>
  <c r="R719" i="7"/>
  <c r="R720" i="7"/>
  <c r="R721" i="7"/>
  <c r="R722" i="7"/>
  <c r="R723" i="7"/>
  <c r="R724" i="7"/>
  <c r="R725" i="7"/>
  <c r="R726" i="7"/>
  <c r="R727" i="7"/>
  <c r="R728" i="7"/>
  <c r="R729" i="7"/>
  <c r="R730" i="7"/>
  <c r="R731" i="7"/>
  <c r="R732" i="7"/>
  <c r="R733" i="7"/>
  <c r="R734" i="7"/>
  <c r="R735" i="7"/>
  <c r="R736" i="7"/>
  <c r="R737" i="7"/>
  <c r="R738" i="7"/>
  <c r="R739" i="7"/>
  <c r="R740" i="7"/>
  <c r="R741" i="7"/>
  <c r="R742" i="7"/>
  <c r="R743" i="7"/>
  <c r="R744" i="7"/>
  <c r="R745" i="7"/>
  <c r="R746" i="7"/>
  <c r="R747" i="7"/>
  <c r="R748" i="7"/>
  <c r="R749" i="7"/>
  <c r="R750" i="7"/>
  <c r="R751" i="7"/>
  <c r="R752" i="7"/>
  <c r="R753" i="7"/>
  <c r="R754" i="7"/>
  <c r="R755" i="7"/>
  <c r="R756" i="7"/>
  <c r="R757" i="7"/>
  <c r="R758" i="7"/>
  <c r="R759" i="7"/>
  <c r="R760" i="7"/>
  <c r="R761" i="7"/>
  <c r="R762" i="7"/>
  <c r="R763" i="7"/>
  <c r="R764" i="7"/>
  <c r="R765" i="7"/>
  <c r="R766" i="7"/>
  <c r="R767" i="7"/>
  <c r="R768" i="7"/>
  <c r="R769" i="7"/>
  <c r="R770" i="7"/>
  <c r="R771" i="7"/>
  <c r="R772" i="7"/>
  <c r="R773" i="7"/>
  <c r="R774" i="7"/>
  <c r="R775" i="7"/>
  <c r="R776" i="7"/>
  <c r="R777" i="7"/>
  <c r="R778" i="7"/>
  <c r="R779" i="7"/>
  <c r="R780" i="7"/>
  <c r="R781" i="7"/>
  <c r="R782" i="7"/>
  <c r="R783" i="7"/>
  <c r="R784" i="7"/>
  <c r="R785" i="7"/>
  <c r="R786" i="7"/>
  <c r="R787" i="7"/>
  <c r="R788" i="7"/>
  <c r="R789" i="7"/>
  <c r="R790" i="7"/>
  <c r="R791" i="7"/>
  <c r="R792" i="7"/>
  <c r="R793" i="7"/>
  <c r="R794" i="7"/>
  <c r="R795" i="7"/>
  <c r="R796" i="7"/>
  <c r="R797" i="7"/>
  <c r="R798" i="7"/>
  <c r="R799" i="7"/>
  <c r="R800" i="7"/>
  <c r="R801" i="7"/>
  <c r="R802" i="7"/>
  <c r="R803" i="7"/>
  <c r="R804" i="7"/>
  <c r="R805" i="7"/>
  <c r="R806" i="7"/>
  <c r="R807" i="7"/>
  <c r="R808" i="7"/>
  <c r="R809" i="7"/>
  <c r="R810" i="7"/>
  <c r="R811" i="7"/>
  <c r="R812" i="7"/>
  <c r="R813" i="7"/>
  <c r="R814" i="7"/>
  <c r="R815" i="7"/>
  <c r="R816" i="7"/>
  <c r="R817" i="7"/>
  <c r="R818" i="7"/>
  <c r="R819" i="7"/>
  <c r="R820" i="7"/>
  <c r="R821" i="7"/>
  <c r="R822" i="7"/>
  <c r="R823" i="7"/>
  <c r="R824" i="7"/>
  <c r="R825" i="7"/>
  <c r="R826" i="7"/>
  <c r="R827" i="7"/>
  <c r="R828" i="7"/>
  <c r="R829" i="7"/>
  <c r="R830" i="7"/>
  <c r="R831" i="7"/>
  <c r="R832" i="7"/>
  <c r="R833" i="7"/>
  <c r="R834" i="7"/>
  <c r="R835" i="7"/>
  <c r="R836" i="7"/>
  <c r="R837" i="7"/>
  <c r="R838" i="7"/>
  <c r="R839" i="7"/>
  <c r="R840" i="7"/>
  <c r="R841" i="7"/>
  <c r="R842" i="7"/>
  <c r="R843" i="7"/>
  <c r="R844" i="7"/>
  <c r="R845" i="7"/>
  <c r="R846" i="7"/>
  <c r="R847" i="7"/>
  <c r="R848" i="7"/>
  <c r="R849" i="7"/>
  <c r="R850" i="7"/>
  <c r="R851" i="7"/>
  <c r="R852" i="7"/>
  <c r="R853" i="7"/>
  <c r="R854" i="7"/>
  <c r="R855" i="7"/>
  <c r="R856" i="7"/>
  <c r="R857" i="7"/>
  <c r="R858" i="7"/>
  <c r="R859" i="7"/>
  <c r="R860" i="7"/>
  <c r="R861" i="7"/>
  <c r="R862" i="7"/>
  <c r="R863" i="7"/>
  <c r="R864" i="7"/>
  <c r="R865" i="7"/>
  <c r="R866" i="7"/>
  <c r="R867" i="7"/>
  <c r="R868" i="7"/>
  <c r="R869" i="7"/>
  <c r="R870" i="7"/>
  <c r="R871" i="7"/>
  <c r="R872" i="7"/>
  <c r="R873" i="7"/>
  <c r="R874" i="7"/>
  <c r="R875" i="7"/>
  <c r="R876" i="7"/>
  <c r="R877" i="7"/>
  <c r="R878" i="7"/>
  <c r="R880" i="7"/>
  <c r="R881" i="7"/>
  <c r="R882" i="7"/>
  <c r="R883" i="7"/>
  <c r="R884" i="7"/>
  <c r="R885" i="7"/>
  <c r="R886" i="7"/>
  <c r="R887" i="7"/>
  <c r="R888" i="7"/>
  <c r="R889" i="7"/>
  <c r="R890" i="7"/>
  <c r="R891" i="7"/>
  <c r="R892" i="7"/>
  <c r="R893" i="7"/>
  <c r="R894" i="7"/>
  <c r="R895" i="7"/>
  <c r="R896" i="7"/>
  <c r="R897" i="7"/>
  <c r="R898" i="7"/>
  <c r="R899" i="7"/>
  <c r="R900" i="7"/>
  <c r="R901" i="7"/>
  <c r="R902" i="7"/>
  <c r="R903" i="7"/>
  <c r="R904" i="7"/>
  <c r="R905" i="7"/>
  <c r="R906" i="7"/>
  <c r="R907" i="7"/>
  <c r="R908" i="7"/>
  <c r="R909" i="7"/>
  <c r="R910" i="7"/>
  <c r="R911" i="7"/>
  <c r="R912" i="7"/>
  <c r="R913" i="7"/>
  <c r="R914" i="7"/>
  <c r="R915" i="7"/>
  <c r="R916" i="7"/>
  <c r="R917" i="7"/>
  <c r="R918" i="7"/>
  <c r="R919" i="7"/>
  <c r="R920" i="7"/>
  <c r="R921" i="7"/>
  <c r="R922" i="7"/>
  <c r="R923" i="7"/>
  <c r="R924" i="7"/>
  <c r="R925" i="7"/>
  <c r="R926" i="7"/>
  <c r="R927" i="7"/>
  <c r="R928" i="7"/>
  <c r="R929" i="7"/>
  <c r="R930" i="7"/>
  <c r="R931" i="7"/>
  <c r="R932" i="7"/>
  <c r="R934" i="7"/>
  <c r="R935" i="7"/>
  <c r="R936" i="7"/>
  <c r="R937" i="7"/>
  <c r="R938" i="7"/>
  <c r="R939" i="7"/>
  <c r="R940" i="7"/>
  <c r="R941" i="7"/>
  <c r="R942" i="7"/>
  <c r="R943" i="7"/>
  <c r="R944" i="7"/>
  <c r="R945" i="7"/>
  <c r="R946" i="7"/>
  <c r="R947" i="7"/>
  <c r="R948" i="7"/>
  <c r="R949" i="7"/>
  <c r="R950" i="7"/>
  <c r="R951" i="7"/>
  <c r="R952" i="7"/>
  <c r="R953" i="7"/>
  <c r="R954" i="7"/>
  <c r="R955" i="7"/>
  <c r="R956" i="7"/>
  <c r="R957" i="7"/>
  <c r="R958" i="7"/>
  <c r="R959" i="7"/>
  <c r="R960" i="7"/>
  <c r="R961" i="7"/>
  <c r="R962" i="7"/>
  <c r="R963" i="7"/>
  <c r="R964" i="7"/>
  <c r="R965" i="7"/>
  <c r="R966" i="7"/>
  <c r="R967" i="7"/>
  <c r="R968" i="7"/>
  <c r="R969" i="7"/>
  <c r="R970" i="7"/>
  <c r="R971" i="7"/>
  <c r="R972" i="7"/>
  <c r="R973" i="7"/>
  <c r="R974" i="7"/>
  <c r="R975" i="7"/>
  <c r="R976" i="7"/>
  <c r="R977" i="7"/>
  <c r="R978" i="7"/>
  <c r="R979" i="7"/>
  <c r="R980" i="7"/>
  <c r="R981" i="7"/>
  <c r="R982" i="7"/>
  <c r="R983" i="7"/>
  <c r="R984" i="7"/>
  <c r="R985" i="7"/>
  <c r="R986" i="7"/>
  <c r="R987" i="7"/>
  <c r="R988" i="7"/>
  <c r="R989" i="7"/>
  <c r="R990" i="7"/>
  <c r="R991" i="7"/>
  <c r="R992" i="7"/>
  <c r="R993" i="7"/>
  <c r="R994" i="7"/>
  <c r="R995" i="7"/>
  <c r="R996" i="7"/>
  <c r="R997" i="7"/>
  <c r="R998" i="7"/>
  <c r="R999" i="7"/>
  <c r="R1000" i="7"/>
  <c r="R1001" i="7"/>
  <c r="R1002" i="7"/>
  <c r="R1003" i="7"/>
  <c r="R1004" i="7"/>
  <c r="R1005" i="7"/>
  <c r="R1006" i="7"/>
  <c r="R1007" i="7"/>
  <c r="R1008" i="7"/>
  <c r="R1009" i="7"/>
  <c r="R1010" i="7"/>
  <c r="R1011" i="7"/>
  <c r="R1012" i="7"/>
  <c r="R1013" i="7"/>
  <c r="R1014" i="7"/>
  <c r="R1015" i="7"/>
  <c r="R1016" i="7"/>
  <c r="R1017" i="7"/>
  <c r="R1018" i="7"/>
  <c r="R1019" i="7"/>
  <c r="R1020" i="7"/>
  <c r="R1021" i="7"/>
  <c r="R1022" i="7"/>
  <c r="R1023" i="7"/>
  <c r="R1024" i="7"/>
  <c r="R1025" i="7"/>
  <c r="R1026" i="7"/>
  <c r="R1027" i="7"/>
  <c r="R1028" i="7"/>
  <c r="R1029" i="7"/>
  <c r="R1030" i="7"/>
  <c r="R1031" i="7"/>
  <c r="R1032" i="7"/>
  <c r="R1033" i="7"/>
  <c r="R1034" i="7"/>
  <c r="R1035" i="7"/>
  <c r="R1036" i="7"/>
  <c r="R1037" i="7"/>
  <c r="R1038" i="7"/>
  <c r="R1039" i="7"/>
  <c r="R1040" i="7"/>
  <c r="R1041" i="7"/>
  <c r="R1042" i="7"/>
  <c r="R1043" i="7"/>
  <c r="R1044" i="7"/>
  <c r="R1045" i="7"/>
  <c r="R1046" i="7"/>
  <c r="R1047" i="7"/>
  <c r="R1048" i="7"/>
  <c r="R1049" i="7"/>
  <c r="R1050" i="7"/>
  <c r="R1051" i="7"/>
  <c r="R1052" i="7"/>
  <c r="R1053" i="7"/>
  <c r="R1054" i="7"/>
  <c r="R1055" i="7"/>
  <c r="R1056" i="7"/>
  <c r="R1057" i="7"/>
  <c r="R1058" i="7"/>
  <c r="R1059" i="7"/>
  <c r="R1060" i="7"/>
  <c r="R1061" i="7"/>
  <c r="R1062" i="7"/>
  <c r="R1063" i="7"/>
  <c r="R1064" i="7"/>
  <c r="R1065" i="7"/>
  <c r="R1066" i="7"/>
  <c r="R1067" i="7"/>
  <c r="R1068" i="7"/>
  <c r="R1069" i="7"/>
  <c r="R1070" i="7"/>
  <c r="R1071" i="7"/>
  <c r="R1072" i="7"/>
  <c r="R1073" i="7"/>
  <c r="R1074" i="7"/>
  <c r="R1075" i="7"/>
  <c r="R1076" i="7"/>
  <c r="R1077" i="7"/>
  <c r="R1078" i="7"/>
  <c r="R1079" i="7"/>
  <c r="R1080" i="7"/>
  <c r="R1081" i="7"/>
  <c r="R1082" i="7"/>
  <c r="R1083" i="7"/>
  <c r="R1084" i="7"/>
  <c r="R1085" i="7"/>
  <c r="R1086" i="7"/>
  <c r="R1087" i="7"/>
  <c r="R1088" i="7"/>
  <c r="R1089" i="7"/>
  <c r="R1090" i="7"/>
  <c r="R1091" i="7"/>
  <c r="R1092" i="7"/>
  <c r="R1093" i="7"/>
  <c r="R1094" i="7"/>
  <c r="R1095" i="7"/>
  <c r="R1096" i="7"/>
  <c r="R1097" i="7"/>
  <c r="R1098" i="7"/>
  <c r="R1099" i="7"/>
  <c r="R1100" i="7"/>
  <c r="R1101" i="7"/>
  <c r="R1102" i="7"/>
  <c r="R1103" i="7"/>
  <c r="R1104" i="7"/>
  <c r="R1105" i="7"/>
  <c r="R1106" i="7"/>
  <c r="R1107" i="7"/>
  <c r="R1108" i="7"/>
  <c r="R1109" i="7"/>
  <c r="R1110" i="7"/>
  <c r="R1111" i="7"/>
  <c r="R1112" i="7"/>
  <c r="R1113" i="7"/>
  <c r="R1114" i="7"/>
  <c r="R1115" i="7"/>
  <c r="R1116" i="7"/>
  <c r="R1117" i="7"/>
  <c r="R1118" i="7"/>
  <c r="R1119" i="7"/>
  <c r="R1120" i="7"/>
  <c r="R1121" i="7"/>
  <c r="R1122" i="7"/>
  <c r="R1123" i="7"/>
  <c r="R1124" i="7"/>
  <c r="R1125" i="7"/>
  <c r="R1126" i="7"/>
  <c r="R1127" i="7"/>
  <c r="R1128" i="7"/>
  <c r="R1129" i="7"/>
  <c r="R1130" i="7"/>
  <c r="R1131" i="7"/>
  <c r="R1132" i="7"/>
  <c r="R1133" i="7"/>
  <c r="R1134" i="7"/>
  <c r="R1135" i="7"/>
  <c r="R1136" i="7"/>
  <c r="R1137" i="7"/>
  <c r="R1138" i="7"/>
  <c r="R1139" i="7"/>
  <c r="R1140" i="7"/>
  <c r="R1141" i="7"/>
  <c r="R1142" i="7"/>
  <c r="R1143" i="7"/>
  <c r="R1144" i="7"/>
  <c r="R1145" i="7"/>
  <c r="R1146" i="7"/>
  <c r="R1147" i="7"/>
  <c r="R1148" i="7"/>
  <c r="R1149" i="7"/>
  <c r="R1150" i="7"/>
  <c r="R1151" i="7"/>
  <c r="R1152" i="7"/>
  <c r="R1153" i="7"/>
  <c r="R1154" i="7"/>
  <c r="R1155" i="7"/>
  <c r="R1156" i="7"/>
  <c r="R1157" i="7"/>
  <c r="R1158" i="7"/>
  <c r="R1159" i="7"/>
  <c r="R1160" i="7"/>
  <c r="R1161" i="7"/>
  <c r="R1162" i="7"/>
  <c r="R1163" i="7"/>
  <c r="R1164" i="7"/>
  <c r="R1165" i="7"/>
  <c r="R1166" i="7"/>
  <c r="R1167" i="7"/>
  <c r="R1168" i="7"/>
  <c r="R1169" i="7"/>
  <c r="R1170" i="7"/>
  <c r="R1171" i="7"/>
  <c r="R1172" i="7"/>
  <c r="R1173" i="7"/>
  <c r="R1174" i="7"/>
  <c r="R1175" i="7"/>
  <c r="R1176" i="7"/>
  <c r="R1177" i="7"/>
  <c r="R1178" i="7"/>
  <c r="R1179" i="7"/>
  <c r="R1180" i="7"/>
  <c r="R1181" i="7"/>
  <c r="R1182" i="7"/>
  <c r="R1183" i="7"/>
  <c r="R1184" i="7"/>
  <c r="R1185" i="7"/>
  <c r="R1186" i="7"/>
  <c r="R1187" i="7"/>
  <c r="R1188" i="7"/>
  <c r="R1189" i="7"/>
  <c r="R1190" i="7"/>
  <c r="R1191" i="7"/>
  <c r="R1192" i="7"/>
  <c r="R1193" i="7"/>
  <c r="R1194" i="7"/>
  <c r="R1195" i="7"/>
  <c r="R1196" i="7"/>
  <c r="R1197" i="7"/>
  <c r="R1198" i="7"/>
  <c r="R1199" i="7"/>
  <c r="R1200" i="7"/>
  <c r="R1201" i="7"/>
  <c r="R1202" i="7"/>
  <c r="R1203" i="7"/>
  <c r="R1204" i="7"/>
  <c r="R1205" i="7"/>
  <c r="R1206" i="7"/>
  <c r="R1207" i="7"/>
  <c r="R1208" i="7"/>
  <c r="R1209" i="7"/>
  <c r="R1210" i="7"/>
  <c r="R1211" i="7"/>
  <c r="R1212" i="7"/>
  <c r="R1213" i="7"/>
  <c r="R1214" i="7"/>
  <c r="R1215" i="7"/>
  <c r="R1216" i="7"/>
  <c r="R1217" i="7"/>
  <c r="R1218" i="7"/>
  <c r="R1219" i="7"/>
  <c r="R1220" i="7"/>
  <c r="R1221" i="7"/>
  <c r="R1222" i="7"/>
  <c r="R1223" i="7"/>
  <c r="R1224" i="7"/>
  <c r="R1225" i="7"/>
  <c r="R1226" i="7"/>
  <c r="R1227" i="7"/>
  <c r="R1228" i="7"/>
  <c r="R1229" i="7"/>
  <c r="R1230" i="7"/>
  <c r="R1231" i="7"/>
  <c r="R1232" i="7"/>
  <c r="R1233" i="7"/>
  <c r="R1234" i="7"/>
  <c r="R1235" i="7"/>
  <c r="R1236" i="7"/>
  <c r="R1237" i="7"/>
  <c r="R1238" i="7"/>
  <c r="R1239" i="7"/>
  <c r="R1240" i="7"/>
  <c r="R1241" i="7"/>
  <c r="R1242" i="7"/>
  <c r="R1243" i="7"/>
  <c r="R1244" i="7"/>
  <c r="R1245" i="7"/>
  <c r="R1246" i="7"/>
  <c r="R1247" i="7"/>
  <c r="R1248" i="7"/>
  <c r="R1249" i="7"/>
  <c r="R1250" i="7"/>
  <c r="R1251" i="7"/>
  <c r="R1252" i="7"/>
  <c r="R1253" i="7"/>
  <c r="R1254" i="7"/>
  <c r="R1255" i="7"/>
  <c r="R1256" i="7"/>
  <c r="R1257" i="7"/>
  <c r="R1258" i="7"/>
  <c r="R1259" i="7"/>
  <c r="R1260" i="7"/>
  <c r="R1261" i="7"/>
  <c r="R1262" i="7"/>
  <c r="R1263" i="7"/>
  <c r="R1264" i="7"/>
  <c r="R1265" i="7"/>
  <c r="R1266" i="7"/>
  <c r="R1267" i="7"/>
  <c r="R1268" i="7"/>
  <c r="R1269" i="7"/>
  <c r="R1270" i="7"/>
  <c r="R1271" i="7"/>
  <c r="R1272" i="7"/>
  <c r="R1273" i="7"/>
  <c r="R1274" i="7"/>
  <c r="R1275" i="7"/>
  <c r="R1276" i="7"/>
  <c r="R1277" i="7"/>
  <c r="R1278" i="7"/>
  <c r="R1279" i="7"/>
  <c r="R1280" i="7"/>
  <c r="R1281" i="7"/>
  <c r="R1282" i="7"/>
  <c r="R1283" i="7"/>
  <c r="R1284" i="7"/>
  <c r="R1285" i="7"/>
  <c r="R1286" i="7"/>
  <c r="R1287" i="7"/>
  <c r="R1288" i="7"/>
  <c r="R1289" i="7"/>
  <c r="R1290" i="7"/>
  <c r="R1291" i="7"/>
  <c r="R1292" i="7"/>
  <c r="R1293" i="7"/>
  <c r="R1294" i="7"/>
  <c r="R1295" i="7"/>
  <c r="R1296" i="7"/>
  <c r="R1297" i="7"/>
  <c r="R1298" i="7"/>
  <c r="R1299" i="7"/>
  <c r="R1300" i="7"/>
  <c r="R1301" i="7"/>
  <c r="R1302" i="7"/>
  <c r="R1303" i="7"/>
  <c r="R1304" i="7"/>
  <c r="R1305" i="7"/>
  <c r="R1306" i="7"/>
  <c r="R1307" i="7"/>
  <c r="R1308" i="7"/>
  <c r="R1309" i="7"/>
  <c r="R1310" i="7"/>
  <c r="R1311" i="7"/>
  <c r="R1312" i="7"/>
  <c r="R1313" i="7"/>
  <c r="R1314" i="7"/>
  <c r="R1315" i="7"/>
  <c r="R1316" i="7"/>
  <c r="R1317" i="7"/>
  <c r="R1318" i="7"/>
  <c r="R1319" i="7"/>
  <c r="R1320" i="7"/>
  <c r="R1321" i="7"/>
  <c r="R1322" i="7"/>
  <c r="R1323" i="7"/>
  <c r="R1324" i="7"/>
  <c r="R1325" i="7"/>
  <c r="R1326" i="7"/>
  <c r="R1327" i="7"/>
  <c r="R1328" i="7"/>
  <c r="R1329" i="7"/>
  <c r="R1330" i="7"/>
  <c r="R1331" i="7"/>
  <c r="R1332" i="7"/>
  <c r="R1333" i="7"/>
  <c r="R1334" i="7"/>
  <c r="R1335" i="7"/>
  <c r="R1336" i="7"/>
  <c r="R1337" i="7"/>
  <c r="R1338" i="7"/>
  <c r="R1339" i="7"/>
  <c r="R1340" i="7"/>
  <c r="R1341" i="7"/>
  <c r="R1342" i="7"/>
  <c r="R1343" i="7"/>
  <c r="R1344" i="7"/>
  <c r="R1345" i="7"/>
  <c r="R1346" i="7"/>
  <c r="R1347" i="7"/>
  <c r="R1348" i="7"/>
  <c r="R1349" i="7"/>
  <c r="R1350" i="7"/>
  <c r="R1351" i="7"/>
  <c r="R1352" i="7"/>
  <c r="R1353" i="7"/>
  <c r="R1354" i="7"/>
  <c r="R1355" i="7"/>
  <c r="R1356" i="7"/>
  <c r="R1357" i="7"/>
  <c r="R1358" i="7"/>
  <c r="R1359" i="7"/>
  <c r="R1360" i="7"/>
  <c r="R1361" i="7"/>
  <c r="R1362" i="7"/>
  <c r="R1363" i="7"/>
  <c r="R1364" i="7"/>
  <c r="R1365" i="7"/>
  <c r="R1366" i="7"/>
  <c r="R1367" i="7"/>
  <c r="R1368" i="7"/>
  <c r="R1369" i="7"/>
  <c r="R1370" i="7"/>
  <c r="R1372" i="7"/>
  <c r="R1373" i="7"/>
  <c r="R1374" i="7"/>
  <c r="R1375" i="7"/>
  <c r="R1376" i="7"/>
  <c r="R1377" i="7"/>
  <c r="R1378" i="7"/>
  <c r="R1379" i="7"/>
  <c r="R1380" i="7"/>
  <c r="R1381" i="7"/>
  <c r="R1382" i="7"/>
  <c r="R1383" i="7"/>
  <c r="R1384" i="7"/>
  <c r="R1385" i="7"/>
  <c r="R1386" i="7"/>
  <c r="R1387" i="7"/>
  <c r="R1388" i="7"/>
  <c r="R1389" i="7"/>
  <c r="R1390" i="7"/>
  <c r="R1391" i="7"/>
  <c r="R1392" i="7"/>
  <c r="R1393" i="7"/>
  <c r="R1394" i="7"/>
  <c r="R1395" i="7"/>
  <c r="R1396" i="7"/>
  <c r="R1397" i="7"/>
  <c r="R1398" i="7"/>
  <c r="R1399" i="7"/>
  <c r="R1400" i="7"/>
  <c r="R1401" i="7"/>
  <c r="R1402" i="7"/>
  <c r="R1403" i="7"/>
  <c r="R1404" i="7"/>
  <c r="R1405" i="7"/>
  <c r="R1406" i="7"/>
  <c r="R1407" i="7"/>
  <c r="R1408" i="7"/>
  <c r="R1409" i="7"/>
  <c r="R1410" i="7"/>
  <c r="R1411" i="7"/>
  <c r="R1412" i="7"/>
  <c r="R1413" i="7"/>
  <c r="R1414" i="7"/>
  <c r="R1415" i="7"/>
  <c r="R1416" i="7"/>
  <c r="R1417" i="7"/>
  <c r="R1418" i="7"/>
  <c r="R1419" i="7"/>
  <c r="R1420" i="7"/>
  <c r="R1422" i="7"/>
  <c r="R1423" i="7"/>
  <c r="R1424" i="7"/>
  <c r="R1425" i="7"/>
  <c r="R1426" i="7"/>
  <c r="R1427" i="7"/>
  <c r="R1428" i="7"/>
  <c r="R1429" i="7"/>
  <c r="R1430" i="7"/>
  <c r="R1431" i="7"/>
  <c r="R1432" i="7"/>
  <c r="R1433" i="7"/>
  <c r="R1434" i="7"/>
  <c r="R1435" i="7"/>
  <c r="R1436" i="7"/>
  <c r="R1437" i="7"/>
  <c r="R1438" i="7"/>
  <c r="R1439" i="7"/>
  <c r="R1440" i="7"/>
  <c r="R1441" i="7"/>
  <c r="R1442" i="7"/>
  <c r="R1443" i="7"/>
  <c r="R1444" i="7"/>
  <c r="R1445" i="7"/>
  <c r="R1446" i="7"/>
  <c r="R1447" i="7"/>
  <c r="R1448" i="7"/>
  <c r="R1449" i="7"/>
  <c r="R1450" i="7"/>
  <c r="R1451" i="7"/>
  <c r="R1452" i="7"/>
  <c r="R1453" i="7"/>
  <c r="R1454" i="7"/>
  <c r="R1455" i="7"/>
  <c r="R1456" i="7"/>
  <c r="R1457" i="7"/>
  <c r="R1458" i="7"/>
  <c r="R1459" i="7"/>
  <c r="R1460" i="7"/>
  <c r="R1461" i="7"/>
  <c r="R1462" i="7"/>
  <c r="R1463" i="7"/>
  <c r="R1464" i="7"/>
  <c r="R1465" i="7"/>
  <c r="R1466" i="7"/>
  <c r="R1467" i="7"/>
  <c r="R1468" i="7"/>
  <c r="R1469" i="7"/>
  <c r="R1470" i="7"/>
  <c r="R1471" i="7"/>
  <c r="R1472" i="7"/>
  <c r="R1473" i="7"/>
  <c r="R1474" i="7"/>
  <c r="R1475" i="7"/>
  <c r="R1476" i="7"/>
  <c r="R1477" i="7"/>
  <c r="R1478" i="7"/>
  <c r="R1479" i="7"/>
  <c r="R1480" i="7"/>
  <c r="R1481" i="7"/>
  <c r="R1482" i="7"/>
  <c r="R1483" i="7"/>
  <c r="R1484" i="7"/>
  <c r="R1485" i="7"/>
  <c r="R1486" i="7"/>
  <c r="R1487" i="7"/>
  <c r="R1488" i="7"/>
  <c r="R1489" i="7"/>
  <c r="R1490" i="7"/>
  <c r="R1491" i="7"/>
  <c r="R1492" i="7"/>
  <c r="R1493" i="7"/>
  <c r="R1494" i="7"/>
  <c r="R1495" i="7"/>
  <c r="R1496" i="7"/>
  <c r="R1497" i="7"/>
  <c r="R1498" i="7"/>
  <c r="R1499" i="7"/>
  <c r="R1500" i="7"/>
  <c r="R1501" i="7"/>
  <c r="R1502" i="7"/>
  <c r="R1503" i="7"/>
  <c r="R1504" i="7"/>
  <c r="R1505" i="7"/>
  <c r="R1506" i="7"/>
  <c r="R1507" i="7"/>
  <c r="R1508" i="7"/>
  <c r="R1509" i="7"/>
  <c r="R1510" i="7"/>
  <c r="R1511" i="7"/>
  <c r="R1512" i="7"/>
  <c r="R1513" i="7"/>
  <c r="R1514" i="7"/>
  <c r="R1515" i="7"/>
  <c r="R1516" i="7"/>
  <c r="R1517" i="7"/>
  <c r="R1518" i="7"/>
  <c r="R1519" i="7"/>
  <c r="R1521" i="7"/>
  <c r="R1522" i="7"/>
  <c r="R1523" i="7"/>
  <c r="R1524" i="7"/>
  <c r="R1525" i="7"/>
  <c r="R1526" i="7"/>
  <c r="R1527" i="7"/>
  <c r="R1528" i="7"/>
  <c r="R1529" i="7"/>
  <c r="R1530" i="7"/>
  <c r="R1531" i="7"/>
  <c r="R1532" i="7"/>
  <c r="R1533" i="7"/>
  <c r="R1534" i="7"/>
  <c r="R1535" i="7"/>
  <c r="R1536" i="7"/>
  <c r="R1537" i="7"/>
  <c r="R1538" i="7"/>
  <c r="R1539" i="7"/>
  <c r="R1540" i="7"/>
  <c r="R1541" i="7"/>
  <c r="R1542" i="7"/>
  <c r="R1543" i="7"/>
  <c r="R1544" i="7"/>
  <c r="R1545" i="7"/>
  <c r="R1546" i="7"/>
  <c r="R1547" i="7"/>
  <c r="R1548" i="7"/>
  <c r="R1549" i="7"/>
  <c r="R1550" i="7"/>
  <c r="R1551" i="7"/>
  <c r="R1552" i="7"/>
  <c r="R1553" i="7"/>
  <c r="R1554" i="7"/>
  <c r="R1556" i="7"/>
  <c r="R1557" i="7"/>
  <c r="R1558" i="7"/>
  <c r="R1559" i="7"/>
  <c r="R1560" i="7"/>
  <c r="R1561" i="7"/>
  <c r="R1562" i="7"/>
  <c r="R1563" i="7"/>
  <c r="R1564" i="7"/>
  <c r="R1565" i="7"/>
  <c r="R1566" i="7"/>
  <c r="R1567" i="7"/>
  <c r="R1568" i="7"/>
  <c r="R1569" i="7"/>
  <c r="R1570" i="7"/>
  <c r="R1571" i="7"/>
  <c r="R1572" i="7"/>
  <c r="R1573" i="7"/>
  <c r="R1575" i="7"/>
  <c r="R1576" i="7"/>
  <c r="R1577" i="7"/>
  <c r="R1578" i="7"/>
  <c r="R1579" i="7"/>
  <c r="R1580" i="7"/>
  <c r="R1581" i="7"/>
  <c r="R1582" i="7"/>
  <c r="R1583" i="7"/>
  <c r="R1584" i="7"/>
  <c r="R1585" i="7"/>
  <c r="R1586" i="7"/>
  <c r="R1587" i="7"/>
  <c r="R1588" i="7"/>
  <c r="R1589" i="7"/>
  <c r="R1590" i="7"/>
  <c r="R1591" i="7"/>
  <c r="R1592" i="7"/>
  <c r="R1593" i="7"/>
  <c r="R1594" i="7"/>
  <c r="R1595" i="7"/>
  <c r="R1596" i="7"/>
  <c r="R1597" i="7"/>
  <c r="R1598" i="7"/>
  <c r="R1599" i="7"/>
  <c r="R1600" i="7"/>
  <c r="R1601" i="7"/>
  <c r="R1602" i="7"/>
  <c r="R1603" i="7"/>
  <c r="R1604" i="7"/>
  <c r="R1605" i="7"/>
  <c r="R1606" i="7"/>
  <c r="R1607" i="7"/>
  <c r="R1608" i="7"/>
  <c r="R1609" i="7"/>
  <c r="R1610" i="7"/>
  <c r="R1611" i="7"/>
  <c r="R1612" i="7"/>
  <c r="R1613" i="7"/>
  <c r="R1614" i="7"/>
  <c r="R1615" i="7"/>
  <c r="R1616" i="7"/>
  <c r="R1617" i="7"/>
  <c r="R1618" i="7"/>
  <c r="R1619" i="7"/>
  <c r="R1620" i="7"/>
  <c r="R1621" i="7"/>
  <c r="R1622" i="7"/>
  <c r="R1623" i="7"/>
  <c r="R1624" i="7"/>
  <c r="R1625" i="7"/>
  <c r="R1626" i="7"/>
  <c r="R1627" i="7"/>
  <c r="R1628" i="7"/>
  <c r="R1629" i="7"/>
  <c r="R1630" i="7"/>
  <c r="R1631" i="7"/>
  <c r="R1632" i="7"/>
  <c r="R1633" i="7"/>
  <c r="R1634" i="7"/>
  <c r="R1635" i="7"/>
  <c r="R1636" i="7"/>
  <c r="R1637" i="7"/>
  <c r="R1638" i="7"/>
  <c r="R1639" i="7"/>
  <c r="R1640" i="7"/>
  <c r="R1641" i="7"/>
  <c r="R1642" i="7"/>
  <c r="R1643" i="7"/>
  <c r="R1644" i="7"/>
  <c r="R1645" i="7"/>
  <c r="R1646" i="7"/>
  <c r="R1647" i="7"/>
  <c r="R1648" i="7"/>
  <c r="R1649" i="7"/>
  <c r="R1650" i="7"/>
  <c r="R1651" i="7"/>
  <c r="R1652" i="7"/>
  <c r="R1653" i="7"/>
  <c r="R1654" i="7"/>
  <c r="R1655" i="7"/>
  <c r="R1656" i="7"/>
  <c r="R1657" i="7"/>
  <c r="R1658" i="7"/>
  <c r="R1659" i="7"/>
  <c r="R1660" i="7"/>
  <c r="R1661" i="7"/>
  <c r="R1662" i="7"/>
  <c r="R1663" i="7"/>
  <c r="R1664" i="7"/>
  <c r="R1665" i="7"/>
  <c r="R1666" i="7"/>
  <c r="R1667" i="7"/>
  <c r="R1668" i="7"/>
  <c r="R1669" i="7"/>
  <c r="R1670" i="7"/>
  <c r="R1671" i="7"/>
  <c r="R1672" i="7"/>
  <c r="R1673" i="7"/>
  <c r="R1674" i="7"/>
  <c r="R1675" i="7"/>
  <c r="R1676" i="7"/>
  <c r="R1677" i="7"/>
  <c r="R1678" i="7"/>
  <c r="R1679" i="7"/>
  <c r="R1680" i="7"/>
  <c r="R1681" i="7"/>
  <c r="R1682" i="7"/>
  <c r="R1683" i="7"/>
  <c r="R1684" i="7"/>
  <c r="R1685" i="7"/>
  <c r="R1686" i="7"/>
  <c r="R1687" i="7"/>
  <c r="R1688" i="7"/>
  <c r="R1689" i="7"/>
  <c r="R1690" i="7"/>
  <c r="R1691" i="7"/>
  <c r="R1692" i="7"/>
  <c r="R1693" i="7"/>
  <c r="R1694" i="7"/>
  <c r="R1695" i="7"/>
  <c r="R1696" i="7"/>
  <c r="R1697" i="7"/>
  <c r="R1698" i="7"/>
  <c r="R1699" i="7"/>
  <c r="R1700" i="7"/>
  <c r="R1701" i="7"/>
  <c r="R1702" i="7"/>
  <c r="R1703" i="7"/>
  <c r="R1704" i="7"/>
  <c r="R1705" i="7"/>
  <c r="R1706" i="7"/>
  <c r="R1707" i="7"/>
  <c r="R1708" i="7"/>
  <c r="R1709" i="7"/>
  <c r="R1710" i="7"/>
  <c r="R1711" i="7"/>
  <c r="R1712" i="7"/>
  <c r="R1713" i="7"/>
  <c r="R1714" i="7"/>
  <c r="R1715" i="7"/>
  <c r="R1716" i="7"/>
  <c r="R1717" i="7"/>
  <c r="R1718" i="7"/>
  <c r="R1719" i="7"/>
  <c r="R1720" i="7"/>
  <c r="R1721" i="7"/>
  <c r="R1722" i="7"/>
  <c r="R1723" i="7"/>
  <c r="R1724" i="7"/>
  <c r="R1725" i="7"/>
  <c r="R1726" i="7"/>
  <c r="R1727" i="7"/>
  <c r="R1728" i="7"/>
  <c r="R1729" i="7"/>
  <c r="R1730" i="7"/>
  <c r="R1731" i="7"/>
  <c r="R1732" i="7"/>
  <c r="R1733" i="7"/>
  <c r="R1734" i="7"/>
  <c r="R1735" i="7"/>
  <c r="R1736" i="7"/>
  <c r="R1737" i="7"/>
  <c r="R1738" i="7"/>
  <c r="R1739" i="7"/>
  <c r="R1740" i="7"/>
  <c r="R1741" i="7"/>
  <c r="R1742" i="7"/>
  <c r="R1743" i="7"/>
  <c r="R1744" i="7"/>
  <c r="R1745" i="7"/>
  <c r="R1746" i="7"/>
  <c r="R1747" i="7"/>
  <c r="R1748" i="7"/>
  <c r="R1749" i="7"/>
  <c r="R1750" i="7"/>
  <c r="R1751" i="7"/>
  <c r="R1752" i="7"/>
  <c r="R1753" i="7"/>
  <c r="R1754" i="7"/>
  <c r="R1755" i="7"/>
  <c r="R1756" i="7"/>
  <c r="R1757" i="7"/>
  <c r="R1758" i="7"/>
  <c r="R1759" i="7"/>
  <c r="R1760" i="7"/>
  <c r="R1761" i="7"/>
  <c r="R1762" i="7"/>
  <c r="R1763" i="7"/>
  <c r="R1764" i="7"/>
  <c r="R1765" i="7"/>
  <c r="R1766" i="7"/>
  <c r="R1767" i="7"/>
  <c r="R1768" i="7"/>
  <c r="R1769" i="7"/>
  <c r="R1770" i="7"/>
  <c r="R1771" i="7"/>
  <c r="R1772" i="7"/>
  <c r="R1773" i="7"/>
  <c r="R1774" i="7"/>
  <c r="R1775" i="7"/>
  <c r="R1776" i="7"/>
  <c r="R1777" i="7"/>
  <c r="R1778" i="7"/>
  <c r="R1779" i="7"/>
  <c r="R1780" i="7"/>
  <c r="R1781" i="7"/>
  <c r="R1782" i="7"/>
  <c r="R1783" i="7"/>
  <c r="R1784" i="7"/>
  <c r="R1785" i="7"/>
  <c r="R1786" i="7"/>
  <c r="R1787" i="7"/>
  <c r="R1788" i="7"/>
  <c r="R1789" i="7"/>
  <c r="R1790" i="7"/>
  <c r="R1791" i="7"/>
  <c r="R1792" i="7"/>
  <c r="R1793" i="7"/>
  <c r="R1794" i="7"/>
  <c r="R1795" i="7"/>
  <c r="R1796" i="7"/>
  <c r="R1797" i="7"/>
  <c r="R1798" i="7"/>
  <c r="R1799" i="7"/>
  <c r="R1800" i="7"/>
  <c r="R1801" i="7"/>
  <c r="R1802" i="7"/>
  <c r="R1803" i="7"/>
  <c r="R1804" i="7"/>
  <c r="R1805" i="7"/>
  <c r="R1806" i="7"/>
  <c r="R1807" i="7"/>
  <c r="R1808" i="7"/>
  <c r="R1809" i="7"/>
  <c r="R1810" i="7"/>
  <c r="R1811" i="7"/>
  <c r="R1812" i="7"/>
  <c r="R1813" i="7"/>
  <c r="R1814" i="7"/>
  <c r="R1815" i="7"/>
  <c r="R1816" i="7"/>
  <c r="R1817" i="7"/>
  <c r="R1818" i="7"/>
  <c r="R1819" i="7"/>
  <c r="R1820" i="7"/>
  <c r="R1821" i="7"/>
  <c r="R1822" i="7"/>
  <c r="R1823" i="7"/>
  <c r="R1824" i="7"/>
  <c r="R1825" i="7"/>
  <c r="R1826" i="7"/>
  <c r="R1827" i="7"/>
  <c r="R1828" i="7"/>
  <c r="R1829" i="7"/>
  <c r="R1830" i="7"/>
  <c r="R1831" i="7"/>
  <c r="R1832" i="7"/>
  <c r="R1833" i="7"/>
  <c r="R1834" i="7"/>
  <c r="R1835" i="7"/>
  <c r="R1836" i="7"/>
  <c r="R1837" i="7"/>
  <c r="R1838" i="7"/>
  <c r="R1839" i="7"/>
  <c r="R1840" i="7"/>
  <c r="R1841" i="7"/>
  <c r="R1842" i="7"/>
  <c r="R1843" i="7"/>
  <c r="R1844" i="7"/>
  <c r="R1845" i="7"/>
  <c r="R1846" i="7"/>
  <c r="R1847" i="7"/>
  <c r="R1848" i="7"/>
  <c r="R1849" i="7"/>
  <c r="R1851" i="7"/>
  <c r="R1852" i="7"/>
  <c r="R1853" i="7"/>
  <c r="R1854" i="7"/>
  <c r="R1855" i="7"/>
  <c r="R1856" i="7"/>
  <c r="R1857" i="7"/>
  <c r="R1858" i="7"/>
  <c r="R1859" i="7"/>
  <c r="R1860" i="7"/>
  <c r="R1861" i="7"/>
  <c r="R1862" i="7"/>
  <c r="R1863" i="7"/>
  <c r="R1864" i="7"/>
  <c r="R1865" i="7"/>
  <c r="R1866" i="7"/>
  <c r="R1867" i="7"/>
  <c r="R1868" i="7"/>
  <c r="R1869" i="7"/>
  <c r="R1870" i="7"/>
  <c r="R1871" i="7"/>
  <c r="R1872" i="7"/>
  <c r="R1873" i="7"/>
  <c r="R1874" i="7"/>
  <c r="R1875" i="7"/>
  <c r="R1876" i="7"/>
  <c r="R1877" i="7"/>
  <c r="R1878" i="7"/>
  <c r="R1879" i="7"/>
  <c r="R1880" i="7"/>
  <c r="R1881" i="7"/>
  <c r="R1882" i="7"/>
  <c r="R1883" i="7"/>
  <c r="R1884" i="7"/>
  <c r="R1885" i="7"/>
  <c r="R1887" i="7"/>
  <c r="R1888" i="7"/>
  <c r="R1889" i="7"/>
  <c r="R1890" i="7"/>
  <c r="R1891" i="7"/>
  <c r="R1892" i="7"/>
  <c r="R1893" i="7"/>
  <c r="R1894" i="7"/>
  <c r="R1895" i="7"/>
  <c r="R1896" i="7"/>
  <c r="R1897" i="7"/>
  <c r="R1898" i="7"/>
  <c r="R1899" i="7"/>
  <c r="R1900" i="7"/>
  <c r="R1901" i="7"/>
  <c r="R1902" i="7"/>
  <c r="R1903" i="7"/>
  <c r="R1904" i="7"/>
  <c r="R1905" i="7"/>
  <c r="R1906" i="7"/>
  <c r="R1907" i="7"/>
  <c r="R1908" i="7"/>
  <c r="R1909" i="7"/>
  <c r="R1910" i="7"/>
  <c r="R1911" i="7"/>
  <c r="R1912" i="7"/>
  <c r="R1913" i="7"/>
  <c r="R1914" i="7"/>
  <c r="R1915" i="7"/>
  <c r="R1916" i="7"/>
  <c r="R1917" i="7"/>
  <c r="R1918" i="7"/>
  <c r="R1919" i="7"/>
  <c r="R1920" i="7"/>
  <c r="R1921" i="7"/>
  <c r="R1922" i="7"/>
  <c r="R1923" i="7"/>
  <c r="R1924" i="7"/>
  <c r="R1925" i="7"/>
  <c r="R1926" i="7"/>
  <c r="R1927" i="7"/>
  <c r="R1928" i="7"/>
  <c r="R1929" i="7"/>
  <c r="R1930" i="7"/>
  <c r="R1931" i="7"/>
  <c r="R1932" i="7"/>
  <c r="R1933" i="7"/>
  <c r="R1934" i="7"/>
  <c r="R1935" i="7"/>
  <c r="R1936" i="7"/>
  <c r="R1937" i="7"/>
  <c r="R1938" i="7"/>
  <c r="R1939" i="7"/>
  <c r="R1940" i="7"/>
  <c r="R1941" i="7"/>
  <c r="R1942" i="7"/>
  <c r="R1943" i="7"/>
  <c r="R1944" i="7"/>
  <c r="R1945" i="7"/>
  <c r="R1946" i="7"/>
  <c r="R1947" i="7"/>
  <c r="R1948" i="7"/>
  <c r="R1949" i="7"/>
  <c r="R1950" i="7"/>
  <c r="R1951" i="7"/>
  <c r="R1952" i="7"/>
  <c r="R1953" i="7"/>
  <c r="R1954" i="7"/>
  <c r="R1955" i="7"/>
  <c r="R1956" i="7"/>
  <c r="R1957" i="7"/>
  <c r="R1958" i="7"/>
  <c r="R1959" i="7"/>
  <c r="R1960" i="7"/>
  <c r="R1961" i="7"/>
  <c r="R1962" i="7"/>
  <c r="R1963" i="7"/>
  <c r="R1964" i="7"/>
  <c r="R1965" i="7"/>
  <c r="R1966" i="7"/>
  <c r="R1967" i="7"/>
  <c r="R1968" i="7"/>
  <c r="R1969" i="7"/>
  <c r="R1970" i="7"/>
  <c r="R1971" i="7"/>
  <c r="R1972" i="7"/>
  <c r="R1973" i="7"/>
  <c r="R1974" i="7"/>
  <c r="R1975" i="7"/>
  <c r="R1976" i="7"/>
  <c r="R1977" i="7"/>
  <c r="R1978" i="7"/>
  <c r="R1979" i="7"/>
  <c r="R1980" i="7"/>
  <c r="R1981" i="7"/>
  <c r="R1982" i="7"/>
  <c r="R1983" i="7"/>
  <c r="R1984" i="7"/>
  <c r="R1985" i="7"/>
  <c r="R1986" i="7"/>
  <c r="R1987" i="7"/>
  <c r="R1988" i="7"/>
  <c r="R1989" i="7"/>
  <c r="R1990" i="7"/>
  <c r="R1991" i="7"/>
  <c r="R1992" i="7"/>
  <c r="R1993" i="7"/>
  <c r="R1994" i="7"/>
  <c r="R1995" i="7"/>
  <c r="R1996" i="7"/>
  <c r="R1997" i="7"/>
  <c r="R1998" i="7"/>
  <c r="R1999" i="7"/>
  <c r="R2000" i="7"/>
  <c r="R2001" i="7"/>
  <c r="R2002" i="7"/>
  <c r="R2003" i="7"/>
  <c r="R2004" i="7"/>
  <c r="R2005" i="7"/>
  <c r="R2006" i="7"/>
  <c r="R2007" i="7"/>
  <c r="R2008" i="7"/>
  <c r="R2009" i="7"/>
  <c r="R2010" i="7"/>
  <c r="R2011" i="7"/>
  <c r="R2012" i="7"/>
  <c r="R2013" i="7"/>
  <c r="R2014" i="7"/>
  <c r="R2015" i="7"/>
  <c r="R2016" i="7"/>
  <c r="R2017" i="7"/>
  <c r="R2018" i="7"/>
  <c r="R2019" i="7"/>
  <c r="R2020" i="7"/>
  <c r="R2021" i="7"/>
  <c r="R2022" i="7"/>
  <c r="R2023" i="7"/>
  <c r="R2024" i="7"/>
  <c r="R2025" i="7"/>
  <c r="R2026" i="7"/>
  <c r="R2027" i="7"/>
  <c r="R2028" i="7"/>
  <c r="R2029" i="7"/>
  <c r="R2030" i="7"/>
  <c r="R2031" i="7"/>
  <c r="R2032" i="7"/>
  <c r="R2033" i="7"/>
  <c r="R2034" i="7"/>
  <c r="R2035" i="7"/>
  <c r="R2036" i="7"/>
  <c r="R2037" i="7"/>
  <c r="R2038" i="7"/>
  <c r="R2039" i="7"/>
  <c r="R2040" i="7"/>
  <c r="R2041" i="7"/>
  <c r="R2042" i="7"/>
  <c r="R2043" i="7"/>
  <c r="R2044" i="7"/>
  <c r="R2045" i="7"/>
  <c r="R2046" i="7"/>
  <c r="R2047" i="7"/>
  <c r="R2048" i="7"/>
  <c r="R2049" i="7"/>
  <c r="R2050" i="7"/>
  <c r="R2051" i="7"/>
  <c r="R2052" i="7"/>
  <c r="R2053" i="7"/>
  <c r="R2054" i="7"/>
  <c r="R2055" i="7"/>
  <c r="R2056" i="7"/>
  <c r="R2057" i="7"/>
  <c r="R2058" i="7"/>
  <c r="R2059" i="7"/>
  <c r="R2060" i="7"/>
  <c r="R2061" i="7"/>
  <c r="R2062" i="7"/>
  <c r="R2063" i="7"/>
  <c r="R2064" i="7"/>
  <c r="R2065" i="7"/>
  <c r="R2066" i="7"/>
  <c r="R2067" i="7"/>
  <c r="R2068" i="7"/>
  <c r="R2069" i="7"/>
  <c r="R2070" i="7"/>
  <c r="R2071" i="7"/>
  <c r="R2072" i="7"/>
  <c r="R2073" i="7"/>
  <c r="R2074" i="7"/>
  <c r="R2075" i="7"/>
  <c r="R2076" i="7"/>
  <c r="R2077" i="7"/>
  <c r="R2078" i="7"/>
  <c r="R2079" i="7"/>
  <c r="R2080" i="7"/>
  <c r="R2081" i="7"/>
  <c r="R2082" i="7"/>
  <c r="R2083" i="7"/>
  <c r="R2084" i="7"/>
  <c r="R2085" i="7"/>
  <c r="R2086" i="7"/>
  <c r="R2087" i="7"/>
  <c r="R2088" i="7"/>
  <c r="R2089" i="7"/>
  <c r="R2090" i="7"/>
  <c r="R2091" i="7"/>
  <c r="R2092" i="7"/>
  <c r="R2093" i="7"/>
  <c r="R2094" i="7"/>
  <c r="R2095" i="7"/>
  <c r="R2096" i="7"/>
  <c r="R2097" i="7"/>
  <c r="R2098" i="7"/>
  <c r="R2099" i="7"/>
  <c r="R2100" i="7"/>
  <c r="R2101" i="7"/>
  <c r="R2102" i="7"/>
  <c r="R2103" i="7"/>
  <c r="R2104" i="7"/>
  <c r="R2105" i="7"/>
  <c r="R2106" i="7"/>
  <c r="R2107" i="7"/>
  <c r="R2108" i="7"/>
  <c r="R2109" i="7"/>
  <c r="R2110" i="7"/>
  <c r="R2111" i="7"/>
  <c r="R2112" i="7"/>
  <c r="R2113" i="7"/>
  <c r="R2114" i="7"/>
  <c r="R2115" i="7"/>
  <c r="R2116" i="7"/>
  <c r="R2117" i="7"/>
  <c r="R2118" i="7"/>
  <c r="R2119" i="7"/>
  <c r="R2120" i="7"/>
  <c r="R2121" i="7"/>
  <c r="R2122" i="7"/>
  <c r="R2123" i="7"/>
  <c r="R2124" i="7"/>
  <c r="R2125" i="7"/>
  <c r="R2126" i="7"/>
  <c r="R2127" i="7"/>
  <c r="R2128" i="7"/>
  <c r="R2129" i="7"/>
  <c r="R2130" i="7"/>
  <c r="R2131" i="7"/>
  <c r="R2132" i="7"/>
  <c r="R2133" i="7"/>
  <c r="R2134" i="7"/>
  <c r="R2135" i="7"/>
  <c r="R2136" i="7"/>
  <c r="R2137" i="7"/>
  <c r="R2138" i="7"/>
  <c r="R2139" i="7"/>
  <c r="R2140" i="7"/>
  <c r="R2141" i="7"/>
  <c r="R2142" i="7"/>
  <c r="R2143" i="7"/>
  <c r="R2144" i="7"/>
  <c r="R2145" i="7"/>
  <c r="R2146" i="7"/>
  <c r="R2147" i="7"/>
  <c r="R2148" i="7"/>
  <c r="R2149" i="7"/>
  <c r="R2150" i="7"/>
  <c r="R2151" i="7"/>
  <c r="R2152" i="7"/>
  <c r="R2153" i="7"/>
  <c r="R2154" i="7"/>
  <c r="R2155" i="7"/>
  <c r="R2156" i="7"/>
  <c r="R2157" i="7"/>
  <c r="R2158" i="7"/>
  <c r="R2159" i="7"/>
  <c r="R2160" i="7"/>
  <c r="R2161" i="7"/>
  <c r="R2162" i="7"/>
  <c r="R2163" i="7"/>
  <c r="R2164" i="7"/>
  <c r="R2165" i="7"/>
  <c r="R2166" i="7"/>
  <c r="R2167" i="7"/>
  <c r="R2168" i="7"/>
  <c r="R2169" i="7"/>
  <c r="R2170" i="7"/>
  <c r="R2171" i="7"/>
  <c r="R2172" i="7"/>
  <c r="R2173" i="7"/>
  <c r="R2174" i="7"/>
  <c r="R2175" i="7"/>
  <c r="R2176" i="7"/>
  <c r="R2177" i="7"/>
  <c r="R2178" i="7"/>
  <c r="R2179" i="7"/>
  <c r="R2180" i="7"/>
  <c r="R2181" i="7"/>
  <c r="R2182" i="7"/>
  <c r="R2183" i="7"/>
  <c r="R2184" i="7"/>
  <c r="R2185" i="7"/>
  <c r="R2186" i="7"/>
  <c r="R2187" i="7"/>
  <c r="R2188" i="7"/>
  <c r="R2189" i="7"/>
  <c r="R2190" i="7"/>
  <c r="R2191" i="7"/>
  <c r="R2192" i="7"/>
  <c r="R2193" i="7"/>
  <c r="R2194" i="7"/>
  <c r="R2195" i="7"/>
  <c r="R2196" i="7"/>
  <c r="R2197" i="7"/>
  <c r="R2198" i="7"/>
  <c r="R2199" i="7"/>
  <c r="R2200" i="7"/>
  <c r="R2201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7" i="7"/>
  <c r="Q578" i="7"/>
  <c r="Q579" i="7"/>
  <c r="Q580" i="7"/>
  <c r="Q581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Q603" i="7"/>
  <c r="Q604" i="7"/>
  <c r="Q605" i="7"/>
  <c r="Q606" i="7"/>
  <c r="Q607" i="7"/>
  <c r="Q608" i="7"/>
  <c r="Q609" i="7"/>
  <c r="Q610" i="7"/>
  <c r="Q611" i="7"/>
  <c r="Q612" i="7"/>
  <c r="Q613" i="7"/>
  <c r="Q614" i="7"/>
  <c r="Q615" i="7"/>
  <c r="Q616" i="7"/>
  <c r="Q617" i="7"/>
  <c r="Q618" i="7"/>
  <c r="Q619" i="7"/>
  <c r="Q620" i="7"/>
  <c r="Q621" i="7"/>
  <c r="Q622" i="7"/>
  <c r="Q623" i="7"/>
  <c r="Q624" i="7"/>
  <c r="Q625" i="7"/>
  <c r="Q626" i="7"/>
  <c r="Q627" i="7"/>
  <c r="Q628" i="7"/>
  <c r="Q629" i="7"/>
  <c r="Q630" i="7"/>
  <c r="Q631" i="7"/>
  <c r="Q632" i="7"/>
  <c r="Q633" i="7"/>
  <c r="Q634" i="7"/>
  <c r="Q635" i="7"/>
  <c r="Q636" i="7"/>
  <c r="Q637" i="7"/>
  <c r="Q638" i="7"/>
  <c r="Q639" i="7"/>
  <c r="Q640" i="7"/>
  <c r="Q641" i="7"/>
  <c r="Q642" i="7"/>
  <c r="Q643" i="7"/>
  <c r="Q644" i="7"/>
  <c r="Q645" i="7"/>
  <c r="Q646" i="7"/>
  <c r="Q647" i="7"/>
  <c r="Q648" i="7"/>
  <c r="Q649" i="7"/>
  <c r="Q650" i="7"/>
  <c r="Q651" i="7"/>
  <c r="Q652" i="7"/>
  <c r="Q653" i="7"/>
  <c r="Q654" i="7"/>
  <c r="Q655" i="7"/>
  <c r="Q656" i="7"/>
  <c r="Q657" i="7"/>
  <c r="Q658" i="7"/>
  <c r="Q659" i="7"/>
  <c r="Q660" i="7"/>
  <c r="Q661" i="7"/>
  <c r="Q662" i="7"/>
  <c r="Q663" i="7"/>
  <c r="Q664" i="7"/>
  <c r="Q665" i="7"/>
  <c r="Q666" i="7"/>
  <c r="Q667" i="7"/>
  <c r="Q668" i="7"/>
  <c r="Q669" i="7"/>
  <c r="Q670" i="7"/>
  <c r="Q671" i="7"/>
  <c r="Q672" i="7"/>
  <c r="Q673" i="7"/>
  <c r="Q674" i="7"/>
  <c r="Q675" i="7"/>
  <c r="Q676" i="7"/>
  <c r="Q677" i="7"/>
  <c r="Q678" i="7"/>
  <c r="Q679" i="7"/>
  <c r="Q680" i="7"/>
  <c r="Q681" i="7"/>
  <c r="Q682" i="7"/>
  <c r="Q683" i="7"/>
  <c r="Q684" i="7"/>
  <c r="Q685" i="7"/>
  <c r="Q686" i="7"/>
  <c r="Q687" i="7"/>
  <c r="Q688" i="7"/>
  <c r="Q689" i="7"/>
  <c r="Q690" i="7"/>
  <c r="Q691" i="7"/>
  <c r="Q692" i="7"/>
  <c r="Q693" i="7"/>
  <c r="Q694" i="7"/>
  <c r="Q695" i="7"/>
  <c r="Q696" i="7"/>
  <c r="Q697" i="7"/>
  <c r="Q698" i="7"/>
  <c r="Q699" i="7"/>
  <c r="Q700" i="7"/>
  <c r="Q701" i="7"/>
  <c r="Q702" i="7"/>
  <c r="Q703" i="7"/>
  <c r="Q704" i="7"/>
  <c r="Q705" i="7"/>
  <c r="Q706" i="7"/>
  <c r="Q707" i="7"/>
  <c r="Q708" i="7"/>
  <c r="Q709" i="7"/>
  <c r="Q710" i="7"/>
  <c r="Q711" i="7"/>
  <c r="Q712" i="7"/>
  <c r="Q713" i="7"/>
  <c r="Q714" i="7"/>
  <c r="Q715" i="7"/>
  <c r="Q716" i="7"/>
  <c r="Q717" i="7"/>
  <c r="Q718" i="7"/>
  <c r="Q719" i="7"/>
  <c r="Q720" i="7"/>
  <c r="Q721" i="7"/>
  <c r="Q722" i="7"/>
  <c r="Q723" i="7"/>
  <c r="Q724" i="7"/>
  <c r="Q725" i="7"/>
  <c r="Q726" i="7"/>
  <c r="Q727" i="7"/>
  <c r="Q728" i="7"/>
  <c r="Q729" i="7"/>
  <c r="Q730" i="7"/>
  <c r="Q731" i="7"/>
  <c r="Q732" i="7"/>
  <c r="Q733" i="7"/>
  <c r="Q734" i="7"/>
  <c r="Q735" i="7"/>
  <c r="Q736" i="7"/>
  <c r="Q737" i="7"/>
  <c r="Q738" i="7"/>
  <c r="Q739" i="7"/>
  <c r="Q740" i="7"/>
  <c r="Q741" i="7"/>
  <c r="Q742" i="7"/>
  <c r="Q743" i="7"/>
  <c r="Q744" i="7"/>
  <c r="Q745" i="7"/>
  <c r="Q746" i="7"/>
  <c r="Q747" i="7"/>
  <c r="Q748" i="7"/>
  <c r="Q749" i="7"/>
  <c r="Q750" i="7"/>
  <c r="Q751" i="7"/>
  <c r="Q752" i="7"/>
  <c r="Q753" i="7"/>
  <c r="Q754" i="7"/>
  <c r="Q755" i="7"/>
  <c r="Q756" i="7"/>
  <c r="Q757" i="7"/>
  <c r="Q758" i="7"/>
  <c r="Q759" i="7"/>
  <c r="Q760" i="7"/>
  <c r="Q761" i="7"/>
  <c r="Q762" i="7"/>
  <c r="Q763" i="7"/>
  <c r="Q764" i="7"/>
  <c r="Q765" i="7"/>
  <c r="Q766" i="7"/>
  <c r="Q767" i="7"/>
  <c r="Q768" i="7"/>
  <c r="Q769" i="7"/>
  <c r="Q770" i="7"/>
  <c r="Q771" i="7"/>
  <c r="Q772" i="7"/>
  <c r="Q773" i="7"/>
  <c r="Q774" i="7"/>
  <c r="Q775" i="7"/>
  <c r="Q776" i="7"/>
  <c r="Q777" i="7"/>
  <c r="Q778" i="7"/>
  <c r="Q779" i="7"/>
  <c r="Q780" i="7"/>
  <c r="Q781" i="7"/>
  <c r="Q782" i="7"/>
  <c r="Q783" i="7"/>
  <c r="Q784" i="7"/>
  <c r="Q785" i="7"/>
  <c r="Q786" i="7"/>
  <c r="Q787" i="7"/>
  <c r="Q788" i="7"/>
  <c r="Q789" i="7"/>
  <c r="Q790" i="7"/>
  <c r="Q791" i="7"/>
  <c r="Q792" i="7"/>
  <c r="Q793" i="7"/>
  <c r="Q794" i="7"/>
  <c r="Q795" i="7"/>
  <c r="Q796" i="7"/>
  <c r="Q797" i="7"/>
  <c r="Q798" i="7"/>
  <c r="Q799" i="7"/>
  <c r="Q800" i="7"/>
  <c r="Q801" i="7"/>
  <c r="Q802" i="7"/>
  <c r="Q803" i="7"/>
  <c r="Q804" i="7"/>
  <c r="Q805" i="7"/>
  <c r="Q806" i="7"/>
  <c r="Q807" i="7"/>
  <c r="Q808" i="7"/>
  <c r="Q809" i="7"/>
  <c r="Q810" i="7"/>
  <c r="Q811" i="7"/>
  <c r="Q812" i="7"/>
  <c r="Q813" i="7"/>
  <c r="Q814" i="7"/>
  <c r="Q815" i="7"/>
  <c r="Q816" i="7"/>
  <c r="Q817" i="7"/>
  <c r="Q818" i="7"/>
  <c r="Q819" i="7"/>
  <c r="Q820" i="7"/>
  <c r="Q821" i="7"/>
  <c r="Q822" i="7"/>
  <c r="Q823" i="7"/>
  <c r="Q824" i="7"/>
  <c r="Q825" i="7"/>
  <c r="Q826" i="7"/>
  <c r="Q827" i="7"/>
  <c r="Q828" i="7"/>
  <c r="Q829" i="7"/>
  <c r="Q830" i="7"/>
  <c r="Q831" i="7"/>
  <c r="Q832" i="7"/>
  <c r="Q833" i="7"/>
  <c r="Q834" i="7"/>
  <c r="Q835" i="7"/>
  <c r="Q836" i="7"/>
  <c r="Q837" i="7"/>
  <c r="Q838" i="7"/>
  <c r="Q839" i="7"/>
  <c r="Q840" i="7"/>
  <c r="Q841" i="7"/>
  <c r="Q842" i="7"/>
  <c r="Q843" i="7"/>
  <c r="Q844" i="7"/>
  <c r="Q845" i="7"/>
  <c r="Q846" i="7"/>
  <c r="Q847" i="7"/>
  <c r="Q848" i="7"/>
  <c r="Q849" i="7"/>
  <c r="Q850" i="7"/>
  <c r="Q851" i="7"/>
  <c r="Q852" i="7"/>
  <c r="Q853" i="7"/>
  <c r="Q854" i="7"/>
  <c r="Q855" i="7"/>
  <c r="Q856" i="7"/>
  <c r="Q857" i="7"/>
  <c r="Q858" i="7"/>
  <c r="Q859" i="7"/>
  <c r="Q860" i="7"/>
  <c r="Q861" i="7"/>
  <c r="Q862" i="7"/>
  <c r="Q863" i="7"/>
  <c r="Q864" i="7"/>
  <c r="Q865" i="7"/>
  <c r="Q866" i="7"/>
  <c r="Q867" i="7"/>
  <c r="Q868" i="7"/>
  <c r="Q869" i="7"/>
  <c r="Q870" i="7"/>
  <c r="Q871" i="7"/>
  <c r="Q872" i="7"/>
  <c r="Q873" i="7"/>
  <c r="Q874" i="7"/>
  <c r="Q875" i="7"/>
  <c r="Q876" i="7"/>
  <c r="Q877" i="7"/>
  <c r="Q878" i="7"/>
  <c r="Q880" i="7"/>
  <c r="Q881" i="7"/>
  <c r="Q882" i="7"/>
  <c r="Q883" i="7"/>
  <c r="Q884" i="7"/>
  <c r="Q885" i="7"/>
  <c r="Q886" i="7"/>
  <c r="Q887" i="7"/>
  <c r="Q888" i="7"/>
  <c r="Q889" i="7"/>
  <c r="Q890" i="7"/>
  <c r="Q891" i="7"/>
  <c r="Q892" i="7"/>
  <c r="Q893" i="7"/>
  <c r="Q894" i="7"/>
  <c r="Q895" i="7"/>
  <c r="Q896" i="7"/>
  <c r="Q897" i="7"/>
  <c r="Q898" i="7"/>
  <c r="Q899" i="7"/>
  <c r="Q900" i="7"/>
  <c r="Q901" i="7"/>
  <c r="Q902" i="7"/>
  <c r="Q903" i="7"/>
  <c r="Q904" i="7"/>
  <c r="Q905" i="7"/>
  <c r="Q906" i="7"/>
  <c r="Q907" i="7"/>
  <c r="Q908" i="7"/>
  <c r="Q909" i="7"/>
  <c r="Q910" i="7"/>
  <c r="Q911" i="7"/>
  <c r="Q912" i="7"/>
  <c r="Q913" i="7"/>
  <c r="Q914" i="7"/>
  <c r="Q915" i="7"/>
  <c r="Q916" i="7"/>
  <c r="Q917" i="7"/>
  <c r="Q918" i="7"/>
  <c r="Q919" i="7"/>
  <c r="Q920" i="7"/>
  <c r="Q921" i="7"/>
  <c r="Q922" i="7"/>
  <c r="Q923" i="7"/>
  <c r="Q924" i="7"/>
  <c r="Q925" i="7"/>
  <c r="Q926" i="7"/>
  <c r="Q927" i="7"/>
  <c r="Q928" i="7"/>
  <c r="Q929" i="7"/>
  <c r="Q930" i="7"/>
  <c r="Q931" i="7"/>
  <c r="Q932" i="7"/>
  <c r="Q934" i="7"/>
  <c r="Q935" i="7"/>
  <c r="Q936" i="7"/>
  <c r="Q937" i="7"/>
  <c r="Q938" i="7"/>
  <c r="Q939" i="7"/>
  <c r="Q940" i="7"/>
  <c r="Q941" i="7"/>
  <c r="Q942" i="7"/>
  <c r="Q943" i="7"/>
  <c r="Q944" i="7"/>
  <c r="Q945" i="7"/>
  <c r="Q946" i="7"/>
  <c r="Q947" i="7"/>
  <c r="Q948" i="7"/>
  <c r="Q949" i="7"/>
  <c r="Q950" i="7"/>
  <c r="Q951" i="7"/>
  <c r="Q952" i="7"/>
  <c r="Q953" i="7"/>
  <c r="Q954" i="7"/>
  <c r="Q955" i="7"/>
  <c r="Q956" i="7"/>
  <c r="Q957" i="7"/>
  <c r="Q958" i="7"/>
  <c r="Q959" i="7"/>
  <c r="Q960" i="7"/>
  <c r="Q961" i="7"/>
  <c r="Q962" i="7"/>
  <c r="Q963" i="7"/>
  <c r="Q964" i="7"/>
  <c r="Q965" i="7"/>
  <c r="Q966" i="7"/>
  <c r="Q967" i="7"/>
  <c r="Q968" i="7"/>
  <c r="Q969" i="7"/>
  <c r="Q970" i="7"/>
  <c r="Q971" i="7"/>
  <c r="Q972" i="7"/>
  <c r="Q973" i="7"/>
  <c r="Q974" i="7"/>
  <c r="Q975" i="7"/>
  <c r="Q976" i="7"/>
  <c r="Q977" i="7"/>
  <c r="Q978" i="7"/>
  <c r="Q979" i="7"/>
  <c r="Q980" i="7"/>
  <c r="Q981" i="7"/>
  <c r="Q982" i="7"/>
  <c r="Q983" i="7"/>
  <c r="Q984" i="7"/>
  <c r="Q985" i="7"/>
  <c r="Q986" i="7"/>
  <c r="Q987" i="7"/>
  <c r="Q988" i="7"/>
  <c r="Q989" i="7"/>
  <c r="Q990" i="7"/>
  <c r="Q991" i="7"/>
  <c r="Q992" i="7"/>
  <c r="Q993" i="7"/>
  <c r="Q994" i="7"/>
  <c r="Q995" i="7"/>
  <c r="Q996" i="7"/>
  <c r="Q997" i="7"/>
  <c r="Q998" i="7"/>
  <c r="Q999" i="7"/>
  <c r="Q1000" i="7"/>
  <c r="Q1001" i="7"/>
  <c r="Q1002" i="7"/>
  <c r="Q1003" i="7"/>
  <c r="Q1004" i="7"/>
  <c r="Q1005" i="7"/>
  <c r="Q1006" i="7"/>
  <c r="Q1007" i="7"/>
  <c r="Q1008" i="7"/>
  <c r="Q1009" i="7"/>
  <c r="Q1010" i="7"/>
  <c r="Q1011" i="7"/>
  <c r="Q1012" i="7"/>
  <c r="Q1013" i="7"/>
  <c r="Q1014" i="7"/>
  <c r="Q1015" i="7"/>
  <c r="Q1016" i="7"/>
  <c r="Q1017" i="7"/>
  <c r="Q1018" i="7"/>
  <c r="Q1019" i="7"/>
  <c r="Q1020" i="7"/>
  <c r="Q1021" i="7"/>
  <c r="Q1022" i="7"/>
  <c r="Q1023" i="7"/>
  <c r="Q1024" i="7"/>
  <c r="Q1025" i="7"/>
  <c r="Q1026" i="7"/>
  <c r="Q1027" i="7"/>
  <c r="Q1028" i="7"/>
  <c r="Q1029" i="7"/>
  <c r="Q1030" i="7"/>
  <c r="Q1031" i="7"/>
  <c r="Q1032" i="7"/>
  <c r="Q1033" i="7"/>
  <c r="Q1034" i="7"/>
  <c r="Q1035" i="7"/>
  <c r="Q1036" i="7"/>
  <c r="Q1037" i="7"/>
  <c r="Q1038" i="7"/>
  <c r="Q1039" i="7"/>
  <c r="Q1040" i="7"/>
  <c r="Q1041" i="7"/>
  <c r="Q1042" i="7"/>
  <c r="Q1043" i="7"/>
  <c r="Q1044" i="7"/>
  <c r="Q1045" i="7"/>
  <c r="Q1046" i="7"/>
  <c r="Q1047" i="7"/>
  <c r="Q1048" i="7"/>
  <c r="Q1049" i="7"/>
  <c r="Q1050" i="7"/>
  <c r="Q1051" i="7"/>
  <c r="Q1052" i="7"/>
  <c r="Q1053" i="7"/>
  <c r="Q1054" i="7"/>
  <c r="Q1055" i="7"/>
  <c r="Q1056" i="7"/>
  <c r="Q1057" i="7"/>
  <c r="Q1058" i="7"/>
  <c r="Q1059" i="7"/>
  <c r="Q1060" i="7"/>
  <c r="Q1061" i="7"/>
  <c r="Q1062" i="7"/>
  <c r="Q1063" i="7"/>
  <c r="Q1064" i="7"/>
  <c r="Q1065" i="7"/>
  <c r="Q1066" i="7"/>
  <c r="Q1067" i="7"/>
  <c r="Q1068" i="7"/>
  <c r="Q1069" i="7"/>
  <c r="Q1070" i="7"/>
  <c r="Q1071" i="7"/>
  <c r="Q1072" i="7"/>
  <c r="Q1073" i="7"/>
  <c r="Q1074" i="7"/>
  <c r="Q1075" i="7"/>
  <c r="Q1076" i="7"/>
  <c r="Q1077" i="7"/>
  <c r="Q1078" i="7"/>
  <c r="Q1079" i="7"/>
  <c r="Q1080" i="7"/>
  <c r="Q1081" i="7"/>
  <c r="Q1082" i="7"/>
  <c r="Q1083" i="7"/>
  <c r="Q1084" i="7"/>
  <c r="Q1085" i="7"/>
  <c r="Q1086" i="7"/>
  <c r="Q1087" i="7"/>
  <c r="Q1088" i="7"/>
  <c r="Q1089" i="7"/>
  <c r="Q1090" i="7"/>
  <c r="Q1091" i="7"/>
  <c r="Q1092" i="7"/>
  <c r="Q1093" i="7"/>
  <c r="Q1094" i="7"/>
  <c r="Q1095" i="7"/>
  <c r="Q1096" i="7"/>
  <c r="Q1097" i="7"/>
  <c r="Q1098" i="7"/>
  <c r="Q1099" i="7"/>
  <c r="Q1100" i="7"/>
  <c r="Q1101" i="7"/>
  <c r="Q1102" i="7"/>
  <c r="Q1103" i="7"/>
  <c r="Q1104" i="7"/>
  <c r="Q1105" i="7"/>
  <c r="Q1106" i="7"/>
  <c r="Q1107" i="7"/>
  <c r="Q1108" i="7"/>
  <c r="Q1109" i="7"/>
  <c r="Q1110" i="7"/>
  <c r="Q1111" i="7"/>
  <c r="Q1112" i="7"/>
  <c r="Q1113" i="7"/>
  <c r="Q1114" i="7"/>
  <c r="Q1115" i="7"/>
  <c r="Q1116" i="7"/>
  <c r="Q1117" i="7"/>
  <c r="Q1118" i="7"/>
  <c r="Q1119" i="7"/>
  <c r="Q1120" i="7"/>
  <c r="Q1121" i="7"/>
  <c r="Q1122" i="7"/>
  <c r="Q1123" i="7"/>
  <c r="Q1124" i="7"/>
  <c r="Q1125" i="7"/>
  <c r="Q1126" i="7"/>
  <c r="Q1127" i="7"/>
  <c r="Q1128" i="7"/>
  <c r="Q1129" i="7"/>
  <c r="Q1130" i="7"/>
  <c r="Q1131" i="7"/>
  <c r="Q1132" i="7"/>
  <c r="Q1133" i="7"/>
  <c r="Q1134" i="7"/>
  <c r="Q1135" i="7"/>
  <c r="Q1136" i="7"/>
  <c r="Q1137" i="7"/>
  <c r="Q1138" i="7"/>
  <c r="Q1139" i="7"/>
  <c r="Q1140" i="7"/>
  <c r="Q1141" i="7"/>
  <c r="Q1142" i="7"/>
  <c r="Q1143" i="7"/>
  <c r="Q1144" i="7"/>
  <c r="Q1145" i="7"/>
  <c r="Q1146" i="7"/>
  <c r="Q1147" i="7"/>
  <c r="Q1148" i="7"/>
  <c r="Q1149" i="7"/>
  <c r="Q1150" i="7"/>
  <c r="Q1151" i="7"/>
  <c r="Q1152" i="7"/>
  <c r="Q1153" i="7"/>
  <c r="Q1154" i="7"/>
  <c r="Q1155" i="7"/>
  <c r="Q1156" i="7"/>
  <c r="Q1157" i="7"/>
  <c r="Q1158" i="7"/>
  <c r="Q1159" i="7"/>
  <c r="Q1160" i="7"/>
  <c r="Q1161" i="7"/>
  <c r="Q1162" i="7"/>
  <c r="Q1163" i="7"/>
  <c r="Q1164" i="7"/>
  <c r="Q1165" i="7"/>
  <c r="Q1166" i="7"/>
  <c r="Q1167" i="7"/>
  <c r="Q1168" i="7"/>
  <c r="Q1169" i="7"/>
  <c r="Q1170" i="7"/>
  <c r="Q1171" i="7"/>
  <c r="Q1172" i="7"/>
  <c r="Q1173" i="7"/>
  <c r="Q1174" i="7"/>
  <c r="Q1175" i="7"/>
  <c r="Q1176" i="7"/>
  <c r="Q1177" i="7"/>
  <c r="Q1178" i="7"/>
  <c r="Q1179" i="7"/>
  <c r="Q1180" i="7"/>
  <c r="Q1181" i="7"/>
  <c r="Q1182" i="7"/>
  <c r="Q1183" i="7"/>
  <c r="Q1184" i="7"/>
  <c r="Q1185" i="7"/>
  <c r="Q1186" i="7"/>
  <c r="Q1187" i="7"/>
  <c r="Q1188" i="7"/>
  <c r="Q1189" i="7"/>
  <c r="Q1190" i="7"/>
  <c r="Q1191" i="7"/>
  <c r="Q1192" i="7"/>
  <c r="Q1193" i="7"/>
  <c r="Q1194" i="7"/>
  <c r="Q1195" i="7"/>
  <c r="Q1196" i="7"/>
  <c r="Q1197" i="7"/>
  <c r="Q1198" i="7"/>
  <c r="Q1199" i="7"/>
  <c r="Q1200" i="7"/>
  <c r="Q1201" i="7"/>
  <c r="Q1202" i="7"/>
  <c r="Q1203" i="7"/>
  <c r="Q1204" i="7"/>
  <c r="Q1205" i="7"/>
  <c r="Q1206" i="7"/>
  <c r="Q1207" i="7"/>
  <c r="Q1208" i="7"/>
  <c r="Q1209" i="7"/>
  <c r="Q1210" i="7"/>
  <c r="Q1211" i="7"/>
  <c r="Q1212" i="7"/>
  <c r="Q1213" i="7"/>
  <c r="Q1214" i="7"/>
  <c r="Q1215" i="7"/>
  <c r="Q1216" i="7"/>
  <c r="Q1217" i="7"/>
  <c r="Q1218" i="7"/>
  <c r="Q1219" i="7"/>
  <c r="Q1220" i="7"/>
  <c r="Q1221" i="7"/>
  <c r="Q1222" i="7"/>
  <c r="Q1223" i="7"/>
  <c r="Q1224" i="7"/>
  <c r="Q1225" i="7"/>
  <c r="Q1226" i="7"/>
  <c r="Q1227" i="7"/>
  <c r="Q1228" i="7"/>
  <c r="Q1229" i="7"/>
  <c r="Q1230" i="7"/>
  <c r="Q1231" i="7"/>
  <c r="Q1232" i="7"/>
  <c r="Q1233" i="7"/>
  <c r="Q1234" i="7"/>
  <c r="Q1235" i="7"/>
  <c r="Q1236" i="7"/>
  <c r="Q1237" i="7"/>
  <c r="Q1238" i="7"/>
  <c r="Q1239" i="7"/>
  <c r="Q1240" i="7"/>
  <c r="Q1241" i="7"/>
  <c r="Q1242" i="7"/>
  <c r="Q1243" i="7"/>
  <c r="Q1244" i="7"/>
  <c r="Q1245" i="7"/>
  <c r="Q1246" i="7"/>
  <c r="Q1247" i="7"/>
  <c r="Q1248" i="7"/>
  <c r="Q1249" i="7"/>
  <c r="Q1250" i="7"/>
  <c r="Q1251" i="7"/>
  <c r="Q1252" i="7"/>
  <c r="Q1253" i="7"/>
  <c r="Q1254" i="7"/>
  <c r="Q1255" i="7"/>
  <c r="Q1256" i="7"/>
  <c r="Q1257" i="7"/>
  <c r="Q1258" i="7"/>
  <c r="Q1259" i="7"/>
  <c r="Q1260" i="7"/>
  <c r="Q1261" i="7"/>
  <c r="Q1262" i="7"/>
  <c r="Q1263" i="7"/>
  <c r="Q1264" i="7"/>
  <c r="Q1265" i="7"/>
  <c r="Q1266" i="7"/>
  <c r="Q1267" i="7"/>
  <c r="Q1268" i="7"/>
  <c r="Q1269" i="7"/>
  <c r="Q1270" i="7"/>
  <c r="Q1271" i="7"/>
  <c r="Q1272" i="7"/>
  <c r="Q1273" i="7"/>
  <c r="Q1274" i="7"/>
  <c r="Q1275" i="7"/>
  <c r="Q1276" i="7"/>
  <c r="Q1277" i="7"/>
  <c r="Q1278" i="7"/>
  <c r="Q1279" i="7"/>
  <c r="Q1280" i="7"/>
  <c r="Q1281" i="7"/>
  <c r="Q1282" i="7"/>
  <c r="Q1283" i="7"/>
  <c r="Q1284" i="7"/>
  <c r="Q1285" i="7"/>
  <c r="Q1286" i="7"/>
  <c r="Q1287" i="7"/>
  <c r="Q1288" i="7"/>
  <c r="Q1289" i="7"/>
  <c r="Q1290" i="7"/>
  <c r="Q1291" i="7"/>
  <c r="Q1292" i="7"/>
  <c r="Q1293" i="7"/>
  <c r="Q1294" i="7"/>
  <c r="Q1295" i="7"/>
  <c r="Q1296" i="7"/>
  <c r="Q1297" i="7"/>
  <c r="Q1298" i="7"/>
  <c r="Q1299" i="7"/>
  <c r="Q1300" i="7"/>
  <c r="Q1301" i="7"/>
  <c r="Q1302" i="7"/>
  <c r="Q1303" i="7"/>
  <c r="Q1304" i="7"/>
  <c r="Q1305" i="7"/>
  <c r="Q1306" i="7"/>
  <c r="Q1307" i="7"/>
  <c r="Q1308" i="7"/>
  <c r="Q1309" i="7"/>
  <c r="Q1310" i="7"/>
  <c r="Q1311" i="7"/>
  <c r="Q1312" i="7"/>
  <c r="Q1313" i="7"/>
  <c r="Q1314" i="7"/>
  <c r="Q1315" i="7"/>
  <c r="Q1316" i="7"/>
  <c r="Q1317" i="7"/>
  <c r="Q1318" i="7"/>
  <c r="Q1319" i="7"/>
  <c r="Q1320" i="7"/>
  <c r="Q1321" i="7"/>
  <c r="Q1322" i="7"/>
  <c r="Q1323" i="7"/>
  <c r="Q1324" i="7"/>
  <c r="Q1325" i="7"/>
  <c r="Q1326" i="7"/>
  <c r="Q1327" i="7"/>
  <c r="Q1328" i="7"/>
  <c r="Q1329" i="7"/>
  <c r="Q1330" i="7"/>
  <c r="Q1331" i="7"/>
  <c r="Q1332" i="7"/>
  <c r="Q1333" i="7"/>
  <c r="Q1334" i="7"/>
  <c r="Q1335" i="7"/>
  <c r="Q1336" i="7"/>
  <c r="Q1337" i="7"/>
  <c r="Q1338" i="7"/>
  <c r="Q1339" i="7"/>
  <c r="Q1340" i="7"/>
  <c r="Q1341" i="7"/>
  <c r="Q1342" i="7"/>
  <c r="Q1343" i="7"/>
  <c r="Q1344" i="7"/>
  <c r="Q1345" i="7"/>
  <c r="Q1346" i="7"/>
  <c r="Q1347" i="7"/>
  <c r="Q1348" i="7"/>
  <c r="Q1349" i="7"/>
  <c r="Q1350" i="7"/>
  <c r="Q1351" i="7"/>
  <c r="Q1352" i="7"/>
  <c r="Q1353" i="7"/>
  <c r="Q1354" i="7"/>
  <c r="Q1355" i="7"/>
  <c r="Q1356" i="7"/>
  <c r="Q1357" i="7"/>
  <c r="Q1358" i="7"/>
  <c r="Q1359" i="7"/>
  <c r="Q1360" i="7"/>
  <c r="Q1361" i="7"/>
  <c r="Q1362" i="7"/>
  <c r="Q1363" i="7"/>
  <c r="Q1364" i="7"/>
  <c r="Q1365" i="7"/>
  <c r="Q1366" i="7"/>
  <c r="Q1367" i="7"/>
  <c r="Q1368" i="7"/>
  <c r="Q1369" i="7"/>
  <c r="Q1370" i="7"/>
  <c r="Q1372" i="7"/>
  <c r="Q1373" i="7"/>
  <c r="Q1374" i="7"/>
  <c r="Q1375" i="7"/>
  <c r="Q1376" i="7"/>
  <c r="Q1377" i="7"/>
  <c r="Q1378" i="7"/>
  <c r="Q1379" i="7"/>
  <c r="Q1380" i="7"/>
  <c r="Q1381" i="7"/>
  <c r="Q1382" i="7"/>
  <c r="Q1383" i="7"/>
  <c r="Q1384" i="7"/>
  <c r="Q1385" i="7"/>
  <c r="Q1386" i="7"/>
  <c r="Q1387" i="7"/>
  <c r="Q1388" i="7"/>
  <c r="Q1389" i="7"/>
  <c r="Q1390" i="7"/>
  <c r="Q1391" i="7"/>
  <c r="Q1392" i="7"/>
  <c r="Q1393" i="7"/>
  <c r="Q1394" i="7"/>
  <c r="Q1395" i="7"/>
  <c r="Q1396" i="7"/>
  <c r="Q1397" i="7"/>
  <c r="Q1398" i="7"/>
  <c r="Q1399" i="7"/>
  <c r="Q1400" i="7"/>
  <c r="Q1401" i="7"/>
  <c r="Q1402" i="7"/>
  <c r="Q1403" i="7"/>
  <c r="Q1404" i="7"/>
  <c r="Q1405" i="7"/>
  <c r="Q1406" i="7"/>
  <c r="Q1407" i="7"/>
  <c r="Q1408" i="7"/>
  <c r="Q1409" i="7"/>
  <c r="Q1410" i="7"/>
  <c r="Q1411" i="7"/>
  <c r="Q1412" i="7"/>
  <c r="Q1413" i="7"/>
  <c r="Q1414" i="7"/>
  <c r="Q1415" i="7"/>
  <c r="Q1416" i="7"/>
  <c r="Q1417" i="7"/>
  <c r="Q1418" i="7"/>
  <c r="Q1419" i="7"/>
  <c r="Q1420" i="7"/>
  <c r="Q1422" i="7"/>
  <c r="Q1423" i="7"/>
  <c r="Q1424" i="7"/>
  <c r="Q1425" i="7"/>
  <c r="Q1426" i="7"/>
  <c r="Q1427" i="7"/>
  <c r="Q1428" i="7"/>
  <c r="Q1429" i="7"/>
  <c r="Q1430" i="7"/>
  <c r="Q1431" i="7"/>
  <c r="Q1432" i="7"/>
  <c r="Q1433" i="7"/>
  <c r="Q1434" i="7"/>
  <c r="Q1435" i="7"/>
  <c r="Q1436" i="7"/>
  <c r="Q1437" i="7"/>
  <c r="Q1438" i="7"/>
  <c r="Q1439" i="7"/>
  <c r="Q1440" i="7"/>
  <c r="Q1441" i="7"/>
  <c r="Q1442" i="7"/>
  <c r="Q1443" i="7"/>
  <c r="Q1444" i="7"/>
  <c r="Q1445" i="7"/>
  <c r="Q1446" i="7"/>
  <c r="Q1447" i="7"/>
  <c r="Q1448" i="7"/>
  <c r="Q1449" i="7"/>
  <c r="Q1450" i="7"/>
  <c r="Q1451" i="7"/>
  <c r="Q1452" i="7"/>
  <c r="Q1453" i="7"/>
  <c r="Q1454" i="7"/>
  <c r="Q1455" i="7"/>
  <c r="Q1456" i="7"/>
  <c r="Q1457" i="7"/>
  <c r="Q1458" i="7"/>
  <c r="Q1459" i="7"/>
  <c r="Q1460" i="7"/>
  <c r="Q1461" i="7"/>
  <c r="Q1462" i="7"/>
  <c r="Q1463" i="7"/>
  <c r="Q1464" i="7"/>
  <c r="Q1465" i="7"/>
  <c r="Q1466" i="7"/>
  <c r="Q1467" i="7"/>
  <c r="Q1468" i="7"/>
  <c r="Q1469" i="7"/>
  <c r="Q1470" i="7"/>
  <c r="Q1471" i="7"/>
  <c r="Q1472" i="7"/>
  <c r="Q1473" i="7"/>
  <c r="Q1474" i="7"/>
  <c r="Q1475" i="7"/>
  <c r="Q1476" i="7"/>
  <c r="Q1477" i="7"/>
  <c r="Q1478" i="7"/>
  <c r="Q1479" i="7"/>
  <c r="Q1480" i="7"/>
  <c r="Q1481" i="7"/>
  <c r="Q1482" i="7"/>
  <c r="Q1483" i="7"/>
  <c r="Q1484" i="7"/>
  <c r="Q1485" i="7"/>
  <c r="Q1486" i="7"/>
  <c r="Q1487" i="7"/>
  <c r="Q1488" i="7"/>
  <c r="Q1489" i="7"/>
  <c r="Q1490" i="7"/>
  <c r="Q1491" i="7"/>
  <c r="Q1492" i="7"/>
  <c r="Q1493" i="7"/>
  <c r="Q1494" i="7"/>
  <c r="Q1495" i="7"/>
  <c r="Q1496" i="7"/>
  <c r="Q1497" i="7"/>
  <c r="Q1498" i="7"/>
  <c r="Q1499" i="7"/>
  <c r="Q1500" i="7"/>
  <c r="Q1501" i="7"/>
  <c r="Q1502" i="7"/>
  <c r="Q1503" i="7"/>
  <c r="Q1504" i="7"/>
  <c r="Q1505" i="7"/>
  <c r="Q1506" i="7"/>
  <c r="Q1507" i="7"/>
  <c r="Q1508" i="7"/>
  <c r="Q1509" i="7"/>
  <c r="Q1510" i="7"/>
  <c r="Q1511" i="7"/>
  <c r="Q1512" i="7"/>
  <c r="Q1513" i="7"/>
  <c r="Q1514" i="7"/>
  <c r="Q1515" i="7"/>
  <c r="Q1516" i="7"/>
  <c r="Q1517" i="7"/>
  <c r="Q1518" i="7"/>
  <c r="Q1519" i="7"/>
  <c r="Q1521" i="7"/>
  <c r="Q1522" i="7"/>
  <c r="Q1523" i="7"/>
  <c r="Q1524" i="7"/>
  <c r="Q1525" i="7"/>
  <c r="Q1526" i="7"/>
  <c r="Q1527" i="7"/>
  <c r="Q1528" i="7"/>
  <c r="Q1529" i="7"/>
  <c r="Q1530" i="7"/>
  <c r="Q1531" i="7"/>
  <c r="Q1532" i="7"/>
  <c r="Q1533" i="7"/>
  <c r="Q1534" i="7"/>
  <c r="Q1535" i="7"/>
  <c r="Q1536" i="7"/>
  <c r="Q1537" i="7"/>
  <c r="Q1538" i="7"/>
  <c r="Q1539" i="7"/>
  <c r="Q1540" i="7"/>
  <c r="Q1541" i="7"/>
  <c r="Q1542" i="7"/>
  <c r="Q1543" i="7"/>
  <c r="Q1544" i="7"/>
  <c r="Q1545" i="7"/>
  <c r="Q1546" i="7"/>
  <c r="Q1547" i="7"/>
  <c r="Q1548" i="7"/>
  <c r="Q1549" i="7"/>
  <c r="Q1550" i="7"/>
  <c r="Q1551" i="7"/>
  <c r="Q1552" i="7"/>
  <c r="Q1553" i="7"/>
  <c r="Q1554" i="7"/>
  <c r="Q1556" i="7"/>
  <c r="Q1557" i="7"/>
  <c r="Q1558" i="7"/>
  <c r="Q1559" i="7"/>
  <c r="Q1560" i="7"/>
  <c r="Q1561" i="7"/>
  <c r="Q1562" i="7"/>
  <c r="Q1563" i="7"/>
  <c r="Q1564" i="7"/>
  <c r="Q1565" i="7"/>
  <c r="Q1566" i="7"/>
  <c r="Q1567" i="7"/>
  <c r="Q1568" i="7"/>
  <c r="Q1569" i="7"/>
  <c r="Q1570" i="7"/>
  <c r="Q1571" i="7"/>
  <c r="Q1572" i="7"/>
  <c r="Q1573" i="7"/>
  <c r="Q1575" i="7"/>
  <c r="Q1576" i="7"/>
  <c r="Q1577" i="7"/>
  <c r="Q1578" i="7"/>
  <c r="Q1579" i="7"/>
  <c r="Q1580" i="7"/>
  <c r="Q1581" i="7"/>
  <c r="Q1582" i="7"/>
  <c r="Q1583" i="7"/>
  <c r="Q1584" i="7"/>
  <c r="Q1585" i="7"/>
  <c r="Q1586" i="7"/>
  <c r="Q1587" i="7"/>
  <c r="Q1588" i="7"/>
  <c r="Q1589" i="7"/>
  <c r="Q1590" i="7"/>
  <c r="Q1591" i="7"/>
  <c r="Q1592" i="7"/>
  <c r="Q1593" i="7"/>
  <c r="Q1594" i="7"/>
  <c r="Q1595" i="7"/>
  <c r="Q1596" i="7"/>
  <c r="Q1597" i="7"/>
  <c r="Q1598" i="7"/>
  <c r="Q1599" i="7"/>
  <c r="Q1600" i="7"/>
  <c r="Q1601" i="7"/>
  <c r="Q1602" i="7"/>
  <c r="Q1603" i="7"/>
  <c r="Q1604" i="7"/>
  <c r="Q1605" i="7"/>
  <c r="Q1606" i="7"/>
  <c r="Q1607" i="7"/>
  <c r="Q1608" i="7"/>
  <c r="Q1609" i="7"/>
  <c r="Q1610" i="7"/>
  <c r="Q1611" i="7"/>
  <c r="Q1612" i="7"/>
  <c r="Q1613" i="7"/>
  <c r="Q1614" i="7"/>
  <c r="Q1615" i="7"/>
  <c r="Q1616" i="7"/>
  <c r="Q1617" i="7"/>
  <c r="Q1618" i="7"/>
  <c r="Q1619" i="7"/>
  <c r="Q1620" i="7"/>
  <c r="Q1621" i="7"/>
  <c r="Q1622" i="7"/>
  <c r="Q1623" i="7"/>
  <c r="Q1624" i="7"/>
  <c r="Q1625" i="7"/>
  <c r="Q1626" i="7"/>
  <c r="Q1627" i="7"/>
  <c r="Q1628" i="7"/>
  <c r="Q1629" i="7"/>
  <c r="Q1630" i="7"/>
  <c r="Q1631" i="7"/>
  <c r="Q1632" i="7"/>
  <c r="Q1633" i="7"/>
  <c r="Q1634" i="7"/>
  <c r="Q1635" i="7"/>
  <c r="Q1636" i="7"/>
  <c r="Q1637" i="7"/>
  <c r="Q1638" i="7"/>
  <c r="Q1639" i="7"/>
  <c r="Q1640" i="7"/>
  <c r="Q1641" i="7"/>
  <c r="Q1642" i="7"/>
  <c r="Q1643" i="7"/>
  <c r="Q1644" i="7"/>
  <c r="Q1645" i="7"/>
  <c r="Q1646" i="7"/>
  <c r="Q1647" i="7"/>
  <c r="Q1648" i="7"/>
  <c r="Q1649" i="7"/>
  <c r="Q1650" i="7"/>
  <c r="Q1651" i="7"/>
  <c r="Q1652" i="7"/>
  <c r="Q1653" i="7"/>
  <c r="Q1654" i="7"/>
  <c r="Q1655" i="7"/>
  <c r="Q1656" i="7"/>
  <c r="Q1657" i="7"/>
  <c r="Q1658" i="7"/>
  <c r="Q1659" i="7"/>
  <c r="Q1660" i="7"/>
  <c r="Q1661" i="7"/>
  <c r="Q1662" i="7"/>
  <c r="Q1663" i="7"/>
  <c r="Q1664" i="7"/>
  <c r="Q1665" i="7"/>
  <c r="Q1666" i="7"/>
  <c r="Q1667" i="7"/>
  <c r="Q1668" i="7"/>
  <c r="Q1669" i="7"/>
  <c r="Q1670" i="7"/>
  <c r="Q1671" i="7"/>
  <c r="Q1672" i="7"/>
  <c r="Q1673" i="7"/>
  <c r="Q1674" i="7"/>
  <c r="Q1675" i="7"/>
  <c r="Q1676" i="7"/>
  <c r="Q1677" i="7"/>
  <c r="Q1678" i="7"/>
  <c r="Q1679" i="7"/>
  <c r="Q1680" i="7"/>
  <c r="Q1681" i="7"/>
  <c r="Q1682" i="7"/>
  <c r="Q1683" i="7"/>
  <c r="Q1684" i="7"/>
  <c r="Q1685" i="7"/>
  <c r="Q1686" i="7"/>
  <c r="Q1687" i="7"/>
  <c r="Q1688" i="7"/>
  <c r="Q1689" i="7"/>
  <c r="Q1690" i="7"/>
  <c r="Q1691" i="7"/>
  <c r="Q1692" i="7"/>
  <c r="Q1693" i="7"/>
  <c r="Q1694" i="7"/>
  <c r="Q1695" i="7"/>
  <c r="Q1696" i="7"/>
  <c r="Q1697" i="7"/>
  <c r="Q1698" i="7"/>
  <c r="Q1699" i="7"/>
  <c r="Q1700" i="7"/>
  <c r="Q1701" i="7"/>
  <c r="Q1702" i="7"/>
  <c r="Q1703" i="7"/>
  <c r="Q1704" i="7"/>
  <c r="Q1705" i="7"/>
  <c r="Q1706" i="7"/>
  <c r="Q1707" i="7"/>
  <c r="Q1708" i="7"/>
  <c r="Q1709" i="7"/>
  <c r="Q1710" i="7"/>
  <c r="Q1711" i="7"/>
  <c r="Q1712" i="7"/>
  <c r="Q1713" i="7"/>
  <c r="Q1714" i="7"/>
  <c r="Q1715" i="7"/>
  <c r="Q1716" i="7"/>
  <c r="Q1717" i="7"/>
  <c r="Q1718" i="7"/>
  <c r="Q1719" i="7"/>
  <c r="Q1720" i="7"/>
  <c r="Q1721" i="7"/>
  <c r="Q1722" i="7"/>
  <c r="Q1723" i="7"/>
  <c r="Q1724" i="7"/>
  <c r="Q1725" i="7"/>
  <c r="Q1726" i="7"/>
  <c r="Q1727" i="7"/>
  <c r="Q1728" i="7"/>
  <c r="Q1729" i="7"/>
  <c r="Q1730" i="7"/>
  <c r="Q1731" i="7"/>
  <c r="Q1732" i="7"/>
  <c r="Q1733" i="7"/>
  <c r="Q1734" i="7"/>
  <c r="Q1735" i="7"/>
  <c r="Q1736" i="7"/>
  <c r="Q1737" i="7"/>
  <c r="Q1738" i="7"/>
  <c r="Q1739" i="7"/>
  <c r="Q1740" i="7"/>
  <c r="Q1741" i="7"/>
  <c r="Q1742" i="7"/>
  <c r="Q1743" i="7"/>
  <c r="Q1744" i="7"/>
  <c r="Q1745" i="7"/>
  <c r="Q1746" i="7"/>
  <c r="Q1747" i="7"/>
  <c r="Q1748" i="7"/>
  <c r="Q1749" i="7"/>
  <c r="Q1750" i="7"/>
  <c r="Q1751" i="7"/>
  <c r="Q1752" i="7"/>
  <c r="Q1753" i="7"/>
  <c r="Q1754" i="7"/>
  <c r="Q1755" i="7"/>
  <c r="Q1756" i="7"/>
  <c r="Q1757" i="7"/>
  <c r="Q1758" i="7"/>
  <c r="Q1759" i="7"/>
  <c r="Q1760" i="7"/>
  <c r="Q1761" i="7"/>
  <c r="Q1762" i="7"/>
  <c r="Q1763" i="7"/>
  <c r="Q1764" i="7"/>
  <c r="Q1765" i="7"/>
  <c r="Q1766" i="7"/>
  <c r="Q1767" i="7"/>
  <c r="Q1768" i="7"/>
  <c r="Q1769" i="7"/>
  <c r="Q1770" i="7"/>
  <c r="Q1771" i="7"/>
  <c r="Q1772" i="7"/>
  <c r="Q1773" i="7"/>
  <c r="Q1774" i="7"/>
  <c r="Q1775" i="7"/>
  <c r="Q1776" i="7"/>
  <c r="Q1777" i="7"/>
  <c r="Q1778" i="7"/>
  <c r="Q1779" i="7"/>
  <c r="Q1780" i="7"/>
  <c r="Q1781" i="7"/>
  <c r="Q1782" i="7"/>
  <c r="Q1783" i="7"/>
  <c r="Q1784" i="7"/>
  <c r="Q1785" i="7"/>
  <c r="Q1786" i="7"/>
  <c r="Q1787" i="7"/>
  <c r="Q1788" i="7"/>
  <c r="Q1789" i="7"/>
  <c r="Q1790" i="7"/>
  <c r="Q1791" i="7"/>
  <c r="Q1792" i="7"/>
  <c r="Q1793" i="7"/>
  <c r="Q1794" i="7"/>
  <c r="Q1795" i="7"/>
  <c r="Q1796" i="7"/>
  <c r="Q1797" i="7"/>
  <c r="Q1798" i="7"/>
  <c r="Q1799" i="7"/>
  <c r="Q1800" i="7"/>
  <c r="Q1801" i="7"/>
  <c r="Q1802" i="7"/>
  <c r="Q1803" i="7"/>
  <c r="Q1804" i="7"/>
  <c r="Q1805" i="7"/>
  <c r="Q1806" i="7"/>
  <c r="Q1807" i="7"/>
  <c r="Q1808" i="7"/>
  <c r="Q1809" i="7"/>
  <c r="Q1810" i="7"/>
  <c r="Q1811" i="7"/>
  <c r="Q1812" i="7"/>
  <c r="Q1813" i="7"/>
  <c r="Q1814" i="7"/>
  <c r="Q1815" i="7"/>
  <c r="Q1816" i="7"/>
  <c r="Q1817" i="7"/>
  <c r="Q1818" i="7"/>
  <c r="Q1819" i="7"/>
  <c r="Q1820" i="7"/>
  <c r="Q1821" i="7"/>
  <c r="Q1822" i="7"/>
  <c r="Q1823" i="7"/>
  <c r="Q1824" i="7"/>
  <c r="Q1825" i="7"/>
  <c r="Q1826" i="7"/>
  <c r="Q1827" i="7"/>
  <c r="Q1828" i="7"/>
  <c r="Q1829" i="7"/>
  <c r="Q1830" i="7"/>
  <c r="Q1831" i="7"/>
  <c r="Q1832" i="7"/>
  <c r="Q1833" i="7"/>
  <c r="Q1834" i="7"/>
  <c r="Q1835" i="7"/>
  <c r="Q1836" i="7"/>
  <c r="Q1837" i="7"/>
  <c r="Q1838" i="7"/>
  <c r="Q1839" i="7"/>
  <c r="Q1840" i="7"/>
  <c r="Q1841" i="7"/>
  <c r="Q1842" i="7"/>
  <c r="Q1843" i="7"/>
  <c r="Q1844" i="7"/>
  <c r="Q1845" i="7"/>
  <c r="Q1846" i="7"/>
  <c r="Q1847" i="7"/>
  <c r="Q1848" i="7"/>
  <c r="Q1849" i="7"/>
  <c r="Q1851" i="7"/>
  <c r="Q1852" i="7"/>
  <c r="Q1853" i="7"/>
  <c r="Q1854" i="7"/>
  <c r="Q1855" i="7"/>
  <c r="Q1856" i="7"/>
  <c r="Q1857" i="7"/>
  <c r="Q1858" i="7"/>
  <c r="Q1859" i="7"/>
  <c r="Q1860" i="7"/>
  <c r="Q1861" i="7"/>
  <c r="Q1862" i="7"/>
  <c r="Q1863" i="7"/>
  <c r="Q1864" i="7"/>
  <c r="Q1865" i="7"/>
  <c r="Q1866" i="7"/>
  <c r="Q1867" i="7"/>
  <c r="Q1868" i="7"/>
  <c r="Q1869" i="7"/>
  <c r="Q1870" i="7"/>
  <c r="Q1871" i="7"/>
  <c r="Q1872" i="7"/>
  <c r="Q1873" i="7"/>
  <c r="Q1874" i="7"/>
  <c r="Q1875" i="7"/>
  <c r="Q1876" i="7"/>
  <c r="Q1877" i="7"/>
  <c r="Q1878" i="7"/>
  <c r="Q1879" i="7"/>
  <c r="Q1880" i="7"/>
  <c r="Q1881" i="7"/>
  <c r="Q1882" i="7"/>
  <c r="Q1883" i="7"/>
  <c r="Q1884" i="7"/>
  <c r="Q1885" i="7"/>
  <c r="Q1887" i="7"/>
  <c r="Q1888" i="7"/>
  <c r="Q1889" i="7"/>
  <c r="Q1890" i="7"/>
  <c r="Q1891" i="7"/>
  <c r="Q1892" i="7"/>
  <c r="Q1893" i="7"/>
  <c r="Q1894" i="7"/>
  <c r="Q1895" i="7"/>
  <c r="Q1896" i="7"/>
  <c r="Q1897" i="7"/>
  <c r="Q1898" i="7"/>
  <c r="Q1899" i="7"/>
  <c r="Q1900" i="7"/>
  <c r="Q1901" i="7"/>
  <c r="Q1902" i="7"/>
  <c r="Q1903" i="7"/>
  <c r="Q1904" i="7"/>
  <c r="Q1905" i="7"/>
  <c r="Q1906" i="7"/>
  <c r="Q1907" i="7"/>
  <c r="Q1908" i="7"/>
  <c r="Q1909" i="7"/>
  <c r="Q1910" i="7"/>
  <c r="Q1911" i="7"/>
  <c r="Q1912" i="7"/>
  <c r="Q1913" i="7"/>
  <c r="Q1914" i="7"/>
  <c r="Q1915" i="7"/>
  <c r="Q1916" i="7"/>
  <c r="Q1917" i="7"/>
  <c r="Q1918" i="7"/>
  <c r="Q1919" i="7"/>
  <c r="Q1920" i="7"/>
  <c r="Q1921" i="7"/>
  <c r="Q1922" i="7"/>
  <c r="Q1923" i="7"/>
  <c r="Q1924" i="7"/>
  <c r="Q1925" i="7"/>
  <c r="Q1926" i="7"/>
  <c r="Q1927" i="7"/>
  <c r="Q1928" i="7"/>
  <c r="Q1929" i="7"/>
  <c r="Q1930" i="7"/>
  <c r="Q1931" i="7"/>
  <c r="Q1932" i="7"/>
  <c r="Q1933" i="7"/>
  <c r="Q1934" i="7"/>
  <c r="Q1935" i="7"/>
  <c r="Q1936" i="7"/>
  <c r="Q1937" i="7"/>
  <c r="Q1938" i="7"/>
  <c r="Q1939" i="7"/>
  <c r="Q1940" i="7"/>
  <c r="Q1941" i="7"/>
  <c r="Q1942" i="7"/>
  <c r="Q1943" i="7"/>
  <c r="Q1944" i="7"/>
  <c r="Q1945" i="7"/>
  <c r="Q1946" i="7"/>
  <c r="Q1947" i="7"/>
  <c r="Q1948" i="7"/>
  <c r="Q1949" i="7"/>
  <c r="Q1950" i="7"/>
  <c r="Q1951" i="7"/>
  <c r="Q1952" i="7"/>
  <c r="Q1953" i="7"/>
  <c r="Q1954" i="7"/>
  <c r="Q1955" i="7"/>
  <c r="Q1956" i="7"/>
  <c r="Q1957" i="7"/>
  <c r="Q1958" i="7"/>
  <c r="Q1959" i="7"/>
  <c r="Q1960" i="7"/>
  <c r="Q1961" i="7"/>
  <c r="Q1962" i="7"/>
  <c r="Q1963" i="7"/>
  <c r="Q1964" i="7"/>
  <c r="Q1965" i="7"/>
  <c r="Q1966" i="7"/>
  <c r="Q1967" i="7"/>
  <c r="Q1968" i="7"/>
  <c r="Q1969" i="7"/>
  <c r="Q1970" i="7"/>
  <c r="Q1971" i="7"/>
  <c r="Q1972" i="7"/>
  <c r="Q1973" i="7"/>
  <c r="Q1974" i="7"/>
  <c r="Q1975" i="7"/>
  <c r="Q1976" i="7"/>
  <c r="Q1977" i="7"/>
  <c r="Q1978" i="7"/>
  <c r="Q1979" i="7"/>
  <c r="Q1980" i="7"/>
  <c r="Q1981" i="7"/>
  <c r="Q1982" i="7"/>
  <c r="Q1983" i="7"/>
  <c r="Q1984" i="7"/>
  <c r="Q1985" i="7"/>
  <c r="Q1986" i="7"/>
  <c r="Q1987" i="7"/>
  <c r="Q1988" i="7"/>
  <c r="Q1989" i="7"/>
  <c r="Q1990" i="7"/>
  <c r="Q1991" i="7"/>
  <c r="Q1992" i="7"/>
  <c r="Q1993" i="7"/>
  <c r="Q1994" i="7"/>
  <c r="Q1995" i="7"/>
  <c r="Q1996" i="7"/>
  <c r="Q1997" i="7"/>
  <c r="Q1998" i="7"/>
  <c r="Q1999" i="7"/>
  <c r="Q2000" i="7"/>
  <c r="Q2001" i="7"/>
  <c r="Q2002" i="7"/>
  <c r="Q2003" i="7"/>
  <c r="Q2004" i="7"/>
  <c r="Q2005" i="7"/>
  <c r="Q2006" i="7"/>
  <c r="Q2007" i="7"/>
  <c r="Q2008" i="7"/>
  <c r="Q2009" i="7"/>
  <c r="Q2010" i="7"/>
  <c r="Q2011" i="7"/>
  <c r="Q2012" i="7"/>
  <c r="Q2013" i="7"/>
  <c r="Q2014" i="7"/>
  <c r="Q2015" i="7"/>
  <c r="Q2016" i="7"/>
  <c r="Q2017" i="7"/>
  <c r="Q2018" i="7"/>
  <c r="Q2019" i="7"/>
  <c r="Q2020" i="7"/>
  <c r="Q2021" i="7"/>
  <c r="Q2022" i="7"/>
  <c r="Q2023" i="7"/>
  <c r="Q2024" i="7"/>
  <c r="Q2025" i="7"/>
  <c r="Q2026" i="7"/>
  <c r="Q2027" i="7"/>
  <c r="Q2028" i="7"/>
  <c r="Q2029" i="7"/>
  <c r="Q2030" i="7"/>
  <c r="Q2031" i="7"/>
  <c r="Q2032" i="7"/>
  <c r="Q2033" i="7"/>
  <c r="Q2034" i="7"/>
  <c r="Q2035" i="7"/>
  <c r="Q2036" i="7"/>
  <c r="Q2037" i="7"/>
  <c r="Q2038" i="7"/>
  <c r="Q2039" i="7"/>
  <c r="Q2040" i="7"/>
  <c r="Q2041" i="7"/>
  <c r="Q2042" i="7"/>
  <c r="Q2043" i="7"/>
  <c r="Q2044" i="7"/>
  <c r="Q2045" i="7"/>
  <c r="Q2046" i="7"/>
  <c r="Q2047" i="7"/>
  <c r="Q2048" i="7"/>
  <c r="Q2049" i="7"/>
  <c r="Q2050" i="7"/>
  <c r="Q2051" i="7"/>
  <c r="Q2052" i="7"/>
  <c r="Q2053" i="7"/>
  <c r="Q2054" i="7"/>
  <c r="Q2055" i="7"/>
  <c r="Q2056" i="7"/>
  <c r="Q2057" i="7"/>
  <c r="Q2058" i="7"/>
  <c r="Q2059" i="7"/>
  <c r="Q2060" i="7"/>
  <c r="Q2061" i="7"/>
  <c r="Q2062" i="7"/>
  <c r="Q2063" i="7"/>
  <c r="Q2064" i="7"/>
  <c r="Q2065" i="7"/>
  <c r="Q2066" i="7"/>
  <c r="Q2067" i="7"/>
  <c r="Q2068" i="7"/>
  <c r="Q2069" i="7"/>
  <c r="Q2070" i="7"/>
  <c r="Q2071" i="7"/>
  <c r="Q2072" i="7"/>
  <c r="Q2073" i="7"/>
  <c r="Q2074" i="7"/>
  <c r="Q2075" i="7"/>
  <c r="Q2076" i="7"/>
  <c r="Q2077" i="7"/>
  <c r="Q2078" i="7"/>
  <c r="Q2079" i="7"/>
  <c r="Q2080" i="7"/>
  <c r="Q2081" i="7"/>
  <c r="Q2082" i="7"/>
  <c r="Q2083" i="7"/>
  <c r="Q2084" i="7"/>
  <c r="Q2085" i="7"/>
  <c r="Q2086" i="7"/>
  <c r="Q2087" i="7"/>
  <c r="Q2088" i="7"/>
  <c r="Q2089" i="7"/>
  <c r="Q2090" i="7"/>
  <c r="Q2091" i="7"/>
  <c r="Q2092" i="7"/>
  <c r="Q2093" i="7"/>
  <c r="Q2094" i="7"/>
  <c r="Q2095" i="7"/>
  <c r="Q2096" i="7"/>
  <c r="Q2097" i="7"/>
  <c r="Q2098" i="7"/>
  <c r="Q2099" i="7"/>
  <c r="Q2100" i="7"/>
  <c r="Q2101" i="7"/>
  <c r="Q2102" i="7"/>
  <c r="Q2103" i="7"/>
  <c r="Q2104" i="7"/>
  <c r="Q2105" i="7"/>
  <c r="Q2106" i="7"/>
  <c r="Q2107" i="7"/>
  <c r="Q2108" i="7"/>
  <c r="Q2109" i="7"/>
  <c r="Q2110" i="7"/>
  <c r="Q2111" i="7"/>
  <c r="Q2112" i="7"/>
  <c r="Q2113" i="7"/>
  <c r="Q2114" i="7"/>
  <c r="Q2115" i="7"/>
  <c r="Q2116" i="7"/>
  <c r="Q2117" i="7"/>
  <c r="Q2118" i="7"/>
  <c r="Q2119" i="7"/>
  <c r="Q2120" i="7"/>
  <c r="Q2121" i="7"/>
  <c r="Q2122" i="7"/>
  <c r="Q2123" i="7"/>
  <c r="Q2124" i="7"/>
  <c r="Q2125" i="7"/>
  <c r="Q2126" i="7"/>
  <c r="Q2127" i="7"/>
  <c r="Q2128" i="7"/>
  <c r="Q2129" i="7"/>
  <c r="Q2130" i="7"/>
  <c r="Q2131" i="7"/>
  <c r="Q2132" i="7"/>
  <c r="Q2133" i="7"/>
  <c r="Q2134" i="7"/>
  <c r="Q2135" i="7"/>
  <c r="Q2136" i="7"/>
  <c r="Q2137" i="7"/>
  <c r="Q2138" i="7"/>
  <c r="Q2139" i="7"/>
  <c r="Q2140" i="7"/>
  <c r="Q2141" i="7"/>
  <c r="Q2142" i="7"/>
  <c r="Q2143" i="7"/>
  <c r="Q2144" i="7"/>
  <c r="Q2145" i="7"/>
  <c r="Q2146" i="7"/>
  <c r="Q2147" i="7"/>
  <c r="Q2148" i="7"/>
  <c r="Q2149" i="7"/>
  <c r="Q2150" i="7"/>
  <c r="Q2151" i="7"/>
  <c r="Q2152" i="7"/>
  <c r="Q2153" i="7"/>
  <c r="Q2154" i="7"/>
  <c r="Q2155" i="7"/>
  <c r="Q2156" i="7"/>
  <c r="Q2157" i="7"/>
  <c r="Q2158" i="7"/>
  <c r="Q2159" i="7"/>
  <c r="Q2160" i="7"/>
  <c r="Q2161" i="7"/>
  <c r="Q2162" i="7"/>
  <c r="Q2163" i="7"/>
  <c r="Q2164" i="7"/>
  <c r="Q2165" i="7"/>
  <c r="Q2166" i="7"/>
  <c r="Q2167" i="7"/>
  <c r="Q2168" i="7"/>
  <c r="Q2169" i="7"/>
  <c r="Q2170" i="7"/>
  <c r="Q2171" i="7"/>
  <c r="Q2172" i="7"/>
  <c r="Q2173" i="7"/>
  <c r="Q2174" i="7"/>
  <c r="Q2175" i="7"/>
  <c r="Q2176" i="7"/>
  <c r="Q2177" i="7"/>
  <c r="Q2178" i="7"/>
  <c r="Q2179" i="7"/>
  <c r="Q2180" i="7"/>
  <c r="Q2181" i="7"/>
  <c r="Q2182" i="7"/>
  <c r="Q2183" i="7"/>
  <c r="Q2184" i="7"/>
  <c r="Q2185" i="7"/>
  <c r="Q2186" i="7"/>
  <c r="Q2187" i="7"/>
  <c r="Q2188" i="7"/>
  <c r="Q2189" i="7"/>
  <c r="Q2190" i="7"/>
  <c r="Q2191" i="7"/>
  <c r="Q2192" i="7"/>
  <c r="Q2193" i="7"/>
  <c r="Q2194" i="7"/>
  <c r="Q2195" i="7"/>
  <c r="Q2196" i="7"/>
  <c r="Q2197" i="7"/>
  <c r="Q2198" i="7"/>
  <c r="Q2199" i="7"/>
  <c r="Q2200" i="7"/>
  <c r="Q2201" i="7"/>
  <c r="P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7" i="7"/>
  <c r="P578" i="7"/>
  <c r="P579" i="7"/>
  <c r="P580" i="7"/>
  <c r="P581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P761" i="7"/>
  <c r="P762" i="7"/>
  <c r="P763" i="7"/>
  <c r="P764" i="7"/>
  <c r="P765" i="7"/>
  <c r="P766" i="7"/>
  <c r="P767" i="7"/>
  <c r="P768" i="7"/>
  <c r="P769" i="7"/>
  <c r="P770" i="7"/>
  <c r="P771" i="7"/>
  <c r="P772" i="7"/>
  <c r="P773" i="7"/>
  <c r="P774" i="7"/>
  <c r="P775" i="7"/>
  <c r="P776" i="7"/>
  <c r="P777" i="7"/>
  <c r="P778" i="7"/>
  <c r="P779" i="7"/>
  <c r="P780" i="7"/>
  <c r="P781" i="7"/>
  <c r="P782" i="7"/>
  <c r="P783" i="7"/>
  <c r="P784" i="7"/>
  <c r="P785" i="7"/>
  <c r="P786" i="7"/>
  <c r="P787" i="7"/>
  <c r="P788" i="7"/>
  <c r="P789" i="7"/>
  <c r="P790" i="7"/>
  <c r="P791" i="7"/>
  <c r="P792" i="7"/>
  <c r="P793" i="7"/>
  <c r="P794" i="7"/>
  <c r="P795" i="7"/>
  <c r="P796" i="7"/>
  <c r="P797" i="7"/>
  <c r="P798" i="7"/>
  <c r="P799" i="7"/>
  <c r="P800" i="7"/>
  <c r="P801" i="7"/>
  <c r="P802" i="7"/>
  <c r="P803" i="7"/>
  <c r="P804" i="7"/>
  <c r="P805" i="7"/>
  <c r="P806" i="7"/>
  <c r="P807" i="7"/>
  <c r="P808" i="7"/>
  <c r="P809" i="7"/>
  <c r="P810" i="7"/>
  <c r="P811" i="7"/>
  <c r="P812" i="7"/>
  <c r="P813" i="7"/>
  <c r="P814" i="7"/>
  <c r="P815" i="7"/>
  <c r="P816" i="7"/>
  <c r="P817" i="7"/>
  <c r="P818" i="7"/>
  <c r="P819" i="7"/>
  <c r="P820" i="7"/>
  <c r="P821" i="7"/>
  <c r="P822" i="7"/>
  <c r="P823" i="7"/>
  <c r="P824" i="7"/>
  <c r="P825" i="7"/>
  <c r="P826" i="7"/>
  <c r="P827" i="7"/>
  <c r="P828" i="7"/>
  <c r="P829" i="7"/>
  <c r="P830" i="7"/>
  <c r="P831" i="7"/>
  <c r="P832" i="7"/>
  <c r="P833" i="7"/>
  <c r="P834" i="7"/>
  <c r="P835" i="7"/>
  <c r="P836" i="7"/>
  <c r="P837" i="7"/>
  <c r="P838" i="7"/>
  <c r="P839" i="7"/>
  <c r="P840" i="7"/>
  <c r="P841" i="7"/>
  <c r="P842" i="7"/>
  <c r="P843" i="7"/>
  <c r="P844" i="7"/>
  <c r="P845" i="7"/>
  <c r="P846" i="7"/>
  <c r="P847" i="7"/>
  <c r="P848" i="7"/>
  <c r="P849" i="7"/>
  <c r="P850" i="7"/>
  <c r="P851" i="7"/>
  <c r="P852" i="7"/>
  <c r="P853" i="7"/>
  <c r="P854" i="7"/>
  <c r="P855" i="7"/>
  <c r="P856" i="7"/>
  <c r="P857" i="7"/>
  <c r="P858" i="7"/>
  <c r="P859" i="7"/>
  <c r="P860" i="7"/>
  <c r="P861" i="7"/>
  <c r="P862" i="7"/>
  <c r="P863" i="7"/>
  <c r="P864" i="7"/>
  <c r="P865" i="7"/>
  <c r="P866" i="7"/>
  <c r="P867" i="7"/>
  <c r="P868" i="7"/>
  <c r="P869" i="7"/>
  <c r="P870" i="7"/>
  <c r="P871" i="7"/>
  <c r="P872" i="7"/>
  <c r="P873" i="7"/>
  <c r="P874" i="7"/>
  <c r="P875" i="7"/>
  <c r="P876" i="7"/>
  <c r="P877" i="7"/>
  <c r="P878" i="7"/>
  <c r="P880" i="7"/>
  <c r="P881" i="7"/>
  <c r="P882" i="7"/>
  <c r="P883" i="7"/>
  <c r="P884" i="7"/>
  <c r="P885" i="7"/>
  <c r="P886" i="7"/>
  <c r="P887" i="7"/>
  <c r="P888" i="7"/>
  <c r="P889" i="7"/>
  <c r="P890" i="7"/>
  <c r="P891" i="7"/>
  <c r="P892" i="7"/>
  <c r="P893" i="7"/>
  <c r="P894" i="7"/>
  <c r="P895" i="7"/>
  <c r="P896" i="7"/>
  <c r="P897" i="7"/>
  <c r="P898" i="7"/>
  <c r="P899" i="7"/>
  <c r="P900" i="7"/>
  <c r="P901" i="7"/>
  <c r="P902" i="7"/>
  <c r="P903" i="7"/>
  <c r="P904" i="7"/>
  <c r="P905" i="7"/>
  <c r="P906" i="7"/>
  <c r="P907" i="7"/>
  <c r="P908" i="7"/>
  <c r="P909" i="7"/>
  <c r="P910" i="7"/>
  <c r="P911" i="7"/>
  <c r="P912" i="7"/>
  <c r="P913" i="7"/>
  <c r="P914" i="7"/>
  <c r="P915" i="7"/>
  <c r="P916" i="7"/>
  <c r="P917" i="7"/>
  <c r="P918" i="7"/>
  <c r="P919" i="7"/>
  <c r="P920" i="7"/>
  <c r="P921" i="7"/>
  <c r="P922" i="7"/>
  <c r="P923" i="7"/>
  <c r="P924" i="7"/>
  <c r="P925" i="7"/>
  <c r="P926" i="7"/>
  <c r="P927" i="7"/>
  <c r="P928" i="7"/>
  <c r="P929" i="7"/>
  <c r="P930" i="7"/>
  <c r="P931" i="7"/>
  <c r="P932" i="7"/>
  <c r="P934" i="7"/>
  <c r="P935" i="7"/>
  <c r="P936" i="7"/>
  <c r="P937" i="7"/>
  <c r="P938" i="7"/>
  <c r="P939" i="7"/>
  <c r="P940" i="7"/>
  <c r="P941" i="7"/>
  <c r="P942" i="7"/>
  <c r="P943" i="7"/>
  <c r="P944" i="7"/>
  <c r="P945" i="7"/>
  <c r="P946" i="7"/>
  <c r="P947" i="7"/>
  <c r="P948" i="7"/>
  <c r="P949" i="7"/>
  <c r="P950" i="7"/>
  <c r="P951" i="7"/>
  <c r="P952" i="7"/>
  <c r="P953" i="7"/>
  <c r="P954" i="7"/>
  <c r="P955" i="7"/>
  <c r="P956" i="7"/>
  <c r="P957" i="7"/>
  <c r="P958" i="7"/>
  <c r="P959" i="7"/>
  <c r="P960" i="7"/>
  <c r="P961" i="7"/>
  <c r="P962" i="7"/>
  <c r="P963" i="7"/>
  <c r="P964" i="7"/>
  <c r="P965" i="7"/>
  <c r="P966" i="7"/>
  <c r="P967" i="7"/>
  <c r="P968" i="7"/>
  <c r="P969" i="7"/>
  <c r="P970" i="7"/>
  <c r="P971" i="7"/>
  <c r="P972" i="7"/>
  <c r="P973" i="7"/>
  <c r="P974" i="7"/>
  <c r="P975" i="7"/>
  <c r="P976" i="7"/>
  <c r="P977" i="7"/>
  <c r="P978" i="7"/>
  <c r="P979" i="7"/>
  <c r="P980" i="7"/>
  <c r="P981" i="7"/>
  <c r="P982" i="7"/>
  <c r="P983" i="7"/>
  <c r="P984" i="7"/>
  <c r="P985" i="7"/>
  <c r="P986" i="7"/>
  <c r="P987" i="7"/>
  <c r="P988" i="7"/>
  <c r="P989" i="7"/>
  <c r="P990" i="7"/>
  <c r="P991" i="7"/>
  <c r="P992" i="7"/>
  <c r="P993" i="7"/>
  <c r="P994" i="7"/>
  <c r="P995" i="7"/>
  <c r="P996" i="7"/>
  <c r="P997" i="7"/>
  <c r="P998" i="7"/>
  <c r="P999" i="7"/>
  <c r="P1000" i="7"/>
  <c r="P1001" i="7"/>
  <c r="P1002" i="7"/>
  <c r="P1003" i="7"/>
  <c r="P1004" i="7"/>
  <c r="P1005" i="7"/>
  <c r="P1006" i="7"/>
  <c r="P1007" i="7"/>
  <c r="P1008" i="7"/>
  <c r="P1009" i="7"/>
  <c r="P1010" i="7"/>
  <c r="P1011" i="7"/>
  <c r="P1012" i="7"/>
  <c r="P1013" i="7"/>
  <c r="P1014" i="7"/>
  <c r="P1015" i="7"/>
  <c r="P1016" i="7"/>
  <c r="P1017" i="7"/>
  <c r="P1018" i="7"/>
  <c r="P1019" i="7"/>
  <c r="P1020" i="7"/>
  <c r="P1021" i="7"/>
  <c r="P1022" i="7"/>
  <c r="P1023" i="7"/>
  <c r="P1024" i="7"/>
  <c r="P1025" i="7"/>
  <c r="P1026" i="7"/>
  <c r="P1027" i="7"/>
  <c r="P1028" i="7"/>
  <c r="P1029" i="7"/>
  <c r="P1030" i="7"/>
  <c r="P1031" i="7"/>
  <c r="P1032" i="7"/>
  <c r="P1033" i="7"/>
  <c r="P1034" i="7"/>
  <c r="P1035" i="7"/>
  <c r="P1036" i="7"/>
  <c r="P1037" i="7"/>
  <c r="P1038" i="7"/>
  <c r="P1039" i="7"/>
  <c r="P1040" i="7"/>
  <c r="P1041" i="7"/>
  <c r="P1042" i="7"/>
  <c r="P1043" i="7"/>
  <c r="P1044" i="7"/>
  <c r="P1045" i="7"/>
  <c r="P1046" i="7"/>
  <c r="P1047" i="7"/>
  <c r="P1048" i="7"/>
  <c r="P1049" i="7"/>
  <c r="P1050" i="7"/>
  <c r="P1051" i="7"/>
  <c r="P1052" i="7"/>
  <c r="P1053" i="7"/>
  <c r="P1054" i="7"/>
  <c r="P1055" i="7"/>
  <c r="P1056" i="7"/>
  <c r="P1057" i="7"/>
  <c r="P1058" i="7"/>
  <c r="P1059" i="7"/>
  <c r="P1060" i="7"/>
  <c r="P1061" i="7"/>
  <c r="P1062" i="7"/>
  <c r="P1063" i="7"/>
  <c r="P1064" i="7"/>
  <c r="P1065" i="7"/>
  <c r="P1066" i="7"/>
  <c r="P1067" i="7"/>
  <c r="P1068" i="7"/>
  <c r="P1069" i="7"/>
  <c r="P1070" i="7"/>
  <c r="P1071" i="7"/>
  <c r="P1072" i="7"/>
  <c r="P1073" i="7"/>
  <c r="P1074" i="7"/>
  <c r="P1075" i="7"/>
  <c r="P1076" i="7"/>
  <c r="P1077" i="7"/>
  <c r="P1078" i="7"/>
  <c r="P1079" i="7"/>
  <c r="P1080" i="7"/>
  <c r="P1081" i="7"/>
  <c r="P1082" i="7"/>
  <c r="P1083" i="7"/>
  <c r="P1084" i="7"/>
  <c r="P1085" i="7"/>
  <c r="P1086" i="7"/>
  <c r="P1087" i="7"/>
  <c r="P1088" i="7"/>
  <c r="P1089" i="7"/>
  <c r="P1090" i="7"/>
  <c r="P1091" i="7"/>
  <c r="P1092" i="7"/>
  <c r="P1093" i="7"/>
  <c r="P1094" i="7"/>
  <c r="P1095" i="7"/>
  <c r="P1096" i="7"/>
  <c r="P1097" i="7"/>
  <c r="P1098" i="7"/>
  <c r="P1099" i="7"/>
  <c r="P1100" i="7"/>
  <c r="P1101" i="7"/>
  <c r="P1102" i="7"/>
  <c r="P1103" i="7"/>
  <c r="P1104" i="7"/>
  <c r="P1105" i="7"/>
  <c r="P1106" i="7"/>
  <c r="P1107" i="7"/>
  <c r="P1108" i="7"/>
  <c r="P1109" i="7"/>
  <c r="P1110" i="7"/>
  <c r="P1111" i="7"/>
  <c r="P1112" i="7"/>
  <c r="P1113" i="7"/>
  <c r="P1114" i="7"/>
  <c r="P1115" i="7"/>
  <c r="P1116" i="7"/>
  <c r="P1117" i="7"/>
  <c r="P1118" i="7"/>
  <c r="P1119" i="7"/>
  <c r="P1120" i="7"/>
  <c r="P1121" i="7"/>
  <c r="P1122" i="7"/>
  <c r="P1123" i="7"/>
  <c r="P1124" i="7"/>
  <c r="P1125" i="7"/>
  <c r="P1126" i="7"/>
  <c r="P1127" i="7"/>
  <c r="P1128" i="7"/>
  <c r="P1129" i="7"/>
  <c r="P1130" i="7"/>
  <c r="P1131" i="7"/>
  <c r="P1132" i="7"/>
  <c r="P1133" i="7"/>
  <c r="P1134" i="7"/>
  <c r="P1135" i="7"/>
  <c r="P1136" i="7"/>
  <c r="P1137" i="7"/>
  <c r="P1138" i="7"/>
  <c r="P1139" i="7"/>
  <c r="P1140" i="7"/>
  <c r="P1141" i="7"/>
  <c r="P1142" i="7"/>
  <c r="P1143" i="7"/>
  <c r="P1144" i="7"/>
  <c r="P1145" i="7"/>
  <c r="P1146" i="7"/>
  <c r="P1147" i="7"/>
  <c r="P1148" i="7"/>
  <c r="P1149" i="7"/>
  <c r="P1150" i="7"/>
  <c r="P1151" i="7"/>
  <c r="P1152" i="7"/>
  <c r="P1153" i="7"/>
  <c r="P1154" i="7"/>
  <c r="P1155" i="7"/>
  <c r="P1156" i="7"/>
  <c r="P1157" i="7"/>
  <c r="P1158" i="7"/>
  <c r="P1159" i="7"/>
  <c r="P1160" i="7"/>
  <c r="P1161" i="7"/>
  <c r="P1162" i="7"/>
  <c r="P1163" i="7"/>
  <c r="P1164" i="7"/>
  <c r="P1165" i="7"/>
  <c r="P1166" i="7"/>
  <c r="P1167" i="7"/>
  <c r="P1168" i="7"/>
  <c r="P1169" i="7"/>
  <c r="P1170" i="7"/>
  <c r="P1171" i="7"/>
  <c r="P1172" i="7"/>
  <c r="P1173" i="7"/>
  <c r="P1174" i="7"/>
  <c r="P1175" i="7"/>
  <c r="P1176" i="7"/>
  <c r="P1177" i="7"/>
  <c r="P1178" i="7"/>
  <c r="P1179" i="7"/>
  <c r="P1180" i="7"/>
  <c r="P1181" i="7"/>
  <c r="P1182" i="7"/>
  <c r="P1183" i="7"/>
  <c r="P1184" i="7"/>
  <c r="P1185" i="7"/>
  <c r="P1186" i="7"/>
  <c r="P1187" i="7"/>
  <c r="P1188" i="7"/>
  <c r="P1189" i="7"/>
  <c r="P1190" i="7"/>
  <c r="P1191" i="7"/>
  <c r="P1192" i="7"/>
  <c r="P1193" i="7"/>
  <c r="P1194" i="7"/>
  <c r="P1195" i="7"/>
  <c r="P1196" i="7"/>
  <c r="P1197" i="7"/>
  <c r="P1198" i="7"/>
  <c r="P1199" i="7"/>
  <c r="P1200" i="7"/>
  <c r="P1201" i="7"/>
  <c r="P1202" i="7"/>
  <c r="P1203" i="7"/>
  <c r="P1204" i="7"/>
  <c r="P1205" i="7"/>
  <c r="P1206" i="7"/>
  <c r="P1207" i="7"/>
  <c r="P1208" i="7"/>
  <c r="P1209" i="7"/>
  <c r="P1210" i="7"/>
  <c r="P1211" i="7"/>
  <c r="P1212" i="7"/>
  <c r="P1213" i="7"/>
  <c r="P1214" i="7"/>
  <c r="P1215" i="7"/>
  <c r="P1216" i="7"/>
  <c r="P1217" i="7"/>
  <c r="P1218" i="7"/>
  <c r="P1219" i="7"/>
  <c r="P1220" i="7"/>
  <c r="P1221" i="7"/>
  <c r="P1222" i="7"/>
  <c r="P1223" i="7"/>
  <c r="P1224" i="7"/>
  <c r="P1225" i="7"/>
  <c r="P1226" i="7"/>
  <c r="P1227" i="7"/>
  <c r="P1228" i="7"/>
  <c r="P1229" i="7"/>
  <c r="P1230" i="7"/>
  <c r="P1231" i="7"/>
  <c r="P1232" i="7"/>
  <c r="P1233" i="7"/>
  <c r="P1234" i="7"/>
  <c r="P1235" i="7"/>
  <c r="P1236" i="7"/>
  <c r="P1237" i="7"/>
  <c r="P1238" i="7"/>
  <c r="P1239" i="7"/>
  <c r="P1240" i="7"/>
  <c r="P1241" i="7"/>
  <c r="P1242" i="7"/>
  <c r="P1243" i="7"/>
  <c r="P1244" i="7"/>
  <c r="P1245" i="7"/>
  <c r="P1246" i="7"/>
  <c r="P1247" i="7"/>
  <c r="P1248" i="7"/>
  <c r="P1249" i="7"/>
  <c r="P1250" i="7"/>
  <c r="P1251" i="7"/>
  <c r="P1252" i="7"/>
  <c r="P1253" i="7"/>
  <c r="P1254" i="7"/>
  <c r="P1255" i="7"/>
  <c r="P1256" i="7"/>
  <c r="P1257" i="7"/>
  <c r="P1258" i="7"/>
  <c r="P1259" i="7"/>
  <c r="P1260" i="7"/>
  <c r="P1261" i="7"/>
  <c r="P1262" i="7"/>
  <c r="P1263" i="7"/>
  <c r="P1264" i="7"/>
  <c r="P1265" i="7"/>
  <c r="P1266" i="7"/>
  <c r="P1267" i="7"/>
  <c r="P1268" i="7"/>
  <c r="P1269" i="7"/>
  <c r="P1270" i="7"/>
  <c r="P1271" i="7"/>
  <c r="P1272" i="7"/>
  <c r="P1273" i="7"/>
  <c r="P1274" i="7"/>
  <c r="P1275" i="7"/>
  <c r="P1276" i="7"/>
  <c r="P1277" i="7"/>
  <c r="P1278" i="7"/>
  <c r="P1279" i="7"/>
  <c r="P1280" i="7"/>
  <c r="P1281" i="7"/>
  <c r="P1282" i="7"/>
  <c r="P1283" i="7"/>
  <c r="P1284" i="7"/>
  <c r="P1285" i="7"/>
  <c r="P1286" i="7"/>
  <c r="P1287" i="7"/>
  <c r="P1288" i="7"/>
  <c r="P1289" i="7"/>
  <c r="P1290" i="7"/>
  <c r="P1291" i="7"/>
  <c r="P1292" i="7"/>
  <c r="P1293" i="7"/>
  <c r="P1294" i="7"/>
  <c r="P1295" i="7"/>
  <c r="P1296" i="7"/>
  <c r="P1297" i="7"/>
  <c r="P1298" i="7"/>
  <c r="P1299" i="7"/>
  <c r="P1300" i="7"/>
  <c r="P1301" i="7"/>
  <c r="P1302" i="7"/>
  <c r="P1303" i="7"/>
  <c r="P1304" i="7"/>
  <c r="P1305" i="7"/>
  <c r="P1306" i="7"/>
  <c r="P1307" i="7"/>
  <c r="P1308" i="7"/>
  <c r="P1309" i="7"/>
  <c r="P1310" i="7"/>
  <c r="P1311" i="7"/>
  <c r="P1312" i="7"/>
  <c r="P1313" i="7"/>
  <c r="P1314" i="7"/>
  <c r="P1315" i="7"/>
  <c r="P1316" i="7"/>
  <c r="P1317" i="7"/>
  <c r="P1318" i="7"/>
  <c r="P1319" i="7"/>
  <c r="P1320" i="7"/>
  <c r="P1321" i="7"/>
  <c r="P1322" i="7"/>
  <c r="P1323" i="7"/>
  <c r="P1324" i="7"/>
  <c r="P1325" i="7"/>
  <c r="P1326" i="7"/>
  <c r="P1327" i="7"/>
  <c r="P1328" i="7"/>
  <c r="P1329" i="7"/>
  <c r="P1330" i="7"/>
  <c r="P1331" i="7"/>
  <c r="P1332" i="7"/>
  <c r="P1333" i="7"/>
  <c r="P1334" i="7"/>
  <c r="P1335" i="7"/>
  <c r="P1336" i="7"/>
  <c r="P1337" i="7"/>
  <c r="P1338" i="7"/>
  <c r="P1339" i="7"/>
  <c r="P1340" i="7"/>
  <c r="P1341" i="7"/>
  <c r="P1342" i="7"/>
  <c r="P1343" i="7"/>
  <c r="P1344" i="7"/>
  <c r="P1345" i="7"/>
  <c r="P1346" i="7"/>
  <c r="P1347" i="7"/>
  <c r="P1348" i="7"/>
  <c r="P1349" i="7"/>
  <c r="P1350" i="7"/>
  <c r="P1351" i="7"/>
  <c r="P1352" i="7"/>
  <c r="P1353" i="7"/>
  <c r="P1354" i="7"/>
  <c r="P1355" i="7"/>
  <c r="P1356" i="7"/>
  <c r="P1357" i="7"/>
  <c r="P1358" i="7"/>
  <c r="P1359" i="7"/>
  <c r="P1360" i="7"/>
  <c r="P1361" i="7"/>
  <c r="P1362" i="7"/>
  <c r="P1363" i="7"/>
  <c r="P1364" i="7"/>
  <c r="P1365" i="7"/>
  <c r="P1366" i="7"/>
  <c r="P1367" i="7"/>
  <c r="P1368" i="7"/>
  <c r="P1369" i="7"/>
  <c r="P1370" i="7"/>
  <c r="P1372" i="7"/>
  <c r="P1373" i="7"/>
  <c r="P1374" i="7"/>
  <c r="P1375" i="7"/>
  <c r="P1376" i="7"/>
  <c r="P1377" i="7"/>
  <c r="P1378" i="7"/>
  <c r="P1379" i="7"/>
  <c r="P1380" i="7"/>
  <c r="P1381" i="7"/>
  <c r="P1382" i="7"/>
  <c r="P1383" i="7"/>
  <c r="P1384" i="7"/>
  <c r="P1385" i="7"/>
  <c r="P1386" i="7"/>
  <c r="P1387" i="7"/>
  <c r="P1388" i="7"/>
  <c r="P1389" i="7"/>
  <c r="P1390" i="7"/>
  <c r="P1391" i="7"/>
  <c r="P1392" i="7"/>
  <c r="P1393" i="7"/>
  <c r="P1394" i="7"/>
  <c r="P1395" i="7"/>
  <c r="P1396" i="7"/>
  <c r="P1397" i="7"/>
  <c r="P1398" i="7"/>
  <c r="P1399" i="7"/>
  <c r="P1400" i="7"/>
  <c r="P1401" i="7"/>
  <c r="P1402" i="7"/>
  <c r="P1403" i="7"/>
  <c r="P1404" i="7"/>
  <c r="P1405" i="7"/>
  <c r="P1406" i="7"/>
  <c r="P1407" i="7"/>
  <c r="P1408" i="7"/>
  <c r="P1409" i="7"/>
  <c r="P1410" i="7"/>
  <c r="P1411" i="7"/>
  <c r="P1412" i="7"/>
  <c r="P1413" i="7"/>
  <c r="P1414" i="7"/>
  <c r="P1415" i="7"/>
  <c r="P1416" i="7"/>
  <c r="P1417" i="7"/>
  <c r="P1418" i="7"/>
  <c r="P1419" i="7"/>
  <c r="P1420" i="7"/>
  <c r="P1422" i="7"/>
  <c r="P1423" i="7"/>
  <c r="P1424" i="7"/>
  <c r="P1425" i="7"/>
  <c r="P1426" i="7"/>
  <c r="P1427" i="7"/>
  <c r="P1428" i="7"/>
  <c r="P1429" i="7"/>
  <c r="P1430" i="7"/>
  <c r="P1431" i="7"/>
  <c r="P1432" i="7"/>
  <c r="P1433" i="7"/>
  <c r="P1434" i="7"/>
  <c r="P1435" i="7"/>
  <c r="P1436" i="7"/>
  <c r="P1437" i="7"/>
  <c r="P1438" i="7"/>
  <c r="P1439" i="7"/>
  <c r="P1440" i="7"/>
  <c r="P1441" i="7"/>
  <c r="P1442" i="7"/>
  <c r="P1443" i="7"/>
  <c r="P1444" i="7"/>
  <c r="P1445" i="7"/>
  <c r="P1446" i="7"/>
  <c r="P1447" i="7"/>
  <c r="P1448" i="7"/>
  <c r="P1449" i="7"/>
  <c r="P1450" i="7"/>
  <c r="P1451" i="7"/>
  <c r="P1452" i="7"/>
  <c r="P1453" i="7"/>
  <c r="P1454" i="7"/>
  <c r="P1455" i="7"/>
  <c r="P1456" i="7"/>
  <c r="P1457" i="7"/>
  <c r="P1458" i="7"/>
  <c r="P1459" i="7"/>
  <c r="P1460" i="7"/>
  <c r="P1461" i="7"/>
  <c r="P1462" i="7"/>
  <c r="P1463" i="7"/>
  <c r="P1464" i="7"/>
  <c r="P1465" i="7"/>
  <c r="P1466" i="7"/>
  <c r="P1467" i="7"/>
  <c r="P1468" i="7"/>
  <c r="P1469" i="7"/>
  <c r="P1470" i="7"/>
  <c r="P1471" i="7"/>
  <c r="P1472" i="7"/>
  <c r="P1473" i="7"/>
  <c r="P1474" i="7"/>
  <c r="P1475" i="7"/>
  <c r="P1476" i="7"/>
  <c r="P1477" i="7"/>
  <c r="P1478" i="7"/>
  <c r="P1479" i="7"/>
  <c r="P1480" i="7"/>
  <c r="P1481" i="7"/>
  <c r="P1482" i="7"/>
  <c r="P1483" i="7"/>
  <c r="P1484" i="7"/>
  <c r="P1485" i="7"/>
  <c r="P1486" i="7"/>
  <c r="P1487" i="7"/>
  <c r="P1488" i="7"/>
  <c r="P1489" i="7"/>
  <c r="P1490" i="7"/>
  <c r="P1491" i="7"/>
  <c r="P1492" i="7"/>
  <c r="P1493" i="7"/>
  <c r="P1494" i="7"/>
  <c r="P1495" i="7"/>
  <c r="P1496" i="7"/>
  <c r="P1497" i="7"/>
  <c r="P1498" i="7"/>
  <c r="P1499" i="7"/>
  <c r="P1500" i="7"/>
  <c r="P1501" i="7"/>
  <c r="P1502" i="7"/>
  <c r="P1503" i="7"/>
  <c r="P1504" i="7"/>
  <c r="P1505" i="7"/>
  <c r="P1506" i="7"/>
  <c r="P1507" i="7"/>
  <c r="P1508" i="7"/>
  <c r="P1509" i="7"/>
  <c r="P1510" i="7"/>
  <c r="P1511" i="7"/>
  <c r="P1512" i="7"/>
  <c r="P1513" i="7"/>
  <c r="P1514" i="7"/>
  <c r="P1515" i="7"/>
  <c r="P1516" i="7"/>
  <c r="P1517" i="7"/>
  <c r="P1518" i="7"/>
  <c r="P1519" i="7"/>
  <c r="P1521" i="7"/>
  <c r="P1522" i="7"/>
  <c r="P1523" i="7"/>
  <c r="P1524" i="7"/>
  <c r="P1525" i="7"/>
  <c r="P1526" i="7"/>
  <c r="P1527" i="7"/>
  <c r="P1528" i="7"/>
  <c r="P1529" i="7"/>
  <c r="P1530" i="7"/>
  <c r="P1531" i="7"/>
  <c r="P1532" i="7"/>
  <c r="P1533" i="7"/>
  <c r="P1534" i="7"/>
  <c r="P1535" i="7"/>
  <c r="P1536" i="7"/>
  <c r="P1537" i="7"/>
  <c r="P1538" i="7"/>
  <c r="P1539" i="7"/>
  <c r="P1540" i="7"/>
  <c r="P1541" i="7"/>
  <c r="P1542" i="7"/>
  <c r="P1543" i="7"/>
  <c r="P1544" i="7"/>
  <c r="P1545" i="7"/>
  <c r="P1546" i="7"/>
  <c r="P1547" i="7"/>
  <c r="P1548" i="7"/>
  <c r="P1549" i="7"/>
  <c r="P1550" i="7"/>
  <c r="P1551" i="7"/>
  <c r="P1552" i="7"/>
  <c r="P1553" i="7"/>
  <c r="P1554" i="7"/>
  <c r="P1556" i="7"/>
  <c r="P1557" i="7"/>
  <c r="P1558" i="7"/>
  <c r="P1559" i="7"/>
  <c r="P1560" i="7"/>
  <c r="P1561" i="7"/>
  <c r="P1562" i="7"/>
  <c r="P1563" i="7"/>
  <c r="P1564" i="7"/>
  <c r="P1565" i="7"/>
  <c r="P1566" i="7"/>
  <c r="P1567" i="7"/>
  <c r="P1568" i="7"/>
  <c r="P1569" i="7"/>
  <c r="P1570" i="7"/>
  <c r="P1571" i="7"/>
  <c r="P1572" i="7"/>
  <c r="P1573" i="7"/>
  <c r="P1575" i="7"/>
  <c r="P1576" i="7"/>
  <c r="P1577" i="7"/>
  <c r="P1578" i="7"/>
  <c r="P1579" i="7"/>
  <c r="P1580" i="7"/>
  <c r="P1581" i="7"/>
  <c r="P1582" i="7"/>
  <c r="P1583" i="7"/>
  <c r="P1584" i="7"/>
  <c r="P1585" i="7"/>
  <c r="P1586" i="7"/>
  <c r="P1587" i="7"/>
  <c r="P1588" i="7"/>
  <c r="P1589" i="7"/>
  <c r="P1590" i="7"/>
  <c r="P1591" i="7"/>
  <c r="P1592" i="7"/>
  <c r="P1593" i="7"/>
  <c r="P1594" i="7"/>
  <c r="P1595" i="7"/>
  <c r="P1596" i="7"/>
  <c r="P1597" i="7"/>
  <c r="P1598" i="7"/>
  <c r="P1599" i="7"/>
  <c r="P1600" i="7"/>
  <c r="P1601" i="7"/>
  <c r="P1602" i="7"/>
  <c r="P1603" i="7"/>
  <c r="P1604" i="7"/>
  <c r="P1605" i="7"/>
  <c r="P1606" i="7"/>
  <c r="P1607" i="7"/>
  <c r="P1608" i="7"/>
  <c r="P1609" i="7"/>
  <c r="P1610" i="7"/>
  <c r="P1611" i="7"/>
  <c r="P1612" i="7"/>
  <c r="P1613" i="7"/>
  <c r="P1614" i="7"/>
  <c r="P1615" i="7"/>
  <c r="P1616" i="7"/>
  <c r="P1617" i="7"/>
  <c r="P1618" i="7"/>
  <c r="P1619" i="7"/>
  <c r="P1620" i="7"/>
  <c r="P1621" i="7"/>
  <c r="P1622" i="7"/>
  <c r="P1623" i="7"/>
  <c r="P1624" i="7"/>
  <c r="P1625" i="7"/>
  <c r="P1626" i="7"/>
  <c r="P1627" i="7"/>
  <c r="P1628" i="7"/>
  <c r="P1629" i="7"/>
  <c r="P1630" i="7"/>
  <c r="P1631" i="7"/>
  <c r="P1632" i="7"/>
  <c r="P1633" i="7"/>
  <c r="P1634" i="7"/>
  <c r="P1635" i="7"/>
  <c r="P1636" i="7"/>
  <c r="P1637" i="7"/>
  <c r="P1638" i="7"/>
  <c r="P1639" i="7"/>
  <c r="P1640" i="7"/>
  <c r="P1641" i="7"/>
  <c r="P1642" i="7"/>
  <c r="P1643" i="7"/>
  <c r="P1644" i="7"/>
  <c r="P1645" i="7"/>
  <c r="P1646" i="7"/>
  <c r="P1647" i="7"/>
  <c r="P1648" i="7"/>
  <c r="P1649" i="7"/>
  <c r="P1650" i="7"/>
  <c r="P1651" i="7"/>
  <c r="P1652" i="7"/>
  <c r="P1653" i="7"/>
  <c r="P1654" i="7"/>
  <c r="P1655" i="7"/>
  <c r="P1656" i="7"/>
  <c r="P1657" i="7"/>
  <c r="P1658" i="7"/>
  <c r="P1659" i="7"/>
  <c r="P1660" i="7"/>
  <c r="P1661" i="7"/>
  <c r="P1662" i="7"/>
  <c r="P1663" i="7"/>
  <c r="P1664" i="7"/>
  <c r="P1665" i="7"/>
  <c r="P1666" i="7"/>
  <c r="P1667" i="7"/>
  <c r="P1668" i="7"/>
  <c r="P1669" i="7"/>
  <c r="P1670" i="7"/>
  <c r="P1671" i="7"/>
  <c r="P1672" i="7"/>
  <c r="P1673" i="7"/>
  <c r="P1674" i="7"/>
  <c r="P1675" i="7"/>
  <c r="P1676" i="7"/>
  <c r="P1677" i="7"/>
  <c r="P1678" i="7"/>
  <c r="P1679" i="7"/>
  <c r="P1680" i="7"/>
  <c r="P1681" i="7"/>
  <c r="P1682" i="7"/>
  <c r="P1683" i="7"/>
  <c r="P1684" i="7"/>
  <c r="P1685" i="7"/>
  <c r="P1686" i="7"/>
  <c r="P1687" i="7"/>
  <c r="P1688" i="7"/>
  <c r="P1689" i="7"/>
  <c r="P1690" i="7"/>
  <c r="P1691" i="7"/>
  <c r="P1692" i="7"/>
  <c r="P1693" i="7"/>
  <c r="P1694" i="7"/>
  <c r="P1695" i="7"/>
  <c r="P1696" i="7"/>
  <c r="P1697" i="7"/>
  <c r="P1698" i="7"/>
  <c r="P1699" i="7"/>
  <c r="P1700" i="7"/>
  <c r="P1701" i="7"/>
  <c r="P1702" i="7"/>
  <c r="P1703" i="7"/>
  <c r="P1704" i="7"/>
  <c r="P1705" i="7"/>
  <c r="P1706" i="7"/>
  <c r="P1707" i="7"/>
  <c r="P1708" i="7"/>
  <c r="P1709" i="7"/>
  <c r="P1710" i="7"/>
  <c r="P1711" i="7"/>
  <c r="P1712" i="7"/>
  <c r="P1713" i="7"/>
  <c r="P1714" i="7"/>
  <c r="P1715" i="7"/>
  <c r="P1716" i="7"/>
  <c r="P1717" i="7"/>
  <c r="P1718" i="7"/>
  <c r="P1719" i="7"/>
  <c r="P1720" i="7"/>
  <c r="P1721" i="7"/>
  <c r="P1722" i="7"/>
  <c r="P1723" i="7"/>
  <c r="P1724" i="7"/>
  <c r="P1725" i="7"/>
  <c r="P1726" i="7"/>
  <c r="P1727" i="7"/>
  <c r="P1728" i="7"/>
  <c r="P1729" i="7"/>
  <c r="P1730" i="7"/>
  <c r="P1731" i="7"/>
  <c r="P1732" i="7"/>
  <c r="P1733" i="7"/>
  <c r="P1734" i="7"/>
  <c r="P1735" i="7"/>
  <c r="P1736" i="7"/>
  <c r="P1737" i="7"/>
  <c r="P1738" i="7"/>
  <c r="P1739" i="7"/>
  <c r="P1740" i="7"/>
  <c r="P1741" i="7"/>
  <c r="P1742" i="7"/>
  <c r="P1743" i="7"/>
  <c r="P1744" i="7"/>
  <c r="P1745" i="7"/>
  <c r="P1746" i="7"/>
  <c r="P1747" i="7"/>
  <c r="P1748" i="7"/>
  <c r="P1749" i="7"/>
  <c r="P1750" i="7"/>
  <c r="P1751" i="7"/>
  <c r="P1752" i="7"/>
  <c r="P1753" i="7"/>
  <c r="P1754" i="7"/>
  <c r="P1755" i="7"/>
  <c r="P1756" i="7"/>
  <c r="P1757" i="7"/>
  <c r="P1758" i="7"/>
  <c r="P1759" i="7"/>
  <c r="P1760" i="7"/>
  <c r="P1761" i="7"/>
  <c r="P1762" i="7"/>
  <c r="P1763" i="7"/>
  <c r="P1764" i="7"/>
  <c r="P1765" i="7"/>
  <c r="P1766" i="7"/>
  <c r="P1767" i="7"/>
  <c r="P1768" i="7"/>
  <c r="P1769" i="7"/>
  <c r="P1770" i="7"/>
  <c r="P1771" i="7"/>
  <c r="P1772" i="7"/>
  <c r="P1773" i="7"/>
  <c r="P1774" i="7"/>
  <c r="P1775" i="7"/>
  <c r="P1776" i="7"/>
  <c r="P1777" i="7"/>
  <c r="P1778" i="7"/>
  <c r="P1779" i="7"/>
  <c r="P1780" i="7"/>
  <c r="P1781" i="7"/>
  <c r="P1782" i="7"/>
  <c r="P1783" i="7"/>
  <c r="P1784" i="7"/>
  <c r="P1785" i="7"/>
  <c r="P1786" i="7"/>
  <c r="P1787" i="7"/>
  <c r="P1788" i="7"/>
  <c r="P1789" i="7"/>
  <c r="P1790" i="7"/>
  <c r="P1791" i="7"/>
  <c r="P1792" i="7"/>
  <c r="P1793" i="7"/>
  <c r="P1794" i="7"/>
  <c r="P1795" i="7"/>
  <c r="P1796" i="7"/>
  <c r="P1797" i="7"/>
  <c r="P1798" i="7"/>
  <c r="P1799" i="7"/>
  <c r="P1800" i="7"/>
  <c r="P1801" i="7"/>
  <c r="P1802" i="7"/>
  <c r="P1803" i="7"/>
  <c r="P1804" i="7"/>
  <c r="P1805" i="7"/>
  <c r="P1806" i="7"/>
  <c r="P1807" i="7"/>
  <c r="P1808" i="7"/>
  <c r="P1809" i="7"/>
  <c r="P1810" i="7"/>
  <c r="P1811" i="7"/>
  <c r="P1812" i="7"/>
  <c r="P1813" i="7"/>
  <c r="P1814" i="7"/>
  <c r="P1815" i="7"/>
  <c r="P1816" i="7"/>
  <c r="P1817" i="7"/>
  <c r="P1818" i="7"/>
  <c r="P1819" i="7"/>
  <c r="P1820" i="7"/>
  <c r="P1821" i="7"/>
  <c r="P1822" i="7"/>
  <c r="P1823" i="7"/>
  <c r="P1824" i="7"/>
  <c r="P1825" i="7"/>
  <c r="P1826" i="7"/>
  <c r="P1827" i="7"/>
  <c r="P1828" i="7"/>
  <c r="P1829" i="7"/>
  <c r="P1830" i="7"/>
  <c r="P1831" i="7"/>
  <c r="P1832" i="7"/>
  <c r="P1833" i="7"/>
  <c r="P1834" i="7"/>
  <c r="P1835" i="7"/>
  <c r="P1836" i="7"/>
  <c r="P1837" i="7"/>
  <c r="P1838" i="7"/>
  <c r="P1839" i="7"/>
  <c r="P1840" i="7"/>
  <c r="P1841" i="7"/>
  <c r="P1842" i="7"/>
  <c r="P1843" i="7"/>
  <c r="P1844" i="7"/>
  <c r="P1845" i="7"/>
  <c r="P1846" i="7"/>
  <c r="P1847" i="7"/>
  <c r="P1848" i="7"/>
  <c r="P1849" i="7"/>
  <c r="P1851" i="7"/>
  <c r="P1852" i="7"/>
  <c r="P1853" i="7"/>
  <c r="P1854" i="7"/>
  <c r="P1855" i="7"/>
  <c r="P1856" i="7"/>
  <c r="P1857" i="7"/>
  <c r="P1858" i="7"/>
  <c r="P1859" i="7"/>
  <c r="P1860" i="7"/>
  <c r="P1861" i="7"/>
  <c r="P1862" i="7"/>
  <c r="P1863" i="7"/>
  <c r="P1864" i="7"/>
  <c r="P1865" i="7"/>
  <c r="P1866" i="7"/>
  <c r="P1867" i="7"/>
  <c r="P1868" i="7"/>
  <c r="P1869" i="7"/>
  <c r="P1870" i="7"/>
  <c r="P1871" i="7"/>
  <c r="P1872" i="7"/>
  <c r="P1873" i="7"/>
  <c r="P1874" i="7"/>
  <c r="P1875" i="7"/>
  <c r="P1876" i="7"/>
  <c r="P1877" i="7"/>
  <c r="P1878" i="7"/>
  <c r="P1879" i="7"/>
  <c r="P1880" i="7"/>
  <c r="P1881" i="7"/>
  <c r="P1882" i="7"/>
  <c r="P1883" i="7"/>
  <c r="P1884" i="7"/>
  <c r="P1885" i="7"/>
  <c r="P1887" i="7"/>
  <c r="P1888" i="7"/>
  <c r="P1889" i="7"/>
  <c r="P1890" i="7"/>
  <c r="P1891" i="7"/>
  <c r="P1892" i="7"/>
  <c r="P1893" i="7"/>
  <c r="P1894" i="7"/>
  <c r="P1895" i="7"/>
  <c r="P1896" i="7"/>
  <c r="P1897" i="7"/>
  <c r="P1898" i="7"/>
  <c r="P1899" i="7"/>
  <c r="P1900" i="7"/>
  <c r="P1901" i="7"/>
  <c r="P1902" i="7"/>
  <c r="P1903" i="7"/>
  <c r="P1904" i="7"/>
  <c r="P1905" i="7"/>
  <c r="P1906" i="7"/>
  <c r="P1907" i="7"/>
  <c r="P1908" i="7"/>
  <c r="P1909" i="7"/>
  <c r="P1910" i="7"/>
  <c r="P1911" i="7"/>
  <c r="P1912" i="7"/>
  <c r="P1913" i="7"/>
  <c r="P1914" i="7"/>
  <c r="P1915" i="7"/>
  <c r="P1916" i="7"/>
  <c r="P1917" i="7"/>
  <c r="P1918" i="7"/>
  <c r="P1919" i="7"/>
  <c r="P1920" i="7"/>
  <c r="P1921" i="7"/>
  <c r="P1922" i="7"/>
  <c r="P1923" i="7"/>
  <c r="P1924" i="7"/>
  <c r="P1925" i="7"/>
  <c r="P1926" i="7"/>
  <c r="P1927" i="7"/>
  <c r="P1928" i="7"/>
  <c r="P1929" i="7"/>
  <c r="P1930" i="7"/>
  <c r="P1931" i="7"/>
  <c r="P1932" i="7"/>
  <c r="P1933" i="7"/>
  <c r="P1934" i="7"/>
  <c r="P1935" i="7"/>
  <c r="P1936" i="7"/>
  <c r="P1937" i="7"/>
  <c r="P1938" i="7"/>
  <c r="P1939" i="7"/>
  <c r="P1940" i="7"/>
  <c r="P1941" i="7"/>
  <c r="P1942" i="7"/>
  <c r="P1943" i="7"/>
  <c r="P1944" i="7"/>
  <c r="P1945" i="7"/>
  <c r="P1946" i="7"/>
  <c r="P1947" i="7"/>
  <c r="P1948" i="7"/>
  <c r="P1949" i="7"/>
  <c r="P1950" i="7"/>
  <c r="P1951" i="7"/>
  <c r="P1952" i="7"/>
  <c r="P1953" i="7"/>
  <c r="P1954" i="7"/>
  <c r="P1955" i="7"/>
  <c r="P1956" i="7"/>
  <c r="P1957" i="7"/>
  <c r="P1958" i="7"/>
  <c r="P1959" i="7"/>
  <c r="P1960" i="7"/>
  <c r="P1961" i="7"/>
  <c r="P1962" i="7"/>
  <c r="P1963" i="7"/>
  <c r="P1964" i="7"/>
  <c r="P1965" i="7"/>
  <c r="P1966" i="7"/>
  <c r="P1967" i="7"/>
  <c r="P1968" i="7"/>
  <c r="P1969" i="7"/>
  <c r="P1970" i="7"/>
  <c r="P1971" i="7"/>
  <c r="P1972" i="7"/>
  <c r="P1973" i="7"/>
  <c r="P1974" i="7"/>
  <c r="P1975" i="7"/>
  <c r="P1976" i="7"/>
  <c r="P1977" i="7"/>
  <c r="P1978" i="7"/>
  <c r="P1979" i="7"/>
  <c r="P1980" i="7"/>
  <c r="P1981" i="7"/>
  <c r="P1982" i="7"/>
  <c r="P1983" i="7"/>
  <c r="P1984" i="7"/>
  <c r="P1985" i="7"/>
  <c r="P1986" i="7"/>
  <c r="P1987" i="7"/>
  <c r="P1988" i="7"/>
  <c r="P1989" i="7"/>
  <c r="P1990" i="7"/>
  <c r="P1991" i="7"/>
  <c r="P1992" i="7"/>
  <c r="P1993" i="7"/>
  <c r="P1994" i="7"/>
  <c r="P1995" i="7"/>
  <c r="P1996" i="7"/>
  <c r="P1997" i="7"/>
  <c r="P1998" i="7"/>
  <c r="P1999" i="7"/>
  <c r="P2000" i="7"/>
  <c r="P2001" i="7"/>
  <c r="P2002" i="7"/>
  <c r="P2003" i="7"/>
  <c r="P2004" i="7"/>
  <c r="P2005" i="7"/>
  <c r="P2006" i="7"/>
  <c r="P2007" i="7"/>
  <c r="P2008" i="7"/>
  <c r="P2009" i="7"/>
  <c r="P2010" i="7"/>
  <c r="P2011" i="7"/>
  <c r="P2012" i="7"/>
  <c r="P2013" i="7"/>
  <c r="P2014" i="7"/>
  <c r="P2015" i="7"/>
  <c r="P2016" i="7"/>
  <c r="P2017" i="7"/>
  <c r="P2018" i="7"/>
  <c r="P2019" i="7"/>
  <c r="P2020" i="7"/>
  <c r="P2021" i="7"/>
  <c r="P2022" i="7"/>
  <c r="P2023" i="7"/>
  <c r="P2024" i="7"/>
  <c r="P2025" i="7"/>
  <c r="P2026" i="7"/>
  <c r="P2027" i="7"/>
  <c r="P2028" i="7"/>
  <c r="P2029" i="7"/>
  <c r="P2030" i="7"/>
  <c r="P2031" i="7"/>
  <c r="P2032" i="7"/>
  <c r="P2033" i="7"/>
  <c r="P2034" i="7"/>
  <c r="P2035" i="7"/>
  <c r="P2036" i="7"/>
  <c r="P2037" i="7"/>
  <c r="P2038" i="7"/>
  <c r="P2039" i="7"/>
  <c r="P2040" i="7"/>
  <c r="P2041" i="7"/>
  <c r="P2042" i="7"/>
  <c r="P2043" i="7"/>
  <c r="P2044" i="7"/>
  <c r="P2045" i="7"/>
  <c r="P2046" i="7"/>
  <c r="P2047" i="7"/>
  <c r="P2048" i="7"/>
  <c r="P2049" i="7"/>
  <c r="P2050" i="7"/>
  <c r="P2051" i="7"/>
  <c r="P2052" i="7"/>
  <c r="P2053" i="7"/>
  <c r="P2054" i="7"/>
  <c r="P2055" i="7"/>
  <c r="P2056" i="7"/>
  <c r="P2057" i="7"/>
  <c r="P2058" i="7"/>
  <c r="P2059" i="7"/>
  <c r="P2060" i="7"/>
  <c r="P2061" i="7"/>
  <c r="P2062" i="7"/>
  <c r="P2063" i="7"/>
  <c r="P2064" i="7"/>
  <c r="P2065" i="7"/>
  <c r="P2066" i="7"/>
  <c r="P2067" i="7"/>
  <c r="P2068" i="7"/>
  <c r="P2069" i="7"/>
  <c r="P2070" i="7"/>
  <c r="P2071" i="7"/>
  <c r="P2072" i="7"/>
  <c r="P2073" i="7"/>
  <c r="P2074" i="7"/>
  <c r="P2075" i="7"/>
  <c r="P2076" i="7"/>
  <c r="P2077" i="7"/>
  <c r="P2078" i="7"/>
  <c r="P2079" i="7"/>
  <c r="P2080" i="7"/>
  <c r="P2081" i="7"/>
  <c r="P2082" i="7"/>
  <c r="P2083" i="7"/>
  <c r="P2084" i="7"/>
  <c r="P2085" i="7"/>
  <c r="P2086" i="7"/>
  <c r="P2087" i="7"/>
  <c r="P2088" i="7"/>
  <c r="P2089" i="7"/>
  <c r="P2090" i="7"/>
  <c r="P2091" i="7"/>
  <c r="P2092" i="7"/>
  <c r="P2093" i="7"/>
  <c r="P2094" i="7"/>
  <c r="P2095" i="7"/>
  <c r="P2096" i="7"/>
  <c r="P2097" i="7"/>
  <c r="P2098" i="7"/>
  <c r="P2099" i="7"/>
  <c r="P2100" i="7"/>
  <c r="P2101" i="7"/>
  <c r="P2102" i="7"/>
  <c r="P2103" i="7"/>
  <c r="P2104" i="7"/>
  <c r="P2105" i="7"/>
  <c r="P2106" i="7"/>
  <c r="P2107" i="7"/>
  <c r="P2108" i="7"/>
  <c r="P2109" i="7"/>
  <c r="P2110" i="7"/>
  <c r="P2111" i="7"/>
  <c r="P2112" i="7"/>
  <c r="P2113" i="7"/>
  <c r="P2114" i="7"/>
  <c r="P2115" i="7"/>
  <c r="P2116" i="7"/>
  <c r="P2117" i="7"/>
  <c r="P2118" i="7"/>
  <c r="P2119" i="7"/>
  <c r="P2120" i="7"/>
  <c r="P2121" i="7"/>
  <c r="P2122" i="7"/>
  <c r="P2123" i="7"/>
  <c r="P2124" i="7"/>
  <c r="P2125" i="7"/>
  <c r="P2126" i="7"/>
  <c r="P2127" i="7"/>
  <c r="P2128" i="7"/>
  <c r="P2129" i="7"/>
  <c r="P2130" i="7"/>
  <c r="P2131" i="7"/>
  <c r="P2132" i="7"/>
  <c r="P2133" i="7"/>
  <c r="P2134" i="7"/>
  <c r="P2135" i="7"/>
  <c r="P2136" i="7"/>
  <c r="P2137" i="7"/>
  <c r="P2138" i="7"/>
  <c r="P2139" i="7"/>
  <c r="P2140" i="7"/>
  <c r="P2141" i="7"/>
  <c r="P2142" i="7"/>
  <c r="P2143" i="7"/>
  <c r="P2144" i="7"/>
  <c r="P2145" i="7"/>
  <c r="P2146" i="7"/>
  <c r="P2147" i="7"/>
  <c r="P2148" i="7"/>
  <c r="P2149" i="7"/>
  <c r="P2150" i="7"/>
  <c r="P2151" i="7"/>
  <c r="P2152" i="7"/>
  <c r="P2153" i="7"/>
  <c r="P2154" i="7"/>
  <c r="P2155" i="7"/>
  <c r="P2156" i="7"/>
  <c r="P2157" i="7"/>
  <c r="P2158" i="7"/>
  <c r="P2159" i="7"/>
  <c r="P2160" i="7"/>
  <c r="P2161" i="7"/>
  <c r="P2162" i="7"/>
  <c r="P2163" i="7"/>
  <c r="P2164" i="7"/>
  <c r="P2165" i="7"/>
  <c r="P2166" i="7"/>
  <c r="P2167" i="7"/>
  <c r="P2168" i="7"/>
  <c r="P2169" i="7"/>
  <c r="P2170" i="7"/>
  <c r="P2171" i="7"/>
  <c r="P2172" i="7"/>
  <c r="P2173" i="7"/>
  <c r="P2174" i="7"/>
  <c r="P2175" i="7"/>
  <c r="P2176" i="7"/>
  <c r="P2177" i="7"/>
  <c r="P2178" i="7"/>
  <c r="P2179" i="7"/>
  <c r="P2180" i="7"/>
  <c r="P2181" i="7"/>
  <c r="P2182" i="7"/>
  <c r="P2183" i="7"/>
  <c r="P2184" i="7"/>
  <c r="P2185" i="7"/>
  <c r="P2186" i="7"/>
  <c r="P2187" i="7"/>
  <c r="P2188" i="7"/>
  <c r="P2189" i="7"/>
  <c r="P2190" i="7"/>
  <c r="P2191" i="7"/>
  <c r="P2192" i="7"/>
  <c r="P2193" i="7"/>
  <c r="P2194" i="7"/>
  <c r="P2195" i="7"/>
  <c r="P2196" i="7"/>
  <c r="P2197" i="7"/>
  <c r="P2198" i="7"/>
  <c r="P2199" i="7"/>
  <c r="P2200" i="7"/>
  <c r="P2201" i="7"/>
  <c r="O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7" i="7"/>
  <c r="O578" i="7"/>
  <c r="O579" i="7"/>
  <c r="O580" i="7"/>
  <c r="O581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O761" i="7"/>
  <c r="O762" i="7"/>
  <c r="O763" i="7"/>
  <c r="O764" i="7"/>
  <c r="O765" i="7"/>
  <c r="O766" i="7"/>
  <c r="O767" i="7"/>
  <c r="O768" i="7"/>
  <c r="O769" i="7"/>
  <c r="O770" i="7"/>
  <c r="O771" i="7"/>
  <c r="O772" i="7"/>
  <c r="O773" i="7"/>
  <c r="O774" i="7"/>
  <c r="O775" i="7"/>
  <c r="O776" i="7"/>
  <c r="O777" i="7"/>
  <c r="O778" i="7"/>
  <c r="O779" i="7"/>
  <c r="O780" i="7"/>
  <c r="O781" i="7"/>
  <c r="O782" i="7"/>
  <c r="O783" i="7"/>
  <c r="O784" i="7"/>
  <c r="O785" i="7"/>
  <c r="O786" i="7"/>
  <c r="O787" i="7"/>
  <c r="O788" i="7"/>
  <c r="O789" i="7"/>
  <c r="O790" i="7"/>
  <c r="O791" i="7"/>
  <c r="O792" i="7"/>
  <c r="O793" i="7"/>
  <c r="O794" i="7"/>
  <c r="O795" i="7"/>
  <c r="O796" i="7"/>
  <c r="O797" i="7"/>
  <c r="O798" i="7"/>
  <c r="O799" i="7"/>
  <c r="O800" i="7"/>
  <c r="O801" i="7"/>
  <c r="O802" i="7"/>
  <c r="O803" i="7"/>
  <c r="O804" i="7"/>
  <c r="O805" i="7"/>
  <c r="O806" i="7"/>
  <c r="O807" i="7"/>
  <c r="O808" i="7"/>
  <c r="O809" i="7"/>
  <c r="O810" i="7"/>
  <c r="O811" i="7"/>
  <c r="O812" i="7"/>
  <c r="O813" i="7"/>
  <c r="O814" i="7"/>
  <c r="O815" i="7"/>
  <c r="O816" i="7"/>
  <c r="O817" i="7"/>
  <c r="O818" i="7"/>
  <c r="O819" i="7"/>
  <c r="O820" i="7"/>
  <c r="O821" i="7"/>
  <c r="O822" i="7"/>
  <c r="O823" i="7"/>
  <c r="O824" i="7"/>
  <c r="O825" i="7"/>
  <c r="O826" i="7"/>
  <c r="O827" i="7"/>
  <c r="O828" i="7"/>
  <c r="O829" i="7"/>
  <c r="O830" i="7"/>
  <c r="O831" i="7"/>
  <c r="O832" i="7"/>
  <c r="O833" i="7"/>
  <c r="O834" i="7"/>
  <c r="O835" i="7"/>
  <c r="O836" i="7"/>
  <c r="O837" i="7"/>
  <c r="O838" i="7"/>
  <c r="O839" i="7"/>
  <c r="O840" i="7"/>
  <c r="O841" i="7"/>
  <c r="O842" i="7"/>
  <c r="O843" i="7"/>
  <c r="O844" i="7"/>
  <c r="O845" i="7"/>
  <c r="O846" i="7"/>
  <c r="O847" i="7"/>
  <c r="O848" i="7"/>
  <c r="O849" i="7"/>
  <c r="O850" i="7"/>
  <c r="O851" i="7"/>
  <c r="O852" i="7"/>
  <c r="O853" i="7"/>
  <c r="O854" i="7"/>
  <c r="O855" i="7"/>
  <c r="O856" i="7"/>
  <c r="O857" i="7"/>
  <c r="O858" i="7"/>
  <c r="O859" i="7"/>
  <c r="O860" i="7"/>
  <c r="O861" i="7"/>
  <c r="O862" i="7"/>
  <c r="O863" i="7"/>
  <c r="O864" i="7"/>
  <c r="O865" i="7"/>
  <c r="O866" i="7"/>
  <c r="O867" i="7"/>
  <c r="O868" i="7"/>
  <c r="O869" i="7"/>
  <c r="O870" i="7"/>
  <c r="O871" i="7"/>
  <c r="O872" i="7"/>
  <c r="O873" i="7"/>
  <c r="O874" i="7"/>
  <c r="O875" i="7"/>
  <c r="O876" i="7"/>
  <c r="O877" i="7"/>
  <c r="O878" i="7"/>
  <c r="O880" i="7"/>
  <c r="O881" i="7"/>
  <c r="O882" i="7"/>
  <c r="O883" i="7"/>
  <c r="O884" i="7"/>
  <c r="O885" i="7"/>
  <c r="O886" i="7"/>
  <c r="O887" i="7"/>
  <c r="O888" i="7"/>
  <c r="O889" i="7"/>
  <c r="O890" i="7"/>
  <c r="O891" i="7"/>
  <c r="O892" i="7"/>
  <c r="O893" i="7"/>
  <c r="O894" i="7"/>
  <c r="O895" i="7"/>
  <c r="O896" i="7"/>
  <c r="O897" i="7"/>
  <c r="O898" i="7"/>
  <c r="O899" i="7"/>
  <c r="O900" i="7"/>
  <c r="O901" i="7"/>
  <c r="O902" i="7"/>
  <c r="O903" i="7"/>
  <c r="O904" i="7"/>
  <c r="O905" i="7"/>
  <c r="O906" i="7"/>
  <c r="O907" i="7"/>
  <c r="O908" i="7"/>
  <c r="O909" i="7"/>
  <c r="O910" i="7"/>
  <c r="O911" i="7"/>
  <c r="O912" i="7"/>
  <c r="O913" i="7"/>
  <c r="O914" i="7"/>
  <c r="O915" i="7"/>
  <c r="O916" i="7"/>
  <c r="O917" i="7"/>
  <c r="O918" i="7"/>
  <c r="O919" i="7"/>
  <c r="O920" i="7"/>
  <c r="O921" i="7"/>
  <c r="O922" i="7"/>
  <c r="O923" i="7"/>
  <c r="O924" i="7"/>
  <c r="O925" i="7"/>
  <c r="O926" i="7"/>
  <c r="O927" i="7"/>
  <c r="O928" i="7"/>
  <c r="O929" i="7"/>
  <c r="O930" i="7"/>
  <c r="O931" i="7"/>
  <c r="O932" i="7"/>
  <c r="O934" i="7"/>
  <c r="O935" i="7"/>
  <c r="O936" i="7"/>
  <c r="O937" i="7"/>
  <c r="O938" i="7"/>
  <c r="O939" i="7"/>
  <c r="O940" i="7"/>
  <c r="O941" i="7"/>
  <c r="O942" i="7"/>
  <c r="O943" i="7"/>
  <c r="O944" i="7"/>
  <c r="O945" i="7"/>
  <c r="O946" i="7"/>
  <c r="O947" i="7"/>
  <c r="O948" i="7"/>
  <c r="O949" i="7"/>
  <c r="O950" i="7"/>
  <c r="O951" i="7"/>
  <c r="O952" i="7"/>
  <c r="O953" i="7"/>
  <c r="O954" i="7"/>
  <c r="O955" i="7"/>
  <c r="O956" i="7"/>
  <c r="O957" i="7"/>
  <c r="O958" i="7"/>
  <c r="O959" i="7"/>
  <c r="O960" i="7"/>
  <c r="O961" i="7"/>
  <c r="O962" i="7"/>
  <c r="O963" i="7"/>
  <c r="O964" i="7"/>
  <c r="O965" i="7"/>
  <c r="O966" i="7"/>
  <c r="O967" i="7"/>
  <c r="O968" i="7"/>
  <c r="O969" i="7"/>
  <c r="O970" i="7"/>
  <c r="O971" i="7"/>
  <c r="O972" i="7"/>
  <c r="O973" i="7"/>
  <c r="O974" i="7"/>
  <c r="O975" i="7"/>
  <c r="O976" i="7"/>
  <c r="O977" i="7"/>
  <c r="O978" i="7"/>
  <c r="O979" i="7"/>
  <c r="O980" i="7"/>
  <c r="O981" i="7"/>
  <c r="O982" i="7"/>
  <c r="O983" i="7"/>
  <c r="O984" i="7"/>
  <c r="O985" i="7"/>
  <c r="O986" i="7"/>
  <c r="O987" i="7"/>
  <c r="O988" i="7"/>
  <c r="O989" i="7"/>
  <c r="O990" i="7"/>
  <c r="O991" i="7"/>
  <c r="O992" i="7"/>
  <c r="O993" i="7"/>
  <c r="O994" i="7"/>
  <c r="O995" i="7"/>
  <c r="O996" i="7"/>
  <c r="O997" i="7"/>
  <c r="O998" i="7"/>
  <c r="O999" i="7"/>
  <c r="O1000" i="7"/>
  <c r="O1001" i="7"/>
  <c r="O1002" i="7"/>
  <c r="O1003" i="7"/>
  <c r="O1004" i="7"/>
  <c r="O1005" i="7"/>
  <c r="O1006" i="7"/>
  <c r="O1007" i="7"/>
  <c r="O1008" i="7"/>
  <c r="O1009" i="7"/>
  <c r="O1010" i="7"/>
  <c r="O1011" i="7"/>
  <c r="O1012" i="7"/>
  <c r="O1013" i="7"/>
  <c r="O1014" i="7"/>
  <c r="O1015" i="7"/>
  <c r="O1016" i="7"/>
  <c r="O1017" i="7"/>
  <c r="O1018" i="7"/>
  <c r="O1019" i="7"/>
  <c r="O1020" i="7"/>
  <c r="O1021" i="7"/>
  <c r="O1022" i="7"/>
  <c r="O1023" i="7"/>
  <c r="O1024" i="7"/>
  <c r="O1025" i="7"/>
  <c r="O1026" i="7"/>
  <c r="O1027" i="7"/>
  <c r="O1028" i="7"/>
  <c r="O1029" i="7"/>
  <c r="O1030" i="7"/>
  <c r="O1031" i="7"/>
  <c r="O1032" i="7"/>
  <c r="O1033" i="7"/>
  <c r="O1034" i="7"/>
  <c r="O1035" i="7"/>
  <c r="O1036" i="7"/>
  <c r="O1037" i="7"/>
  <c r="O1038" i="7"/>
  <c r="O1039" i="7"/>
  <c r="O1040" i="7"/>
  <c r="O1041" i="7"/>
  <c r="O1042" i="7"/>
  <c r="O1043" i="7"/>
  <c r="O1044" i="7"/>
  <c r="O1045" i="7"/>
  <c r="O1046" i="7"/>
  <c r="O1047" i="7"/>
  <c r="O1048" i="7"/>
  <c r="O1049" i="7"/>
  <c r="O1050" i="7"/>
  <c r="O1051" i="7"/>
  <c r="O1052" i="7"/>
  <c r="O1053" i="7"/>
  <c r="O1054" i="7"/>
  <c r="O1055" i="7"/>
  <c r="O1056" i="7"/>
  <c r="O1057" i="7"/>
  <c r="O1058" i="7"/>
  <c r="O1059" i="7"/>
  <c r="O1060" i="7"/>
  <c r="O1061" i="7"/>
  <c r="O1062" i="7"/>
  <c r="O1063" i="7"/>
  <c r="O1064" i="7"/>
  <c r="O1065" i="7"/>
  <c r="O1066" i="7"/>
  <c r="O1067" i="7"/>
  <c r="O1068" i="7"/>
  <c r="O1069" i="7"/>
  <c r="O1070" i="7"/>
  <c r="O1071" i="7"/>
  <c r="O1072" i="7"/>
  <c r="O1073" i="7"/>
  <c r="O1074" i="7"/>
  <c r="O1075" i="7"/>
  <c r="O1076" i="7"/>
  <c r="O1077" i="7"/>
  <c r="O1078" i="7"/>
  <c r="O1079" i="7"/>
  <c r="O1080" i="7"/>
  <c r="O1081" i="7"/>
  <c r="O1082" i="7"/>
  <c r="O1083" i="7"/>
  <c r="O1084" i="7"/>
  <c r="O1085" i="7"/>
  <c r="O1086" i="7"/>
  <c r="O1087" i="7"/>
  <c r="O1088" i="7"/>
  <c r="O1089" i="7"/>
  <c r="O1090" i="7"/>
  <c r="O1091" i="7"/>
  <c r="O1092" i="7"/>
  <c r="O1093" i="7"/>
  <c r="O1094" i="7"/>
  <c r="O1095" i="7"/>
  <c r="O1096" i="7"/>
  <c r="O1097" i="7"/>
  <c r="O1098" i="7"/>
  <c r="O1099" i="7"/>
  <c r="O1100" i="7"/>
  <c r="O1101" i="7"/>
  <c r="O1102" i="7"/>
  <c r="O1103" i="7"/>
  <c r="O1104" i="7"/>
  <c r="O1105" i="7"/>
  <c r="O1106" i="7"/>
  <c r="O1107" i="7"/>
  <c r="O1108" i="7"/>
  <c r="O1109" i="7"/>
  <c r="O1110" i="7"/>
  <c r="O1111" i="7"/>
  <c r="O1112" i="7"/>
  <c r="O1113" i="7"/>
  <c r="O1114" i="7"/>
  <c r="O1115" i="7"/>
  <c r="O1116" i="7"/>
  <c r="O1117" i="7"/>
  <c r="O1118" i="7"/>
  <c r="O1119" i="7"/>
  <c r="O1120" i="7"/>
  <c r="O1121" i="7"/>
  <c r="O1122" i="7"/>
  <c r="O1123" i="7"/>
  <c r="O1124" i="7"/>
  <c r="O1125" i="7"/>
  <c r="O1126" i="7"/>
  <c r="O1127" i="7"/>
  <c r="O1128" i="7"/>
  <c r="O1129" i="7"/>
  <c r="O1130" i="7"/>
  <c r="O1131" i="7"/>
  <c r="O1132" i="7"/>
  <c r="O1133" i="7"/>
  <c r="O1134" i="7"/>
  <c r="O1135" i="7"/>
  <c r="O1136" i="7"/>
  <c r="O1137" i="7"/>
  <c r="O1138" i="7"/>
  <c r="O1139" i="7"/>
  <c r="O1140" i="7"/>
  <c r="O1141" i="7"/>
  <c r="O1142" i="7"/>
  <c r="O1143" i="7"/>
  <c r="O1144" i="7"/>
  <c r="O1145" i="7"/>
  <c r="O1146" i="7"/>
  <c r="O1147" i="7"/>
  <c r="O1148" i="7"/>
  <c r="O1149" i="7"/>
  <c r="O1150" i="7"/>
  <c r="O1151" i="7"/>
  <c r="O1152" i="7"/>
  <c r="O1153" i="7"/>
  <c r="O1154" i="7"/>
  <c r="O1155" i="7"/>
  <c r="O1156" i="7"/>
  <c r="O1157" i="7"/>
  <c r="O1158" i="7"/>
  <c r="O1159" i="7"/>
  <c r="O1160" i="7"/>
  <c r="O1161" i="7"/>
  <c r="O1162" i="7"/>
  <c r="O1163" i="7"/>
  <c r="O1164" i="7"/>
  <c r="O1165" i="7"/>
  <c r="O1166" i="7"/>
  <c r="O1167" i="7"/>
  <c r="O1168" i="7"/>
  <c r="O1169" i="7"/>
  <c r="O1170" i="7"/>
  <c r="O1171" i="7"/>
  <c r="O1172" i="7"/>
  <c r="O1173" i="7"/>
  <c r="O1174" i="7"/>
  <c r="O1175" i="7"/>
  <c r="O1176" i="7"/>
  <c r="O1177" i="7"/>
  <c r="O1178" i="7"/>
  <c r="O1179" i="7"/>
  <c r="O1180" i="7"/>
  <c r="O1181" i="7"/>
  <c r="O1182" i="7"/>
  <c r="O1183" i="7"/>
  <c r="O1184" i="7"/>
  <c r="O1185" i="7"/>
  <c r="O1186" i="7"/>
  <c r="O1187" i="7"/>
  <c r="O1188" i="7"/>
  <c r="O1189" i="7"/>
  <c r="O1190" i="7"/>
  <c r="O1191" i="7"/>
  <c r="O1192" i="7"/>
  <c r="O1193" i="7"/>
  <c r="O1194" i="7"/>
  <c r="O1195" i="7"/>
  <c r="O1196" i="7"/>
  <c r="O1197" i="7"/>
  <c r="O1198" i="7"/>
  <c r="O1199" i="7"/>
  <c r="O1200" i="7"/>
  <c r="O1201" i="7"/>
  <c r="O1202" i="7"/>
  <c r="O1203" i="7"/>
  <c r="O1204" i="7"/>
  <c r="O1205" i="7"/>
  <c r="O1206" i="7"/>
  <c r="O1207" i="7"/>
  <c r="O1208" i="7"/>
  <c r="O1209" i="7"/>
  <c r="O1210" i="7"/>
  <c r="O1211" i="7"/>
  <c r="O1212" i="7"/>
  <c r="O1213" i="7"/>
  <c r="O1214" i="7"/>
  <c r="O1215" i="7"/>
  <c r="O1216" i="7"/>
  <c r="O1217" i="7"/>
  <c r="O1218" i="7"/>
  <c r="O1219" i="7"/>
  <c r="O1220" i="7"/>
  <c r="O1221" i="7"/>
  <c r="O1222" i="7"/>
  <c r="O1223" i="7"/>
  <c r="O1224" i="7"/>
  <c r="O1225" i="7"/>
  <c r="O1226" i="7"/>
  <c r="O1227" i="7"/>
  <c r="O1228" i="7"/>
  <c r="O1229" i="7"/>
  <c r="O1230" i="7"/>
  <c r="O1231" i="7"/>
  <c r="O1232" i="7"/>
  <c r="O1233" i="7"/>
  <c r="O1234" i="7"/>
  <c r="O1235" i="7"/>
  <c r="O1236" i="7"/>
  <c r="O1237" i="7"/>
  <c r="O1238" i="7"/>
  <c r="O1239" i="7"/>
  <c r="O1240" i="7"/>
  <c r="O1241" i="7"/>
  <c r="O1242" i="7"/>
  <c r="O1243" i="7"/>
  <c r="O1244" i="7"/>
  <c r="O1245" i="7"/>
  <c r="O1246" i="7"/>
  <c r="O1247" i="7"/>
  <c r="O1248" i="7"/>
  <c r="O1249" i="7"/>
  <c r="O1250" i="7"/>
  <c r="O1251" i="7"/>
  <c r="O1252" i="7"/>
  <c r="O1253" i="7"/>
  <c r="O1254" i="7"/>
  <c r="O1255" i="7"/>
  <c r="O1256" i="7"/>
  <c r="O1257" i="7"/>
  <c r="O1258" i="7"/>
  <c r="O1259" i="7"/>
  <c r="O1260" i="7"/>
  <c r="O1261" i="7"/>
  <c r="O1262" i="7"/>
  <c r="O1263" i="7"/>
  <c r="O1264" i="7"/>
  <c r="O1265" i="7"/>
  <c r="O1266" i="7"/>
  <c r="O1267" i="7"/>
  <c r="O1268" i="7"/>
  <c r="O1269" i="7"/>
  <c r="O1270" i="7"/>
  <c r="O1271" i="7"/>
  <c r="O1272" i="7"/>
  <c r="O1273" i="7"/>
  <c r="O1274" i="7"/>
  <c r="O1275" i="7"/>
  <c r="O1276" i="7"/>
  <c r="O1277" i="7"/>
  <c r="O1278" i="7"/>
  <c r="O1279" i="7"/>
  <c r="O1280" i="7"/>
  <c r="O1281" i="7"/>
  <c r="O1282" i="7"/>
  <c r="O1283" i="7"/>
  <c r="O1284" i="7"/>
  <c r="O1285" i="7"/>
  <c r="O1286" i="7"/>
  <c r="O1287" i="7"/>
  <c r="O1288" i="7"/>
  <c r="O1289" i="7"/>
  <c r="O1290" i="7"/>
  <c r="O1291" i="7"/>
  <c r="O1292" i="7"/>
  <c r="O1293" i="7"/>
  <c r="O1294" i="7"/>
  <c r="O1295" i="7"/>
  <c r="O1296" i="7"/>
  <c r="O1297" i="7"/>
  <c r="O1298" i="7"/>
  <c r="O1299" i="7"/>
  <c r="O1300" i="7"/>
  <c r="O1301" i="7"/>
  <c r="O1302" i="7"/>
  <c r="O1303" i="7"/>
  <c r="O1304" i="7"/>
  <c r="O1305" i="7"/>
  <c r="O1306" i="7"/>
  <c r="O1307" i="7"/>
  <c r="O1308" i="7"/>
  <c r="O1309" i="7"/>
  <c r="O1310" i="7"/>
  <c r="O1311" i="7"/>
  <c r="O1312" i="7"/>
  <c r="O1313" i="7"/>
  <c r="O1314" i="7"/>
  <c r="O1315" i="7"/>
  <c r="O1316" i="7"/>
  <c r="O1317" i="7"/>
  <c r="O1318" i="7"/>
  <c r="O1319" i="7"/>
  <c r="O1320" i="7"/>
  <c r="O1321" i="7"/>
  <c r="O1322" i="7"/>
  <c r="O1323" i="7"/>
  <c r="O1324" i="7"/>
  <c r="O1325" i="7"/>
  <c r="O1326" i="7"/>
  <c r="O1327" i="7"/>
  <c r="O1328" i="7"/>
  <c r="O1329" i="7"/>
  <c r="O1330" i="7"/>
  <c r="O1331" i="7"/>
  <c r="O1332" i="7"/>
  <c r="O1333" i="7"/>
  <c r="O1334" i="7"/>
  <c r="O1335" i="7"/>
  <c r="O1336" i="7"/>
  <c r="O1337" i="7"/>
  <c r="O1338" i="7"/>
  <c r="O1339" i="7"/>
  <c r="O1340" i="7"/>
  <c r="O1341" i="7"/>
  <c r="O1342" i="7"/>
  <c r="O1343" i="7"/>
  <c r="O1344" i="7"/>
  <c r="O1345" i="7"/>
  <c r="O1346" i="7"/>
  <c r="O1347" i="7"/>
  <c r="O1348" i="7"/>
  <c r="O1349" i="7"/>
  <c r="O1350" i="7"/>
  <c r="O1351" i="7"/>
  <c r="O1352" i="7"/>
  <c r="O1353" i="7"/>
  <c r="O1354" i="7"/>
  <c r="O1355" i="7"/>
  <c r="O1356" i="7"/>
  <c r="O1357" i="7"/>
  <c r="O1358" i="7"/>
  <c r="O1359" i="7"/>
  <c r="O1360" i="7"/>
  <c r="O1361" i="7"/>
  <c r="O1362" i="7"/>
  <c r="O1363" i="7"/>
  <c r="O1364" i="7"/>
  <c r="O1365" i="7"/>
  <c r="O1366" i="7"/>
  <c r="O1367" i="7"/>
  <c r="O1368" i="7"/>
  <c r="O1369" i="7"/>
  <c r="O1370" i="7"/>
  <c r="O1372" i="7"/>
  <c r="O1373" i="7"/>
  <c r="O1374" i="7"/>
  <c r="O1375" i="7"/>
  <c r="O1376" i="7"/>
  <c r="O1377" i="7"/>
  <c r="O1378" i="7"/>
  <c r="O1379" i="7"/>
  <c r="O1380" i="7"/>
  <c r="O1381" i="7"/>
  <c r="O1382" i="7"/>
  <c r="O1383" i="7"/>
  <c r="O1384" i="7"/>
  <c r="O1385" i="7"/>
  <c r="O1386" i="7"/>
  <c r="O1387" i="7"/>
  <c r="O1388" i="7"/>
  <c r="O1389" i="7"/>
  <c r="O1390" i="7"/>
  <c r="O1391" i="7"/>
  <c r="O1392" i="7"/>
  <c r="O1393" i="7"/>
  <c r="O1394" i="7"/>
  <c r="O1395" i="7"/>
  <c r="O1396" i="7"/>
  <c r="O1397" i="7"/>
  <c r="O1398" i="7"/>
  <c r="O1399" i="7"/>
  <c r="O1400" i="7"/>
  <c r="O1401" i="7"/>
  <c r="O1402" i="7"/>
  <c r="O1403" i="7"/>
  <c r="O1404" i="7"/>
  <c r="O1405" i="7"/>
  <c r="O1406" i="7"/>
  <c r="O1407" i="7"/>
  <c r="O1408" i="7"/>
  <c r="O1409" i="7"/>
  <c r="O1410" i="7"/>
  <c r="O1411" i="7"/>
  <c r="O1412" i="7"/>
  <c r="O1413" i="7"/>
  <c r="O1414" i="7"/>
  <c r="O1415" i="7"/>
  <c r="O1416" i="7"/>
  <c r="O1417" i="7"/>
  <c r="O1418" i="7"/>
  <c r="O1419" i="7"/>
  <c r="O1420" i="7"/>
  <c r="O1422" i="7"/>
  <c r="O1423" i="7"/>
  <c r="O1424" i="7"/>
  <c r="O1425" i="7"/>
  <c r="O1426" i="7"/>
  <c r="O1427" i="7"/>
  <c r="O1428" i="7"/>
  <c r="O1429" i="7"/>
  <c r="O1430" i="7"/>
  <c r="O1431" i="7"/>
  <c r="O1432" i="7"/>
  <c r="O1433" i="7"/>
  <c r="O1434" i="7"/>
  <c r="O1435" i="7"/>
  <c r="O1436" i="7"/>
  <c r="O1437" i="7"/>
  <c r="O1438" i="7"/>
  <c r="O1439" i="7"/>
  <c r="O1440" i="7"/>
  <c r="O1441" i="7"/>
  <c r="O1442" i="7"/>
  <c r="O1443" i="7"/>
  <c r="O1444" i="7"/>
  <c r="O1445" i="7"/>
  <c r="O1446" i="7"/>
  <c r="O1447" i="7"/>
  <c r="O1448" i="7"/>
  <c r="O1449" i="7"/>
  <c r="O1450" i="7"/>
  <c r="O1451" i="7"/>
  <c r="O1452" i="7"/>
  <c r="O1453" i="7"/>
  <c r="O1454" i="7"/>
  <c r="O1455" i="7"/>
  <c r="O1456" i="7"/>
  <c r="O1457" i="7"/>
  <c r="O1458" i="7"/>
  <c r="O1459" i="7"/>
  <c r="O1460" i="7"/>
  <c r="O1461" i="7"/>
  <c r="O1462" i="7"/>
  <c r="O1463" i="7"/>
  <c r="O1464" i="7"/>
  <c r="O1465" i="7"/>
  <c r="O1466" i="7"/>
  <c r="O1467" i="7"/>
  <c r="O1468" i="7"/>
  <c r="O1469" i="7"/>
  <c r="O1470" i="7"/>
  <c r="O1471" i="7"/>
  <c r="O1472" i="7"/>
  <c r="O1473" i="7"/>
  <c r="O1474" i="7"/>
  <c r="O1475" i="7"/>
  <c r="O1476" i="7"/>
  <c r="O1477" i="7"/>
  <c r="O1478" i="7"/>
  <c r="O1479" i="7"/>
  <c r="O1480" i="7"/>
  <c r="O1481" i="7"/>
  <c r="O1482" i="7"/>
  <c r="O1483" i="7"/>
  <c r="O1484" i="7"/>
  <c r="O1485" i="7"/>
  <c r="O1486" i="7"/>
  <c r="O1487" i="7"/>
  <c r="O1488" i="7"/>
  <c r="O1489" i="7"/>
  <c r="O1490" i="7"/>
  <c r="O1491" i="7"/>
  <c r="O1492" i="7"/>
  <c r="O1493" i="7"/>
  <c r="O1494" i="7"/>
  <c r="O1495" i="7"/>
  <c r="O1496" i="7"/>
  <c r="O1497" i="7"/>
  <c r="O1498" i="7"/>
  <c r="O1499" i="7"/>
  <c r="O1500" i="7"/>
  <c r="O1501" i="7"/>
  <c r="O1502" i="7"/>
  <c r="O1503" i="7"/>
  <c r="O1504" i="7"/>
  <c r="O1505" i="7"/>
  <c r="O1506" i="7"/>
  <c r="O1507" i="7"/>
  <c r="O1508" i="7"/>
  <c r="O1509" i="7"/>
  <c r="O1510" i="7"/>
  <c r="O1511" i="7"/>
  <c r="O1512" i="7"/>
  <c r="O1513" i="7"/>
  <c r="O1514" i="7"/>
  <c r="O1515" i="7"/>
  <c r="O1516" i="7"/>
  <c r="O1517" i="7"/>
  <c r="O1518" i="7"/>
  <c r="O1519" i="7"/>
  <c r="O1521" i="7"/>
  <c r="O1522" i="7"/>
  <c r="O1523" i="7"/>
  <c r="O1524" i="7"/>
  <c r="O1525" i="7"/>
  <c r="O1526" i="7"/>
  <c r="O1527" i="7"/>
  <c r="O1528" i="7"/>
  <c r="O1529" i="7"/>
  <c r="O1530" i="7"/>
  <c r="O1531" i="7"/>
  <c r="O1532" i="7"/>
  <c r="O1533" i="7"/>
  <c r="O1534" i="7"/>
  <c r="O1535" i="7"/>
  <c r="O1536" i="7"/>
  <c r="O1537" i="7"/>
  <c r="O1538" i="7"/>
  <c r="O1539" i="7"/>
  <c r="O1540" i="7"/>
  <c r="O1541" i="7"/>
  <c r="O1542" i="7"/>
  <c r="O1543" i="7"/>
  <c r="O1544" i="7"/>
  <c r="O1545" i="7"/>
  <c r="O1546" i="7"/>
  <c r="O1547" i="7"/>
  <c r="O1548" i="7"/>
  <c r="O1549" i="7"/>
  <c r="O1550" i="7"/>
  <c r="O1551" i="7"/>
  <c r="O1552" i="7"/>
  <c r="O1553" i="7"/>
  <c r="O1554" i="7"/>
  <c r="O1556" i="7"/>
  <c r="O1557" i="7"/>
  <c r="O1558" i="7"/>
  <c r="O1559" i="7"/>
  <c r="O1560" i="7"/>
  <c r="O1561" i="7"/>
  <c r="O1562" i="7"/>
  <c r="O1563" i="7"/>
  <c r="O1564" i="7"/>
  <c r="O1565" i="7"/>
  <c r="O1566" i="7"/>
  <c r="O1567" i="7"/>
  <c r="O1568" i="7"/>
  <c r="O1569" i="7"/>
  <c r="O1570" i="7"/>
  <c r="O1571" i="7"/>
  <c r="O1572" i="7"/>
  <c r="O1573" i="7"/>
  <c r="O1575" i="7"/>
  <c r="O1576" i="7"/>
  <c r="O1577" i="7"/>
  <c r="O1578" i="7"/>
  <c r="O1579" i="7"/>
  <c r="O1580" i="7"/>
  <c r="O1581" i="7"/>
  <c r="O1582" i="7"/>
  <c r="O1583" i="7"/>
  <c r="O1584" i="7"/>
  <c r="O1585" i="7"/>
  <c r="O1586" i="7"/>
  <c r="O1587" i="7"/>
  <c r="O1588" i="7"/>
  <c r="O1589" i="7"/>
  <c r="O1590" i="7"/>
  <c r="O1591" i="7"/>
  <c r="O1592" i="7"/>
  <c r="O1593" i="7"/>
  <c r="O1594" i="7"/>
  <c r="O1595" i="7"/>
  <c r="O1596" i="7"/>
  <c r="O1597" i="7"/>
  <c r="O1598" i="7"/>
  <c r="O1599" i="7"/>
  <c r="O1600" i="7"/>
  <c r="O1601" i="7"/>
  <c r="O1602" i="7"/>
  <c r="O1603" i="7"/>
  <c r="O1604" i="7"/>
  <c r="O1605" i="7"/>
  <c r="O1606" i="7"/>
  <c r="O1607" i="7"/>
  <c r="O1608" i="7"/>
  <c r="O1609" i="7"/>
  <c r="O1610" i="7"/>
  <c r="O1611" i="7"/>
  <c r="O1612" i="7"/>
  <c r="O1613" i="7"/>
  <c r="O1614" i="7"/>
  <c r="O1615" i="7"/>
  <c r="O1616" i="7"/>
  <c r="O1617" i="7"/>
  <c r="O1618" i="7"/>
  <c r="O1619" i="7"/>
  <c r="O1620" i="7"/>
  <c r="O1621" i="7"/>
  <c r="O1622" i="7"/>
  <c r="O1623" i="7"/>
  <c r="O1624" i="7"/>
  <c r="O1625" i="7"/>
  <c r="O1626" i="7"/>
  <c r="O1627" i="7"/>
  <c r="O1628" i="7"/>
  <c r="O1629" i="7"/>
  <c r="O1630" i="7"/>
  <c r="O1631" i="7"/>
  <c r="O1632" i="7"/>
  <c r="O1633" i="7"/>
  <c r="O1634" i="7"/>
  <c r="O1635" i="7"/>
  <c r="O1636" i="7"/>
  <c r="O1637" i="7"/>
  <c r="O1638" i="7"/>
  <c r="O1639" i="7"/>
  <c r="O1640" i="7"/>
  <c r="O1641" i="7"/>
  <c r="O1642" i="7"/>
  <c r="O1643" i="7"/>
  <c r="O1644" i="7"/>
  <c r="O1645" i="7"/>
  <c r="O1646" i="7"/>
  <c r="O1647" i="7"/>
  <c r="O1648" i="7"/>
  <c r="O1649" i="7"/>
  <c r="O1650" i="7"/>
  <c r="O1651" i="7"/>
  <c r="O1652" i="7"/>
  <c r="O1653" i="7"/>
  <c r="O1654" i="7"/>
  <c r="O1655" i="7"/>
  <c r="O1656" i="7"/>
  <c r="O1657" i="7"/>
  <c r="O1658" i="7"/>
  <c r="O1659" i="7"/>
  <c r="O1660" i="7"/>
  <c r="O1661" i="7"/>
  <c r="O1662" i="7"/>
  <c r="O1663" i="7"/>
  <c r="O1664" i="7"/>
  <c r="O1665" i="7"/>
  <c r="O1666" i="7"/>
  <c r="O1667" i="7"/>
  <c r="O1668" i="7"/>
  <c r="O1669" i="7"/>
  <c r="O1670" i="7"/>
  <c r="O1671" i="7"/>
  <c r="O1672" i="7"/>
  <c r="O1673" i="7"/>
  <c r="O1674" i="7"/>
  <c r="O1675" i="7"/>
  <c r="O1676" i="7"/>
  <c r="O1677" i="7"/>
  <c r="O1678" i="7"/>
  <c r="O1679" i="7"/>
  <c r="O1680" i="7"/>
  <c r="O1681" i="7"/>
  <c r="O1682" i="7"/>
  <c r="O1683" i="7"/>
  <c r="O1684" i="7"/>
  <c r="O1685" i="7"/>
  <c r="O1686" i="7"/>
  <c r="O1687" i="7"/>
  <c r="O1688" i="7"/>
  <c r="O1689" i="7"/>
  <c r="O1690" i="7"/>
  <c r="O1691" i="7"/>
  <c r="O1692" i="7"/>
  <c r="O1693" i="7"/>
  <c r="O1694" i="7"/>
  <c r="O1695" i="7"/>
  <c r="O1696" i="7"/>
  <c r="O1697" i="7"/>
  <c r="O1698" i="7"/>
  <c r="O1699" i="7"/>
  <c r="O1700" i="7"/>
  <c r="O1701" i="7"/>
  <c r="O1702" i="7"/>
  <c r="O1703" i="7"/>
  <c r="O1704" i="7"/>
  <c r="O1705" i="7"/>
  <c r="O1706" i="7"/>
  <c r="O1707" i="7"/>
  <c r="O1708" i="7"/>
  <c r="O1709" i="7"/>
  <c r="O1710" i="7"/>
  <c r="O1711" i="7"/>
  <c r="O1712" i="7"/>
  <c r="O1713" i="7"/>
  <c r="O1714" i="7"/>
  <c r="O1715" i="7"/>
  <c r="O1716" i="7"/>
  <c r="O1717" i="7"/>
  <c r="O1718" i="7"/>
  <c r="O1719" i="7"/>
  <c r="O1720" i="7"/>
  <c r="O1721" i="7"/>
  <c r="O1722" i="7"/>
  <c r="O1723" i="7"/>
  <c r="O1724" i="7"/>
  <c r="O1725" i="7"/>
  <c r="O1726" i="7"/>
  <c r="O1727" i="7"/>
  <c r="O1728" i="7"/>
  <c r="O1729" i="7"/>
  <c r="O1730" i="7"/>
  <c r="O1731" i="7"/>
  <c r="O1732" i="7"/>
  <c r="O1733" i="7"/>
  <c r="O1734" i="7"/>
  <c r="O1735" i="7"/>
  <c r="O1736" i="7"/>
  <c r="O1737" i="7"/>
  <c r="O1738" i="7"/>
  <c r="O1739" i="7"/>
  <c r="O1740" i="7"/>
  <c r="O1741" i="7"/>
  <c r="O1742" i="7"/>
  <c r="O1743" i="7"/>
  <c r="O1744" i="7"/>
  <c r="O1745" i="7"/>
  <c r="O1746" i="7"/>
  <c r="O1747" i="7"/>
  <c r="O1748" i="7"/>
  <c r="O1749" i="7"/>
  <c r="O1750" i="7"/>
  <c r="O1751" i="7"/>
  <c r="O1752" i="7"/>
  <c r="O1753" i="7"/>
  <c r="O1754" i="7"/>
  <c r="O1755" i="7"/>
  <c r="O1756" i="7"/>
  <c r="O1757" i="7"/>
  <c r="O1758" i="7"/>
  <c r="O1759" i="7"/>
  <c r="O1760" i="7"/>
  <c r="O1761" i="7"/>
  <c r="O1762" i="7"/>
  <c r="O1763" i="7"/>
  <c r="O1764" i="7"/>
  <c r="O1765" i="7"/>
  <c r="O1766" i="7"/>
  <c r="O1767" i="7"/>
  <c r="O1768" i="7"/>
  <c r="O1769" i="7"/>
  <c r="O1770" i="7"/>
  <c r="O1771" i="7"/>
  <c r="O1772" i="7"/>
  <c r="O1773" i="7"/>
  <c r="O1774" i="7"/>
  <c r="O1775" i="7"/>
  <c r="O1776" i="7"/>
  <c r="O1777" i="7"/>
  <c r="O1778" i="7"/>
  <c r="O1779" i="7"/>
  <c r="O1780" i="7"/>
  <c r="O1781" i="7"/>
  <c r="O1782" i="7"/>
  <c r="O1783" i="7"/>
  <c r="O1784" i="7"/>
  <c r="O1785" i="7"/>
  <c r="O1786" i="7"/>
  <c r="O1787" i="7"/>
  <c r="O1788" i="7"/>
  <c r="O1789" i="7"/>
  <c r="O1790" i="7"/>
  <c r="O1791" i="7"/>
  <c r="O1792" i="7"/>
  <c r="O1793" i="7"/>
  <c r="O1794" i="7"/>
  <c r="O1795" i="7"/>
  <c r="O1796" i="7"/>
  <c r="O1797" i="7"/>
  <c r="O1798" i="7"/>
  <c r="O1799" i="7"/>
  <c r="O1800" i="7"/>
  <c r="O1801" i="7"/>
  <c r="O1802" i="7"/>
  <c r="O1803" i="7"/>
  <c r="O1804" i="7"/>
  <c r="O1805" i="7"/>
  <c r="O1806" i="7"/>
  <c r="O1807" i="7"/>
  <c r="O1808" i="7"/>
  <c r="O1809" i="7"/>
  <c r="O1810" i="7"/>
  <c r="O1811" i="7"/>
  <c r="O1812" i="7"/>
  <c r="O1813" i="7"/>
  <c r="O1814" i="7"/>
  <c r="O1815" i="7"/>
  <c r="O1816" i="7"/>
  <c r="O1817" i="7"/>
  <c r="O1818" i="7"/>
  <c r="O1819" i="7"/>
  <c r="O1820" i="7"/>
  <c r="O1821" i="7"/>
  <c r="O1822" i="7"/>
  <c r="O1823" i="7"/>
  <c r="O1824" i="7"/>
  <c r="O1825" i="7"/>
  <c r="O1826" i="7"/>
  <c r="O1827" i="7"/>
  <c r="O1828" i="7"/>
  <c r="O1829" i="7"/>
  <c r="O1830" i="7"/>
  <c r="O1831" i="7"/>
  <c r="O1832" i="7"/>
  <c r="O1833" i="7"/>
  <c r="O1834" i="7"/>
  <c r="O1835" i="7"/>
  <c r="O1836" i="7"/>
  <c r="O1837" i="7"/>
  <c r="O1838" i="7"/>
  <c r="O1839" i="7"/>
  <c r="O1840" i="7"/>
  <c r="O1841" i="7"/>
  <c r="O1842" i="7"/>
  <c r="O1843" i="7"/>
  <c r="O1844" i="7"/>
  <c r="O1845" i="7"/>
  <c r="O1846" i="7"/>
  <c r="O1847" i="7"/>
  <c r="O1848" i="7"/>
  <c r="O1849" i="7"/>
  <c r="O1851" i="7"/>
  <c r="O1852" i="7"/>
  <c r="O1853" i="7"/>
  <c r="O1854" i="7"/>
  <c r="O1855" i="7"/>
  <c r="O1856" i="7"/>
  <c r="O1857" i="7"/>
  <c r="O1858" i="7"/>
  <c r="O1859" i="7"/>
  <c r="O1860" i="7"/>
  <c r="O1861" i="7"/>
  <c r="O1862" i="7"/>
  <c r="O1863" i="7"/>
  <c r="O1864" i="7"/>
  <c r="O1865" i="7"/>
  <c r="O1866" i="7"/>
  <c r="O1867" i="7"/>
  <c r="O1868" i="7"/>
  <c r="O1869" i="7"/>
  <c r="O1870" i="7"/>
  <c r="O1871" i="7"/>
  <c r="O1872" i="7"/>
  <c r="O1873" i="7"/>
  <c r="O1874" i="7"/>
  <c r="O1875" i="7"/>
  <c r="O1876" i="7"/>
  <c r="O1877" i="7"/>
  <c r="O1878" i="7"/>
  <c r="O1879" i="7"/>
  <c r="O1880" i="7"/>
  <c r="O1881" i="7"/>
  <c r="O1882" i="7"/>
  <c r="O1883" i="7"/>
  <c r="O1884" i="7"/>
  <c r="O1885" i="7"/>
  <c r="O1887" i="7"/>
  <c r="O1888" i="7"/>
  <c r="O1889" i="7"/>
  <c r="O1890" i="7"/>
  <c r="O1891" i="7"/>
  <c r="O1892" i="7"/>
  <c r="O1893" i="7"/>
  <c r="O1894" i="7"/>
  <c r="O1895" i="7"/>
  <c r="O1896" i="7"/>
  <c r="O1897" i="7"/>
  <c r="O1898" i="7"/>
  <c r="O1899" i="7"/>
  <c r="O1900" i="7"/>
  <c r="O1901" i="7"/>
  <c r="O1902" i="7"/>
  <c r="O1903" i="7"/>
  <c r="O1904" i="7"/>
  <c r="O1905" i="7"/>
  <c r="O1906" i="7"/>
  <c r="O1907" i="7"/>
  <c r="O1908" i="7"/>
  <c r="O1909" i="7"/>
  <c r="O1910" i="7"/>
  <c r="O1911" i="7"/>
  <c r="O1912" i="7"/>
  <c r="O1913" i="7"/>
  <c r="O1914" i="7"/>
  <c r="O1915" i="7"/>
  <c r="O1916" i="7"/>
  <c r="O1917" i="7"/>
  <c r="O1918" i="7"/>
  <c r="O1919" i="7"/>
  <c r="O1920" i="7"/>
  <c r="O1921" i="7"/>
  <c r="O1922" i="7"/>
  <c r="O1923" i="7"/>
  <c r="O1924" i="7"/>
  <c r="O1925" i="7"/>
  <c r="O1926" i="7"/>
  <c r="O1927" i="7"/>
  <c r="O1928" i="7"/>
  <c r="O1929" i="7"/>
  <c r="O1930" i="7"/>
  <c r="O1931" i="7"/>
  <c r="O1932" i="7"/>
  <c r="O1933" i="7"/>
  <c r="O1934" i="7"/>
  <c r="O1935" i="7"/>
  <c r="O1936" i="7"/>
  <c r="O1937" i="7"/>
  <c r="O1938" i="7"/>
  <c r="O1939" i="7"/>
  <c r="O1940" i="7"/>
  <c r="O1941" i="7"/>
  <c r="O1942" i="7"/>
  <c r="O1943" i="7"/>
  <c r="O1944" i="7"/>
  <c r="O1945" i="7"/>
  <c r="O1946" i="7"/>
  <c r="O1947" i="7"/>
  <c r="O1948" i="7"/>
  <c r="O1949" i="7"/>
  <c r="O1950" i="7"/>
  <c r="O1951" i="7"/>
  <c r="O1952" i="7"/>
  <c r="O1953" i="7"/>
  <c r="O1954" i="7"/>
  <c r="O1955" i="7"/>
  <c r="O1956" i="7"/>
  <c r="O1957" i="7"/>
  <c r="O1958" i="7"/>
  <c r="O1959" i="7"/>
  <c r="O1960" i="7"/>
  <c r="O1961" i="7"/>
  <c r="O1962" i="7"/>
  <c r="O1963" i="7"/>
  <c r="O1964" i="7"/>
  <c r="O1965" i="7"/>
  <c r="O1966" i="7"/>
  <c r="O1967" i="7"/>
  <c r="O1968" i="7"/>
  <c r="O1969" i="7"/>
  <c r="O1970" i="7"/>
  <c r="O1971" i="7"/>
  <c r="O1972" i="7"/>
  <c r="O1973" i="7"/>
  <c r="O1974" i="7"/>
  <c r="O1975" i="7"/>
  <c r="O1976" i="7"/>
  <c r="O1977" i="7"/>
  <c r="O1978" i="7"/>
  <c r="O1979" i="7"/>
  <c r="O1980" i="7"/>
  <c r="O1981" i="7"/>
  <c r="O1982" i="7"/>
  <c r="O1983" i="7"/>
  <c r="O1984" i="7"/>
  <c r="O1985" i="7"/>
  <c r="O1986" i="7"/>
  <c r="O1987" i="7"/>
  <c r="O1988" i="7"/>
  <c r="O1989" i="7"/>
  <c r="O1990" i="7"/>
  <c r="O1991" i="7"/>
  <c r="O1992" i="7"/>
  <c r="O1993" i="7"/>
  <c r="O1994" i="7"/>
  <c r="O1995" i="7"/>
  <c r="O1996" i="7"/>
  <c r="O1997" i="7"/>
  <c r="O1998" i="7"/>
  <c r="O1999" i="7"/>
  <c r="O2000" i="7"/>
  <c r="O2001" i="7"/>
  <c r="O2002" i="7"/>
  <c r="O2003" i="7"/>
  <c r="O2004" i="7"/>
  <c r="O2005" i="7"/>
  <c r="O2006" i="7"/>
  <c r="O2007" i="7"/>
  <c r="O2008" i="7"/>
  <c r="O2009" i="7"/>
  <c r="O2010" i="7"/>
  <c r="O2011" i="7"/>
  <c r="O2012" i="7"/>
  <c r="O2013" i="7"/>
  <c r="O2014" i="7"/>
  <c r="O2015" i="7"/>
  <c r="O2016" i="7"/>
  <c r="O2017" i="7"/>
  <c r="O2018" i="7"/>
  <c r="O2019" i="7"/>
  <c r="O2020" i="7"/>
  <c r="O2021" i="7"/>
  <c r="O2022" i="7"/>
  <c r="O2023" i="7"/>
  <c r="O2024" i="7"/>
  <c r="O2025" i="7"/>
  <c r="O2026" i="7"/>
  <c r="O2027" i="7"/>
  <c r="O2028" i="7"/>
  <c r="O2029" i="7"/>
  <c r="O2030" i="7"/>
  <c r="O2031" i="7"/>
  <c r="O2032" i="7"/>
  <c r="O2033" i="7"/>
  <c r="O2034" i="7"/>
  <c r="O2035" i="7"/>
  <c r="O2036" i="7"/>
  <c r="O2037" i="7"/>
  <c r="O2038" i="7"/>
  <c r="O2039" i="7"/>
  <c r="O2040" i="7"/>
  <c r="O2041" i="7"/>
  <c r="O2042" i="7"/>
  <c r="O2043" i="7"/>
  <c r="O2044" i="7"/>
  <c r="O2045" i="7"/>
  <c r="O2046" i="7"/>
  <c r="O2047" i="7"/>
  <c r="O2048" i="7"/>
  <c r="O2049" i="7"/>
  <c r="O2050" i="7"/>
  <c r="O2051" i="7"/>
  <c r="O2052" i="7"/>
  <c r="O2053" i="7"/>
  <c r="O2054" i="7"/>
  <c r="O2055" i="7"/>
  <c r="O2056" i="7"/>
  <c r="O2057" i="7"/>
  <c r="O2058" i="7"/>
  <c r="O2059" i="7"/>
  <c r="O2060" i="7"/>
  <c r="O2061" i="7"/>
  <c r="O2062" i="7"/>
  <c r="O2063" i="7"/>
  <c r="O2064" i="7"/>
  <c r="O2065" i="7"/>
  <c r="O2066" i="7"/>
  <c r="O2067" i="7"/>
  <c r="O2068" i="7"/>
  <c r="O2069" i="7"/>
  <c r="O2070" i="7"/>
  <c r="O2071" i="7"/>
  <c r="O2072" i="7"/>
  <c r="O2073" i="7"/>
  <c r="O2074" i="7"/>
  <c r="O2075" i="7"/>
  <c r="O2076" i="7"/>
  <c r="O2077" i="7"/>
  <c r="O2078" i="7"/>
  <c r="O2079" i="7"/>
  <c r="O2080" i="7"/>
  <c r="O2081" i="7"/>
  <c r="O2082" i="7"/>
  <c r="O2083" i="7"/>
  <c r="O2084" i="7"/>
  <c r="O2085" i="7"/>
  <c r="O2086" i="7"/>
  <c r="O2087" i="7"/>
  <c r="O2088" i="7"/>
  <c r="O2089" i="7"/>
  <c r="O2090" i="7"/>
  <c r="O2091" i="7"/>
  <c r="O2092" i="7"/>
  <c r="O2093" i="7"/>
  <c r="O2094" i="7"/>
  <c r="O2095" i="7"/>
  <c r="O2096" i="7"/>
  <c r="O2097" i="7"/>
  <c r="O2098" i="7"/>
  <c r="O2099" i="7"/>
  <c r="O2100" i="7"/>
  <c r="O2101" i="7"/>
  <c r="O2102" i="7"/>
  <c r="O2103" i="7"/>
  <c r="O2104" i="7"/>
  <c r="O2105" i="7"/>
  <c r="O2106" i="7"/>
  <c r="O2107" i="7"/>
  <c r="O2108" i="7"/>
  <c r="O2109" i="7"/>
  <c r="O2110" i="7"/>
  <c r="O2111" i="7"/>
  <c r="O2112" i="7"/>
  <c r="O2113" i="7"/>
  <c r="O2114" i="7"/>
  <c r="O2115" i="7"/>
  <c r="O2116" i="7"/>
  <c r="O2117" i="7"/>
  <c r="O2118" i="7"/>
  <c r="O2119" i="7"/>
  <c r="O2120" i="7"/>
  <c r="O2121" i="7"/>
  <c r="O2122" i="7"/>
  <c r="O2123" i="7"/>
  <c r="O2124" i="7"/>
  <c r="O2125" i="7"/>
  <c r="O2126" i="7"/>
  <c r="O2127" i="7"/>
  <c r="O2128" i="7"/>
  <c r="O2129" i="7"/>
  <c r="O2130" i="7"/>
  <c r="O2131" i="7"/>
  <c r="O2132" i="7"/>
  <c r="O2133" i="7"/>
  <c r="O2134" i="7"/>
  <c r="O2135" i="7"/>
  <c r="O2136" i="7"/>
  <c r="O2137" i="7"/>
  <c r="O2138" i="7"/>
  <c r="O2139" i="7"/>
  <c r="O2140" i="7"/>
  <c r="O2141" i="7"/>
  <c r="O2142" i="7"/>
  <c r="O2143" i="7"/>
  <c r="O2144" i="7"/>
  <c r="O2145" i="7"/>
  <c r="O2146" i="7"/>
  <c r="O2147" i="7"/>
  <c r="O2148" i="7"/>
  <c r="O2149" i="7"/>
  <c r="O2150" i="7"/>
  <c r="O2151" i="7"/>
  <c r="O2152" i="7"/>
  <c r="O2153" i="7"/>
  <c r="O2154" i="7"/>
  <c r="O2155" i="7"/>
  <c r="O2156" i="7"/>
  <c r="O2157" i="7"/>
  <c r="O2158" i="7"/>
  <c r="O2159" i="7"/>
  <c r="O2160" i="7"/>
  <c r="O2161" i="7"/>
  <c r="O2162" i="7"/>
  <c r="O2163" i="7"/>
  <c r="O2164" i="7"/>
  <c r="O2165" i="7"/>
  <c r="O2166" i="7"/>
  <c r="O2167" i="7"/>
  <c r="O2168" i="7"/>
  <c r="O2169" i="7"/>
  <c r="O2170" i="7"/>
  <c r="O2171" i="7"/>
  <c r="O2172" i="7"/>
  <c r="O2173" i="7"/>
  <c r="O2174" i="7"/>
  <c r="O2175" i="7"/>
  <c r="O2176" i="7"/>
  <c r="O2177" i="7"/>
  <c r="O2178" i="7"/>
  <c r="O2179" i="7"/>
  <c r="O2180" i="7"/>
  <c r="O2181" i="7"/>
  <c r="O2182" i="7"/>
  <c r="O2183" i="7"/>
  <c r="O2184" i="7"/>
  <c r="O2185" i="7"/>
  <c r="O2186" i="7"/>
  <c r="O2187" i="7"/>
  <c r="O2188" i="7"/>
  <c r="O2189" i="7"/>
  <c r="O2190" i="7"/>
  <c r="O2191" i="7"/>
  <c r="O2192" i="7"/>
  <c r="O2193" i="7"/>
  <c r="O2194" i="7"/>
  <c r="O2195" i="7"/>
  <c r="O2196" i="7"/>
  <c r="O2197" i="7"/>
  <c r="O2198" i="7"/>
  <c r="O2199" i="7"/>
  <c r="O2200" i="7"/>
  <c r="O2201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861578-084D-5441-B791-49CC4DC8DEB8}" keepAlive="1" name="Query - cwurData" description="Connection to the 'cwurData' query in the workbook." type="5" refreshedVersion="0" background="1">
    <dbPr connection="Provider=Microsoft.Mashup.OleDb.1;Data Source=$Workbook$;Location=cwurData;Extended Properties=&quot;&quot;" command="SELECT * FROM [cwurData]"/>
  </connection>
  <connection id="2" xr16:uid="{8A799774-8069-4B47-83C5-972068326A5F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3" xr16:uid="{AF991A01-2556-6F48-93A0-1A307FB7C5B2}" keepAlive="1" name="Query - GDP's" description="Connection to the 'GDP's' query in the workbook." type="5" refreshedVersion="0" background="1">
    <dbPr connection="Provider=Microsoft.Mashup.OleDb.1;Data Source=$Workbook$;Location=&quot;GDP's&quot;;Extended Properties=&quot;&quot;" command="SELECT * FROM [GDP's]"/>
  </connection>
  <connection id="4" xr16:uid="{FAE1BF82-DB64-3A41-BECA-A184B8680E3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<sst xmlns="http://schemas.openxmlformats.org/spreadsheetml/2006/main" count="9602" uniqueCount="2947">
  <si>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</si>
  <si>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</si>
  <si>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</si>
  <si>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</si>
  <si>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</si>
  <si>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</si>
  <si>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</si>
  <si>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</si>
  <si>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</si>
  <si>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</si>
  <si>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</si>
  <si>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</si>
  <si>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</si>
  <si>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</si>
  <si>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</si>
  <si>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</si>
  <si>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</si>
  <si>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</si>
  <si>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</si>
  <si>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</si>
  <si>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</si>
  <si>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</si>
  <si>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</si>
  <si>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</si>
  <si>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</si>
  <si>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</si>
  <si>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</si>
  <si>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</si>
  <si>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</si>
  <si>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</si>
  <si>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</si>
  <si>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</si>
  <si>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</si>
  <si>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</si>
  <si>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</si>
  <si>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</si>
  <si>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</si>
  <si>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</si>
  <si>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</si>
  <si>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</si>
  <si>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</si>
  <si>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</si>
  <si>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</si>
  <si>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</si>
  <si>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</si>
  <si>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</si>
  <si>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</si>
  <si>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</si>
  <si>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</si>
  <si>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</si>
  <si>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</si>
  <si>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</si>
  <si>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</si>
  <si>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</si>
  <si>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</si>
  <si>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</si>
  <si>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</si>
  <si>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</si>
  <si>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</si>
  <si>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</si>
  <si>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</si>
  <si>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</si>
  <si>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</si>
  <si>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</si>
  <si>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</si>
  <si>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</si>
  <si>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</si>
  <si>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</si>
  <si>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</si>
  <si>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Ohio State University, Columbus</t>
  </si>
  <si>
    <t>University of Rochester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</si>
  <si>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</si>
  <si>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</si>
  <si>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</si>
  <si>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</si>
  <si>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</si>
  <si>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</si>
  <si>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</si>
  <si>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</si>
  <si>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</si>
  <si>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</si>
  <si>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</si>
  <si>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</si>
  <si>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</si>
  <si>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</si>
  <si>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</si>
  <si>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</si>
  <si>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</si>
  <si>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</si>
  <si>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</si>
  <si>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</si>
  <si>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</si>
  <si>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</si>
  <si>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</si>
  <si>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</si>
  <si>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</si>
  <si>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</si>
  <si>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</si>
  <si>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</si>
  <si>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</si>
  <si>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</si>
  <si>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</si>
  <si>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</si>
  <si>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</si>
  <si>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</si>
  <si>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</si>
  <si>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</si>
  <si>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</si>
  <si>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</si>
  <si>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</si>
  <si>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</si>
  <si>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</si>
  <si>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</si>
  <si>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</si>
  <si>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</si>
  <si>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</si>
  <si>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</si>
  <si>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</si>
  <si>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</si>
  <si>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</si>
  <si>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</si>
  <si>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</si>
  <si>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</si>
  <si>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</si>
  <si>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</si>
  <si>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</si>
  <si>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</si>
  <si>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</si>
  <si>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</si>
  <si>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</si>
  <si>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</si>
  <si>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</si>
  <si>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</si>
  <si>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</si>
  <si>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</si>
  <si>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</si>
  <si>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</si>
  <si>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</si>
  <si>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</si>
  <si>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</si>
  <si>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</si>
  <si>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</si>
  <si>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</si>
  <si>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</si>
  <si>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Katholieke Universiteit Leuven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</si>
  <si>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</si>
  <si>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</si>
  <si>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</si>
  <si>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</si>
  <si>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</si>
  <si>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</si>
  <si>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</si>
  <si>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</si>
  <si>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</si>
  <si>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South Africa</t>
  </si>
  <si>
    <t>Lund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</si>
  <si>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</si>
  <si>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</si>
  <si>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</si>
  <si>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</si>
  <si>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</si>
  <si>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</si>
  <si>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</si>
  <si>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</si>
  <si>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</si>
  <si>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</si>
  <si>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</si>
  <si>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</si>
  <si>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Brazil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</si>
  <si>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</si>
  <si>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</si>
  <si>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</si>
  <si>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</si>
  <si>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</si>
  <si>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</si>
  <si>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</si>
  <si>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</si>
  <si>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</si>
  <si>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</si>
  <si>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</si>
  <si>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</si>
  <si>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</si>
  <si>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</si>
  <si>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</si>
  <si>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</si>
  <si>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</si>
  <si>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</si>
  <si>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</si>
  <si>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</si>
  <si>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</si>
  <si>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</si>
  <si>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</si>
  <si>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</si>
  <si>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</si>
  <si>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</si>
  <si>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</si>
  <si>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</si>
  <si>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</si>
  <si>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</si>
  <si>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</si>
  <si>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</si>
  <si>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</si>
  <si>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</si>
  <si>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</si>
  <si>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</si>
  <si>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</si>
  <si>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</si>
  <si>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</si>
  <si>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</si>
  <si>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</si>
  <si>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</si>
  <si>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</si>
  <si>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</si>
  <si>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</si>
  <si>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</si>
  <si>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</si>
  <si>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</si>
  <si>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</si>
  <si>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</si>
  <si>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</si>
  <si>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</si>
  <si>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Wayne State University</t>
  </si>
  <si>
    <t>University of Massachusetts Medical School</t>
  </si>
  <si>
    <t>University of Lausanne</t>
  </si>
  <si>
    <t>Shanghai Jiao Tong University</t>
  </si>
  <si>
    <t>Technical University of Denmark</t>
  </si>
  <si>
    <t>Complutense University of Madrid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</si>
  <si>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</si>
  <si>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</si>
  <si>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</si>
  <si>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</si>
  <si>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</si>
  <si>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</si>
  <si>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</si>
  <si>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</si>
  <si>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</si>
  <si>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</si>
  <si>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</si>
  <si>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</si>
  <si>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</si>
  <si>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</si>
  <si>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</si>
  <si>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</si>
  <si>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</si>
  <si>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</si>
  <si>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</si>
  <si>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</si>
  <si>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</si>
  <si>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</si>
  <si>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</si>
  <si>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</si>
  <si>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</si>
  <si>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</si>
  <si>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</si>
  <si>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</si>
  <si>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</si>
  <si>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</si>
  <si>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</si>
  <si>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</si>
  <si>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</si>
  <si>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</si>
  <si>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</si>
  <si>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</si>
  <si>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</si>
  <si>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</si>
  <si>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</si>
  <si>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</si>
  <si>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</si>
  <si>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</si>
  <si>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</si>
  <si>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</si>
  <si>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</si>
  <si>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</si>
  <si>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</si>
  <si>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</si>
  <si>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</si>
  <si>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</si>
  <si>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</si>
  <si>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</si>
  <si>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</si>
  <si>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</si>
  <si>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</si>
  <si>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</si>
  <si>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</si>
  <si>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</si>
  <si>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</si>
  <si>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</si>
  <si>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</si>
  <si>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</si>
  <si>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</si>
  <si>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</si>
  <si>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</si>
  <si>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</si>
  <si>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</si>
  <si>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</si>
  <si>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</si>
  <si>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</si>
  <si>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</si>
  <si>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</si>
  <si>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</si>
  <si>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</si>
  <si>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</si>
  <si>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</si>
  <si>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</si>
  <si>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</si>
  <si>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</si>
  <si>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</si>
  <si>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</si>
  <si>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</si>
  <si>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</si>
  <si>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</si>
  <si>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</si>
  <si>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</si>
  <si>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</si>
  <si>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</si>
  <si>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</si>
  <si>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</si>
  <si>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</si>
  <si>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</si>
  <si>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</si>
  <si>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</si>
  <si>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</si>
  <si>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</si>
  <si>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</si>
  <si>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</si>
  <si>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</si>
  <si>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</si>
  <si>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</si>
  <si>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</si>
  <si>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</si>
  <si>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</si>
  <si>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</si>
  <si>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</si>
  <si>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</si>
  <si>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</si>
  <si>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</si>
  <si>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</si>
  <si>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</si>
  <si>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</si>
  <si>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</si>
  <si>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</si>
  <si>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</si>
  <si>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</si>
  <si>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</si>
  <si>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</si>
  <si>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</si>
  <si>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</si>
  <si>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</si>
  <si>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</si>
  <si>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</si>
  <si>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</si>
  <si>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</si>
  <si>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</si>
  <si>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</si>
  <si>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</si>
  <si>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</si>
  <si>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</si>
  <si>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</si>
  <si>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</si>
  <si>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</si>
  <si>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</si>
  <si>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National and Kapodistrian University of Athens</t>
  </si>
  <si>
    <t>Greece</t>
  </si>
  <si>
    <t>Boston College</t>
  </si>
  <si>
    <t>Vita-Salute San Raffaele University</t>
  </si>
  <si>
    <t>Gwangju Institute of Science and Technology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</si>
  <si>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</si>
  <si>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</si>
  <si>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</si>
  <si>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</si>
  <si>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</si>
  <si>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</si>
  <si>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</si>
  <si>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</si>
  <si>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</si>
  <si>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</si>
  <si>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</si>
  <si>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</si>
  <si>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</si>
  <si>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</si>
  <si>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</si>
  <si>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</si>
  <si>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</si>
  <si>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</si>
  <si>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</si>
  <si>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</si>
  <si>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</si>
  <si>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</si>
  <si>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</si>
  <si>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</si>
  <si>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</si>
  <si>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</si>
  <si>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</si>
  <si>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</si>
  <si>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</si>
  <si>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</si>
  <si>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University of Guelph</t>
  </si>
  <si>
    <t>University of Trieste</t>
  </si>
  <si>
    <t>University of Verona</t>
  </si>
  <si>
    <t>University at Albany, SUNY</t>
  </si>
  <si>
    <t>Tongji University</t>
  </si>
  <si>
    <t>Hungary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</si>
  <si>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</si>
  <si>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</si>
  <si>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</si>
  <si>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</si>
  <si>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</si>
  <si>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</si>
  <si>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</si>
  <si>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</si>
  <si>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</si>
  <si>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</si>
  <si>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</si>
  <si>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</si>
  <si>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</si>
  <si>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</si>
  <si>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</si>
  <si>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</si>
  <si>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</si>
  <si>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</si>
  <si>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</si>
  <si>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</si>
  <si>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</si>
  <si>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</si>
  <si>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</si>
  <si>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</si>
  <si>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</si>
  <si>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</si>
  <si>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</si>
  <si>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</si>
  <si>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</si>
  <si>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</si>
  <si>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</si>
  <si>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</si>
  <si>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</si>
  <si>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</si>
  <si>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</si>
  <si>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</si>
  <si>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</si>
  <si>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</si>
  <si>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</si>
  <si>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</si>
  <si>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</si>
  <si>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</si>
  <si>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</si>
  <si>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</si>
  <si>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</si>
  <si>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</si>
  <si>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</si>
  <si>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</si>
  <si>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</si>
  <si>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</si>
  <si>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</si>
  <si>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</si>
  <si>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</si>
  <si>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</si>
  <si>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</si>
  <si>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</si>
  <si>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</si>
  <si>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</si>
  <si>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</si>
  <si>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</si>
  <si>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</si>
  <si>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</si>
  <si>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</si>
  <si>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</si>
  <si>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</si>
  <si>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</si>
  <si>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</si>
  <si>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</si>
  <si>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</si>
  <si>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</si>
  <si>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</si>
  <si>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</si>
  <si>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</si>
  <si>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</si>
  <si>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</si>
  <si>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</si>
  <si>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</si>
  <si>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</si>
  <si>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</si>
  <si>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</si>
  <si>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</si>
  <si>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</si>
  <si>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</si>
  <si>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</si>
  <si>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</si>
  <si>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</si>
  <si>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</si>
  <si>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</si>
  <si>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</si>
  <si>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</si>
  <si>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</si>
  <si>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</si>
  <si>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</si>
  <si>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</si>
  <si>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</si>
  <si>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</si>
  <si>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</si>
  <si>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</si>
  <si>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</si>
  <si>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</si>
  <si>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</si>
  <si>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</si>
  <si>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</si>
  <si>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</si>
  <si>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</si>
  <si>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</si>
  <si>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</si>
  <si>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</si>
  <si>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</si>
  <si>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</si>
  <si>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</si>
  <si>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</si>
  <si>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</si>
  <si>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</si>
  <si>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</si>
  <si>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</si>
  <si>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</si>
  <si>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</si>
  <si>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</si>
  <si>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</si>
  <si>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</si>
  <si>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</si>
  <si>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</si>
  <si>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</si>
  <si>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</si>
  <si>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</si>
  <si>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</si>
  <si>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</si>
  <si>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</si>
  <si>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</si>
  <si>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</si>
  <si>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</si>
  <si>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</si>
  <si>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</si>
  <si>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</si>
  <si>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</si>
  <si>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</si>
  <si>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</si>
  <si>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</si>
  <si>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</si>
  <si>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</si>
  <si>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</si>
  <si>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</si>
  <si>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</si>
  <si>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</si>
  <si>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</si>
  <si>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</si>
  <si>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</si>
  <si>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</si>
  <si>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</si>
  <si>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</si>
  <si>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</si>
  <si>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Zaragoza</t>
  </si>
  <si>
    <t>New York Medical College</t>
  </si>
  <si>
    <t>SUNY Downstate Medical Center</t>
  </si>
  <si>
    <t>Utah State University</t>
  </si>
  <si>
    <t>University of Ljubljana</t>
  </si>
  <si>
    <t>Slovenia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</si>
  <si>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</si>
  <si>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</si>
  <si>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</si>
  <si>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</si>
  <si>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</si>
  <si>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</si>
  <si>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</si>
  <si>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</si>
  <si>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</si>
  <si>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</si>
  <si>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</si>
  <si>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</si>
  <si>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</si>
  <si>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</si>
  <si>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</si>
  <si>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</si>
  <si>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</si>
  <si>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</si>
  <si>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</si>
  <si>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</si>
  <si>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</si>
  <si>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</si>
  <si>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</si>
  <si>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</si>
  <si>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</si>
  <si>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</si>
  <si>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</si>
  <si>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</si>
  <si>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</si>
  <si>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</si>
  <si>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</si>
  <si>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</si>
  <si>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Beihang University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</si>
  <si>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</si>
  <si>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</si>
  <si>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</si>
  <si>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</si>
  <si>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</si>
  <si>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</si>
  <si>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</si>
  <si>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</si>
  <si>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</si>
  <si>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</si>
  <si>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</si>
  <si>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</si>
  <si>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</si>
  <si>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</si>
  <si>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</si>
  <si>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</si>
  <si>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</si>
  <si>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</si>
  <si>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</si>
  <si>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</si>
  <si>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</si>
  <si>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</si>
  <si>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</si>
  <si>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</si>
  <si>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</si>
  <si>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</si>
  <si>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</si>
  <si>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</si>
  <si>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</si>
  <si>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</si>
  <si>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</si>
  <si>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</si>
  <si>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</si>
  <si>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</si>
  <si>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</si>
  <si>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</si>
  <si>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</si>
  <si>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</si>
  <si>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</si>
  <si>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</si>
  <si>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</si>
  <si>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</si>
  <si>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</si>
  <si>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</si>
  <si>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</si>
  <si>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</si>
  <si>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</si>
  <si>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</si>
  <si>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</si>
  <si>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</si>
  <si>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</si>
  <si>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</si>
  <si>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</si>
  <si>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</si>
  <si>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</si>
  <si>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</si>
  <si>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</si>
  <si>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</si>
  <si>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</si>
  <si>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</si>
  <si>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</si>
  <si>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</si>
  <si>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</si>
  <si>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</si>
  <si>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</si>
  <si>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</si>
  <si>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</si>
  <si>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</si>
  <si>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</si>
  <si>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</si>
  <si>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</si>
  <si>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</si>
  <si>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</si>
  <si>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</si>
  <si>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</si>
  <si>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</si>
  <si>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</si>
  <si>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</si>
  <si>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</si>
  <si>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</si>
  <si>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</si>
  <si>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</si>
  <si>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</si>
  <si>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</si>
  <si>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</si>
  <si>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</si>
  <si>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</si>
  <si>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</si>
  <si>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</si>
  <si>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</si>
  <si>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</si>
  <si>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</si>
  <si>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</si>
  <si>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</si>
  <si>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</si>
  <si>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</si>
  <si>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</si>
  <si>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</si>
  <si>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</si>
  <si>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</si>
  <si>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</si>
  <si>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</si>
  <si>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</si>
  <si>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</si>
  <si>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</si>
  <si>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</si>
  <si>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</si>
  <si>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</si>
  <si>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</si>
  <si>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</si>
  <si>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</si>
  <si>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</si>
  <si>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</si>
  <si>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</si>
  <si>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</si>
  <si>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</si>
  <si>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</si>
  <si>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</si>
  <si>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</si>
  <si>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</si>
  <si>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</si>
  <si>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</si>
  <si>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</si>
  <si>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</si>
  <si>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</si>
  <si>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</si>
  <si>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</si>
  <si>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</si>
  <si>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</si>
  <si>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</si>
  <si>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</si>
  <si>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</si>
  <si>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</si>
  <si>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</si>
  <si>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</si>
  <si>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</si>
  <si>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</si>
  <si>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</si>
  <si>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</si>
  <si>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</si>
  <si>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</si>
  <si>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</si>
  <si>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</si>
  <si>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</si>
  <si>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</si>
  <si>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</si>
  <si>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</si>
  <si>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</si>
  <si>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</si>
  <si>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</si>
  <si>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</si>
  <si>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</si>
  <si>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</si>
  <si>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</si>
  <si>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</si>
  <si>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</si>
  <si>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</si>
  <si>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</si>
  <si>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</si>
  <si>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</si>
  <si>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</si>
  <si>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</si>
  <si>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Donghua University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</si>
  <si>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</si>
  <si>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</si>
  <si>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</si>
  <si>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</si>
  <si>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</si>
  <si>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</si>
  <si>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</si>
  <si>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</si>
  <si>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</si>
  <si>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</si>
  <si>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</si>
  <si>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</si>
  <si>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</si>
  <si>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</si>
  <si>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</si>
  <si>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</si>
  <si>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</si>
  <si>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</si>
  <si>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</si>
  <si>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Wuhan University of Technology</t>
  </si>
  <si>
    <t>University of Hyogo</t>
  </si>
  <si>
    <t>The Catholic University of America</t>
  </si>
  <si>
    <t>National Polytechnic Institute</t>
  </si>
  <si>
    <t>Jikei University School of Medicine</t>
  </si>
  <si>
    <t>University of Valladolid</t>
  </si>
  <si>
    <t>University of Calabria</t>
  </si>
  <si>
    <t>Kurume University</t>
  </si>
  <si>
    <t>Peking Union Medical College</t>
  </si>
  <si>
    <t>Yamagata University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</si>
  <si>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</si>
  <si>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</si>
  <si>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</si>
  <si>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</si>
  <si>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</si>
  <si>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</si>
  <si>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</si>
  <si>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</si>
  <si>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</si>
  <si>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</si>
  <si>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</si>
  <si>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</si>
  <si>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</si>
  <si>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</si>
  <si>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University of Perpignan Via Domitia</t>
  </si>
  <si>
    <t>University of Miyazaki</t>
  </si>
  <si>
    <t>Second Military Medical University</t>
  </si>
  <si>
    <t>Northern Arizona University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</si>
  <si>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</si>
  <si>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</si>
  <si>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</si>
  <si>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</si>
  <si>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</si>
  <si>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</si>
  <si>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</si>
  <si>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</si>
  <si>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</si>
  <si>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</si>
  <si>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</si>
  <si>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</si>
  <si>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</si>
  <si>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</si>
  <si>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</si>
  <si>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</si>
  <si>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</si>
  <si>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</si>
  <si>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</si>
  <si>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</si>
  <si>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</si>
  <si>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</si>
  <si>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</si>
  <si>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</si>
  <si>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</si>
  <si>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</si>
  <si>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</si>
  <si>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</si>
  <si>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</si>
  <si>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</si>
  <si>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</si>
  <si>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</si>
  <si>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</si>
  <si>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</si>
  <si>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</si>
  <si>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</si>
  <si>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</si>
  <si>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</si>
  <si>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</si>
  <si>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</si>
  <si>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</si>
  <si>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</si>
  <si>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</si>
  <si>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</si>
  <si>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Chungbuk National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</si>
  <si>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</si>
  <si>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</si>
  <si>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</si>
  <si>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</si>
  <si>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</si>
  <si>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</si>
  <si>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</si>
  <si>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</si>
  <si>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</si>
  <si>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</si>
  <si>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</si>
  <si>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</si>
  <si>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</si>
  <si>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University of Texas at El Paso</t>
  </si>
  <si>
    <t>Rio de Janeiro State University</t>
  </si>
  <si>
    <t>Jinan University</t>
  </si>
  <si>
    <t>University of Massachusetts Boston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</si>
  <si>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</si>
  <si>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</si>
  <si>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</si>
  <si>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</si>
  <si>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</si>
  <si>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</si>
  <si>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</si>
  <si>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</si>
  <si>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</si>
  <si>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</si>
  <si>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</si>
  <si>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</si>
  <si>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</si>
  <si>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</si>
  <si>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</si>
  <si>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</si>
  <si>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</si>
  <si>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</si>
  <si>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</si>
  <si>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</si>
  <si>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</si>
  <si>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</si>
  <si>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</si>
  <si>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</si>
  <si>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</si>
  <si>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</si>
  <si>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</si>
  <si>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</si>
  <si>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University of Waikato</t>
  </si>
  <si>
    <t>University of Veterinary Medicine Vienna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</si>
  <si>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</si>
  <si>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</si>
  <si>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</si>
  <si>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</si>
  <si>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</si>
  <si>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</si>
  <si>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</si>
  <si>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</si>
  <si>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</si>
  <si>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</si>
  <si>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</si>
  <si>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</si>
  <si>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Western Brittany</t>
  </si>
  <si>
    <t>Nanjing Agricultural University</t>
  </si>
  <si>
    <t>Federal University of Santa Catarina</t>
  </si>
  <si>
    <t>National Taiwan Ocean University</t>
  </si>
  <si>
    <t>Gazi University</t>
  </si>
  <si>
    <t>National University of Colombia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</si>
  <si>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</si>
  <si>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</si>
  <si>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</si>
  <si>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</si>
  <si>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</si>
  <si>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Charles Darwin University</t>
  </si>
  <si>
    <t>University of Hyderabad</t>
  </si>
  <si>
    <t>Northwest University (China)</t>
  </si>
  <si>
    <t>University of Southern Mississippi</t>
  </si>
  <si>
    <t>Carlos III University of Madrid</t>
  </si>
  <si>
    <t>Novosibirsk State University</t>
  </si>
  <si>
    <t>Nanjing Medical University</t>
  </si>
  <si>
    <t>Federal University of Santa Maria</t>
  </si>
  <si>
    <t>Chemnitz University of Technology</t>
  </si>
  <si>
    <t>Southwest University</t>
  </si>
  <si>
    <t>University of California, Merced</t>
  </si>
  <si>
    <t>United Arab Emirates University</t>
  </si>
  <si>
    <t>United Arab Emirates</t>
  </si>
  <si>
    <t>University of Thessaly</t>
  </si>
  <si>
    <t>University of Basilicata</t>
  </si>
  <si>
    <t>Feng Chia University</t>
  </si>
  <si>
    <t>Hallym University</t>
  </si>
  <si>
    <t>Fourth Military Medical University</t>
  </si>
  <si>
    <t>University of the Republic (Uruguay)</t>
  </si>
  <si>
    <t>Uruguay</t>
  </si>
  <si>
    <t>Nanjing University of Aeronautics and Astronautics</t>
  </si>
  <si>
    <t>Public University of Navarre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</si>
  <si>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</si>
  <si>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</si>
  <si>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</si>
  <si>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</si>
  <si>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</si>
  <si>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</si>
  <si>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</si>
  <si>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</si>
  <si>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</si>
  <si>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</si>
  <si>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</si>
  <si>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</si>
  <si>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</si>
  <si>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</si>
  <si>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</si>
  <si>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</si>
  <si>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</si>
  <si>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</si>
  <si>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</si>
  <si>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</si>
  <si>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</si>
  <si>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</si>
  <si>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</si>
  <si>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</si>
  <si>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</si>
  <si>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</si>
  <si>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</si>
  <si>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</si>
  <si>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</si>
  <si>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</si>
  <si>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</si>
  <si>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</si>
  <si>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</si>
  <si>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</si>
  <si>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</si>
  <si>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</si>
  <si>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</si>
  <si>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</si>
  <si>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</si>
  <si>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</si>
  <si>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</si>
  <si>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</si>
  <si>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</si>
  <si>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</si>
  <si>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</si>
  <si>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</si>
  <si>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</si>
  <si>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</si>
  <si>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</si>
  <si>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</si>
  <si>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</si>
  <si>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</si>
  <si>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</si>
  <si>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</si>
  <si>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</si>
  <si>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</si>
  <si>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</si>
  <si>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</si>
  <si>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</si>
  <si>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</si>
  <si>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</si>
  <si>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</si>
  <si>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</si>
  <si>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</si>
  <si>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</si>
  <si>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</si>
  <si>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</si>
  <si>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</si>
  <si>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National Research Nuclear University MEPhI</t>
  </si>
  <si>
    <t>Jacobs University Bremen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</si>
  <si>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</si>
  <si>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</si>
  <si>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</si>
  <si>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</si>
  <si>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</si>
  <si>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</si>
  <si>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</si>
  <si>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</si>
  <si>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</si>
  <si>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</si>
  <si>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</si>
  <si>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Henan Normal University</t>
  </si>
  <si>
    <t>Southwest Jiaotong University</t>
  </si>
  <si>
    <t>30</t>
  </si>
  <si>
    <t>0.04%</t>
  </si>
  <si>
    <t>0.60%</t>
  </si>
  <si>
    <t>92.40</t>
  </si>
  <si>
    <t>498,800</t>
  </si>
  <si>
    <t>505,992</t>
  </si>
  <si>
    <t>Madrid</t>
  </si>
  <si>
    <t>Europe</t>
  </si>
  <si>
    <t>Southern Europe</t>
  </si>
  <si>
    <t>$1.50 Tn</t>
  </si>
  <si>
    <t>$1.24 Tn</t>
  </si>
  <si>
    <t>158</t>
  </si>
  <si>
    <t>0.73%</t>
  </si>
  <si>
    <t>0.02%</t>
  </si>
  <si>
    <t>130.51</t>
  </si>
  <si>
    <t>9,240</t>
  </si>
  <si>
    <t>9,251</t>
  </si>
  <si>
    <t>Nicosia</t>
  </si>
  <si>
    <t>Eastern Europe</t>
  </si>
  <si>
    <t>$26.35 Bn</t>
  </si>
  <si>
    <t>$20.05 Bn</t>
  </si>
  <si>
    <t>Bahrain</t>
  </si>
  <si>
    <t>152</t>
  </si>
  <si>
    <t>3.68%</t>
  </si>
  <si>
    <t>2224.28</t>
  </si>
  <si>
    <t>760</t>
  </si>
  <si>
    <t>765</t>
  </si>
  <si>
    <t>Manama</t>
  </si>
  <si>
    <t>Asia</t>
  </si>
  <si>
    <t>Western Asia</t>
  </si>
  <si>
    <t>$40.71 Bn</t>
  </si>
  <si>
    <t>$32.18 Bn</t>
  </si>
  <si>
    <t>Bhutan</t>
  </si>
  <si>
    <t>165</t>
  </si>
  <si>
    <t>1.12%</t>
  </si>
  <si>
    <t>0.01%</t>
  </si>
  <si>
    <t>20.10</t>
  </si>
  <si>
    <t>38,117</t>
  </si>
  <si>
    <t>38,394</t>
  </si>
  <si>
    <t>Thimphu</t>
  </si>
  <si>
    <t>Southern Asia</t>
  </si>
  <si>
    <t>$2.94 Bn</t>
  </si>
  <si>
    <t>$2.21 Bn</t>
  </si>
  <si>
    <t>114</t>
  </si>
  <si>
    <t>0.79%</t>
  </si>
  <si>
    <t>0.08%</t>
  </si>
  <si>
    <t>8239.92</t>
  </si>
  <si>
    <t>700</t>
  </si>
  <si>
    <t>710</t>
  </si>
  <si>
    <t>South-Eastern Asia</t>
  </si>
  <si>
    <t>$391.88 Bn</t>
  </si>
  <si>
    <t>$296.95 Bn</t>
  </si>
  <si>
    <t>$66,983.26</t>
  </si>
  <si>
    <t>81</t>
  </si>
  <si>
    <t>0.44%</t>
  </si>
  <si>
    <t>0.15%</t>
  </si>
  <si>
    <t>379.64</t>
  </si>
  <si>
    <t>30,280</t>
  </si>
  <si>
    <t>30,528</t>
  </si>
  <si>
    <t>Brussels</t>
  </si>
  <si>
    <t>Western Europe</t>
  </si>
  <si>
    <t>$553.78 Bn</t>
  </si>
  <si>
    <t>$467.96 Bn</t>
  </si>
  <si>
    <t>$47,782.49</t>
  </si>
  <si>
    <t>Barbados</t>
  </si>
  <si>
    <t>183</t>
  </si>
  <si>
    <t>0.12%</t>
  </si>
  <si>
    <t>0.00%</t>
  </si>
  <si>
    <t>668.31</t>
  </si>
  <si>
    <t>430</t>
  </si>
  <si>
    <t>Bridgetown</t>
  </si>
  <si>
    <t>Americas</t>
  </si>
  <si>
    <t>Caribbean</t>
  </si>
  <si>
    <t>$5.34 Bn</t>
  </si>
  <si>
    <t>$4.55 Bn</t>
  </si>
  <si>
    <t>Mozambique</t>
  </si>
  <si>
    <t>46</t>
  </si>
  <si>
    <t>2.93%</t>
  </si>
  <si>
    <t>0.40%</t>
  </si>
  <si>
    <t>38.99</t>
  </si>
  <si>
    <t>786,380</t>
  </si>
  <si>
    <t>801,590</t>
  </si>
  <si>
    <t>Maputo</t>
  </si>
  <si>
    <t>Africa</t>
  </si>
  <si>
    <t>Eastern Africa</t>
  </si>
  <si>
    <t>$16.29 Bn</t>
  </si>
  <si>
    <t>$10.93 Bn</t>
  </si>
  <si>
    <t>22</t>
  </si>
  <si>
    <t>0.22%</t>
  </si>
  <si>
    <t>0.84%</t>
  </si>
  <si>
    <t>118.31</t>
  </si>
  <si>
    <t>547,557</t>
  </si>
  <si>
    <t>551,695</t>
  </si>
  <si>
    <t>Paris</t>
  </si>
  <si>
    <t>$2.88 Tn</t>
  </si>
  <si>
    <t>$2.47 Tn</t>
  </si>
  <si>
    <t>$44,061.52</t>
  </si>
  <si>
    <t>109</t>
  </si>
  <si>
    <t>-0.44%</t>
  </si>
  <si>
    <t>0.09%</t>
  </si>
  <si>
    <t>653.03</t>
  </si>
  <si>
    <t>10,230</t>
  </si>
  <si>
    <t>10,452</t>
  </si>
  <si>
    <t>Beirut</t>
  </si>
  <si>
    <t>$60.62 Bn</t>
  </si>
  <si>
    <t>$50.46 Bn</t>
  </si>
  <si>
    <t>89</t>
  </si>
  <si>
    <t>-0.29%</t>
  </si>
  <si>
    <t>0.13%</t>
  </si>
  <si>
    <t>110.73</t>
  </si>
  <si>
    <t>91,590</t>
  </si>
  <si>
    <t>92,090</t>
  </si>
  <si>
    <t>Lisbon</t>
  </si>
  <si>
    <t>$249.91 Bn</t>
  </si>
  <si>
    <t>$204.84 Bn</t>
  </si>
  <si>
    <t>Eritrea</t>
  </si>
  <si>
    <t>133</t>
  </si>
  <si>
    <t>1.41%</t>
  </si>
  <si>
    <t>0.05%</t>
  </si>
  <si>
    <t>30.16</t>
  </si>
  <si>
    <t>101,000</t>
  </si>
  <si>
    <t>117,600</t>
  </si>
  <si>
    <t>Asmara</t>
  </si>
  <si>
    <t>$8.12 Bn</t>
  </si>
  <si>
    <t>$5.41 Bn</t>
  </si>
  <si>
    <t>Cape Verde</t>
  </si>
  <si>
    <t>172</t>
  </si>
  <si>
    <t>1.10%</t>
  </si>
  <si>
    <t>137.86</t>
  </si>
  <si>
    <t>4,030</t>
  </si>
  <si>
    <t>4,033</t>
  </si>
  <si>
    <t>Praia</t>
  </si>
  <si>
    <t>Western Africa</t>
  </si>
  <si>
    <t>$1.64 Bn</t>
  </si>
  <si>
    <t>United States</t>
  </si>
  <si>
    <t>3</t>
  </si>
  <si>
    <t>0.59%</t>
  </si>
  <si>
    <t>4.25%</t>
  </si>
  <si>
    <t>35.32</t>
  </si>
  <si>
    <t>9,147,420</t>
  </si>
  <si>
    <t>9,372,610</t>
  </si>
  <si>
    <t>Washington D.C.</t>
  </si>
  <si>
    <t>Northern America</t>
  </si>
  <si>
    <t>$22.20 Tn</t>
  </si>
  <si>
    <t>$18.62 Tn</t>
  </si>
  <si>
    <t>$67,063.27</t>
  </si>
  <si>
    <t>Brunei</t>
  </si>
  <si>
    <t>175</t>
  </si>
  <si>
    <t>0.97%</t>
  </si>
  <si>
    <t>75.89</t>
  </si>
  <si>
    <t>5,270</t>
  </si>
  <si>
    <t>5,765</t>
  </si>
  <si>
    <t>Bandar Seri Begawan</t>
  </si>
  <si>
    <t>$14.28 Bn</t>
  </si>
  <si>
    <t>$11.40 Bn</t>
  </si>
  <si>
    <t>Botswana</t>
  </si>
  <si>
    <t>145</t>
  </si>
  <si>
    <t>2.08%</t>
  </si>
  <si>
    <t>0.03%</t>
  </si>
  <si>
    <t>4.04</t>
  </si>
  <si>
    <t>566,730</t>
  </si>
  <si>
    <t>582,000</t>
  </si>
  <si>
    <t>Gaborone</t>
  </si>
  <si>
    <t>Southern Africa</t>
  </si>
  <si>
    <t>$20.87 Bn</t>
  </si>
  <si>
    <t>$15.57 Bn</t>
  </si>
  <si>
    <t>Solomon Islands</t>
  </si>
  <si>
    <t>166</t>
  </si>
  <si>
    <t>2.55%</t>
  </si>
  <si>
    <t>23.77</t>
  </si>
  <si>
    <t>27,990</t>
  </si>
  <si>
    <t>28,896</t>
  </si>
  <si>
    <t>Honiara</t>
  </si>
  <si>
    <t>Oceania</t>
  </si>
  <si>
    <t>Melanesia</t>
  </si>
  <si>
    <t>$1.61 Bn</t>
  </si>
  <si>
    <t>$1.13 Bn</t>
  </si>
  <si>
    <t>Afghanistan</t>
  </si>
  <si>
    <t>37</t>
  </si>
  <si>
    <t>2.33%</t>
  </si>
  <si>
    <t>0.50%</t>
  </si>
  <si>
    <t>59.68</t>
  </si>
  <si>
    <t>652,860</t>
  </si>
  <si>
    <t>652,230</t>
  </si>
  <si>
    <t>Kabul</t>
  </si>
  <si>
    <t>$20.68 Bn</t>
  </si>
  <si>
    <t>$20.24 Bn</t>
  </si>
  <si>
    <t>87</t>
  </si>
  <si>
    <t>-0.48%</t>
  </si>
  <si>
    <t>78.97</t>
  </si>
  <si>
    <t>128,900</t>
  </si>
  <si>
    <t>131,990</t>
  </si>
  <si>
    <t>Athens</t>
  </si>
  <si>
    <t>$230.50 Bn</t>
  </si>
  <si>
    <t>$192.69 Bn</t>
  </si>
  <si>
    <t>DR Congo</t>
  </si>
  <si>
    <t>16</t>
  </si>
  <si>
    <t>3.19%</t>
  </si>
  <si>
    <t>1.15%</t>
  </si>
  <si>
    <t>38.19</t>
  </si>
  <si>
    <t>2,267,050</t>
  </si>
  <si>
    <t>2,344,858</t>
  </si>
  <si>
    <t>Kinshasa</t>
  </si>
  <si>
    <t>Middle Africa</t>
  </si>
  <si>
    <t>$52.48 Bn</t>
  </si>
  <si>
    <t>$40.34 Bn</t>
  </si>
  <si>
    <t>23</t>
  </si>
  <si>
    <t>-0.15%</t>
  </si>
  <si>
    <t>0.78%</t>
  </si>
  <si>
    <t>200.65</t>
  </si>
  <si>
    <t>294,140</t>
  </si>
  <si>
    <t>301,336</t>
  </si>
  <si>
    <t>Rome</t>
  </si>
  <si>
    <t>$2.09 Tn</t>
  </si>
  <si>
    <t>$1.86 Tn</t>
  </si>
  <si>
    <t>Kuwait</t>
  </si>
  <si>
    <t>129</t>
  </si>
  <si>
    <t>1.51%</t>
  </si>
  <si>
    <t>239.68</t>
  </si>
  <si>
    <t>17,820</t>
  </si>
  <si>
    <t>17,818</t>
  </si>
  <si>
    <t>Kuwait City</t>
  </si>
  <si>
    <t>$143.00 Bn</t>
  </si>
  <si>
    <t>$110.35 Bn</t>
  </si>
  <si>
    <t>Micronesia</t>
  </si>
  <si>
    <t>194</t>
  </si>
  <si>
    <t>1.06%</t>
  </si>
  <si>
    <t>163.85</t>
  </si>
  <si>
    <t>702</t>
  </si>
  <si>
    <t>Palikir</t>
  </si>
  <si>
    <t>$389.00 Mn</t>
  </si>
  <si>
    <t>$329.90 Mn</t>
  </si>
  <si>
    <t>Azerbaijan</t>
  </si>
  <si>
    <t>90</t>
  </si>
  <si>
    <t>0.91%</t>
  </si>
  <si>
    <t>117.08</t>
  </si>
  <si>
    <t>82,658</t>
  </si>
  <si>
    <t>86,600</t>
  </si>
  <si>
    <t>Baku</t>
  </si>
  <si>
    <t>$47.43 Bn</t>
  </si>
  <si>
    <t>$37.85 Bn</t>
  </si>
  <si>
    <t>93</t>
  </si>
  <si>
    <t>1.23%</t>
  </si>
  <si>
    <t>83,600</t>
  </si>
  <si>
    <t>Abu Dhabi</t>
  </si>
  <si>
    <t>$449.13 Bn</t>
  </si>
  <si>
    <t>$348.74 Bn</t>
  </si>
  <si>
    <t>Zimbabwe</t>
  </si>
  <si>
    <t>74</t>
  </si>
  <si>
    <t>1.48%</t>
  </si>
  <si>
    <t>0.19%</t>
  </si>
  <si>
    <t>38.04</t>
  </si>
  <si>
    <t>386,850</t>
  </si>
  <si>
    <t>390,757</t>
  </si>
  <si>
    <t>Harare</t>
  </si>
  <si>
    <t>$25.81 Bn</t>
  </si>
  <si>
    <t>$16.12 Bn</t>
  </si>
  <si>
    <t>Luxembourg</t>
  </si>
  <si>
    <t>169</t>
  </si>
  <si>
    <t>1.66%</t>
  </si>
  <si>
    <t>242.06</t>
  </si>
  <si>
    <t>2,590</t>
  </si>
  <si>
    <t>2,586</t>
  </si>
  <si>
    <t>$73.69 Bn</t>
  </si>
  <si>
    <t>$58.63 Bn</t>
  </si>
  <si>
    <t>Tuvalu</t>
  </si>
  <si>
    <t>225</t>
  </si>
  <si>
    <t>1.25%</t>
  </si>
  <si>
    <t>453.54</t>
  </si>
  <si>
    <t>26</t>
  </si>
  <si>
    <t>Funafuti</t>
  </si>
  <si>
    <t>Polynesia</t>
  </si>
  <si>
    <t>$53.00 Mn</t>
  </si>
  <si>
    <t>$36.70 Mn</t>
  </si>
  <si>
    <t>Paraguay</t>
  </si>
  <si>
    <t>106</t>
  </si>
  <si>
    <t>17.54</t>
  </si>
  <si>
    <t>397,300</t>
  </si>
  <si>
    <t>406,752</t>
  </si>
  <si>
    <t>Asunción</t>
  </si>
  <si>
    <t>South America</t>
  </si>
  <si>
    <t>$45.38 Bn</t>
  </si>
  <si>
    <t>$27.17 Bn</t>
  </si>
  <si>
    <t>Kazakhstan</t>
  </si>
  <si>
    <t>64</t>
  </si>
  <si>
    <t>1.21%</t>
  </si>
  <si>
    <t>0.24%</t>
  </si>
  <si>
    <t>6.89</t>
  </si>
  <si>
    <t>2,699,700</t>
  </si>
  <si>
    <t>2,724,900</t>
  </si>
  <si>
    <t>Astana</t>
  </si>
  <si>
    <t>Central Asia</t>
  </si>
  <si>
    <t>$177.32 Bn</t>
  </si>
  <si>
    <t>$135.01 Bn</t>
  </si>
  <si>
    <t>Uzbekistan</t>
  </si>
  <si>
    <t>42</t>
  </si>
  <si>
    <t>0.43%</t>
  </si>
  <si>
    <t>74.81</t>
  </si>
  <si>
    <t>425,400</t>
  </si>
  <si>
    <t>447,400</t>
  </si>
  <si>
    <t>Tashkent</t>
  </si>
  <si>
    <t>$55.48 Bn</t>
  </si>
  <si>
    <t>$67.78 Bn</t>
  </si>
  <si>
    <t>9</t>
  </si>
  <si>
    <t>1.87%</t>
  </si>
  <si>
    <t>8.54</t>
  </si>
  <si>
    <t>16,376,870</t>
  </si>
  <si>
    <t>17,098,242</t>
  </si>
  <si>
    <t>Moscow</t>
  </si>
  <si>
    <t>$1.67 Tn</t>
  </si>
  <si>
    <t>$1.25 Tn</t>
  </si>
  <si>
    <t>$11,426.09</t>
  </si>
  <si>
    <t>Marshall Islands</t>
  </si>
  <si>
    <t>207</t>
  </si>
  <si>
    <t>0.68%</t>
  </si>
  <si>
    <t>327.02</t>
  </si>
  <si>
    <t>180</t>
  </si>
  <si>
    <t>181</t>
  </si>
  <si>
    <t>Majuro</t>
  </si>
  <si>
    <t>$228.00 Mn</t>
  </si>
  <si>
    <t>$183.00 Mn</t>
  </si>
  <si>
    <t>Kiribati</t>
  </si>
  <si>
    <t>193</t>
  </si>
  <si>
    <t>1.57%</t>
  </si>
  <si>
    <t>147.29</t>
  </si>
  <si>
    <t>810</t>
  </si>
  <si>
    <t>811</t>
  </si>
  <si>
    <t>South Tarawa</t>
  </si>
  <si>
    <t>$196.00 Mn</t>
  </si>
  <si>
    <t>$173.66 Mn</t>
  </si>
  <si>
    <t>155</t>
  </si>
  <si>
    <t>0.07%</t>
  </si>
  <si>
    <t>29.33</t>
  </si>
  <si>
    <t>42,390</t>
  </si>
  <si>
    <t>45,227</t>
  </si>
  <si>
    <t>Tallinn</t>
  </si>
  <si>
    <t>Northern Europe</t>
  </si>
  <si>
    <t>$33.23 Bn</t>
  </si>
  <si>
    <t>$23.34 Bn</t>
  </si>
  <si>
    <t>41</t>
  </si>
  <si>
    <t>1.59%</t>
  </si>
  <si>
    <t>0.45%</t>
  </si>
  <si>
    <t>16.19</t>
  </si>
  <si>
    <t>2,149,690</t>
  </si>
  <si>
    <t>Riyadh</t>
  </si>
  <si>
    <t>$790.06 Bn</t>
  </si>
  <si>
    <t>$639.62 Bn</t>
  </si>
  <si>
    <t>107</t>
  </si>
  <si>
    <t>-0.74%</t>
  </si>
  <si>
    <t>62.67</t>
  </si>
  <si>
    <t>108,560</t>
  </si>
  <si>
    <t>110,879</t>
  </si>
  <si>
    <t>Sofia</t>
  </si>
  <si>
    <t>$71.75 Bn</t>
  </si>
  <si>
    <t>$53.24 Bn</t>
  </si>
  <si>
    <t>Guatemala</t>
  </si>
  <si>
    <t>66</t>
  </si>
  <si>
    <t>1.90%</t>
  </si>
  <si>
    <t>0.23%</t>
  </si>
  <si>
    <t>164.53</t>
  </si>
  <si>
    <t>107,160</t>
  </si>
  <si>
    <t>108,889</t>
  </si>
  <si>
    <t>Guatemala City</t>
  </si>
  <si>
    <t>Central America</t>
  </si>
  <si>
    <t>$87.63 Bn</t>
  </si>
  <si>
    <t>$68.76 Bn</t>
  </si>
  <si>
    <t>126</t>
  </si>
  <si>
    <t>0.82%</t>
  </si>
  <si>
    <t>0.06%</t>
  </si>
  <si>
    <t>17.83</t>
  </si>
  <si>
    <t>263,310</t>
  </si>
  <si>
    <t>270,467</t>
  </si>
  <si>
    <t>Wellington</t>
  </si>
  <si>
    <t>Australia and New Zealand</t>
  </si>
  <si>
    <t>$224.94 Bn</t>
  </si>
  <si>
    <t>$187.52 Bn</t>
  </si>
  <si>
    <t>63</t>
  </si>
  <si>
    <t>0.87%</t>
  </si>
  <si>
    <t>0.25%</t>
  </si>
  <si>
    <t>25.28</t>
  </si>
  <si>
    <t>743,532</t>
  </si>
  <si>
    <t>756,102</t>
  </si>
  <si>
    <t>Santiago</t>
  </si>
  <si>
    <t>$313.56 Bn</t>
  </si>
  <si>
    <t>$247.05 Bn</t>
  </si>
  <si>
    <t>Cambodia</t>
  </si>
  <si>
    <t>71</t>
  </si>
  <si>
    <t>0.21%</t>
  </si>
  <si>
    <t>92.35</t>
  </si>
  <si>
    <t>176,520</t>
  </si>
  <si>
    <t>181,035</t>
  </si>
  <si>
    <t>Phnom Penh</t>
  </si>
  <si>
    <t>$29.31 Bn</t>
  </si>
  <si>
    <t>$20.02 Bn</t>
  </si>
  <si>
    <t>Peru</t>
  </si>
  <si>
    <t>43</t>
  </si>
  <si>
    <t>1.42%</t>
  </si>
  <si>
    <t>0.42%</t>
  </si>
  <si>
    <t>25.65</t>
  </si>
  <si>
    <t>1,280,000</t>
  </si>
  <si>
    <t>1,285,216</t>
  </si>
  <si>
    <t>Lima</t>
  </si>
  <si>
    <t>$244.16 Bn</t>
  </si>
  <si>
    <t>$192.21 Bn</t>
  </si>
  <si>
    <t>Moldova</t>
  </si>
  <si>
    <t>131</t>
  </si>
  <si>
    <t>-0.23%</t>
  </si>
  <si>
    <t>119.19</t>
  </si>
  <si>
    <t>32,850</t>
  </si>
  <si>
    <t>33,846</t>
  </si>
  <si>
    <t>Chișinău</t>
  </si>
  <si>
    <t>$12.79 Bn</t>
  </si>
  <si>
    <t>$6.77 Bn</t>
  </si>
  <si>
    <t>Turkmenistan</t>
  </si>
  <si>
    <t>113</t>
  </si>
  <si>
    <t>1.50%</t>
  </si>
  <si>
    <t>12.36</t>
  </si>
  <si>
    <t>469,930</t>
  </si>
  <si>
    <t>488,100</t>
  </si>
  <si>
    <t>Ashgabat</t>
  </si>
  <si>
    <t>$57.06 Bn</t>
  </si>
  <si>
    <t>$36.18 Bn</t>
  </si>
  <si>
    <t>0.65%</t>
  </si>
  <si>
    <t>3.31</t>
  </si>
  <si>
    <t>100,250</t>
  </si>
  <si>
    <t>103,000</t>
  </si>
  <si>
    <t>Reykjavik</t>
  </si>
  <si>
    <t>$26.82 Bn</t>
  </si>
  <si>
    <t>$20.27 Bn</t>
  </si>
  <si>
    <t>86</t>
  </si>
  <si>
    <t>0.18%</t>
  </si>
  <si>
    <t>0.14%</t>
  </si>
  <si>
    <t>135.79</t>
  </si>
  <si>
    <t>77,240</t>
  </si>
  <si>
    <t>78,865</t>
  </si>
  <si>
    <t>Prague</t>
  </si>
  <si>
    <t>$259.74 Bn</t>
  </si>
  <si>
    <t>$195.31 Bn</t>
  </si>
  <si>
    <t>115</t>
  </si>
  <si>
    <t>0.35%</t>
  </si>
  <si>
    <t>134.41</t>
  </si>
  <si>
    <t>42,430</t>
  </si>
  <si>
    <t>43,094</t>
  </si>
  <si>
    <t>Copenhagen</t>
  </si>
  <si>
    <t>$364.55 Bn</t>
  </si>
  <si>
    <t>$306.90 Bn</t>
  </si>
  <si>
    <t>$62,937.38</t>
  </si>
  <si>
    <t>Nigeria</t>
  </si>
  <si>
    <t>7</t>
  </si>
  <si>
    <t>2.58%</t>
  </si>
  <si>
    <t>2.64%</t>
  </si>
  <si>
    <t>223.15</t>
  </si>
  <si>
    <t>910,770</t>
  </si>
  <si>
    <t>923,768</t>
  </si>
  <si>
    <t>Abuja</t>
  </si>
  <si>
    <t>$496.12 Bn</t>
  </si>
  <si>
    <t>$404.65 Bn</t>
  </si>
  <si>
    <t>142</t>
  </si>
  <si>
    <t>-1.35%</t>
  </si>
  <si>
    <t>41.69</t>
  </si>
  <si>
    <t>62,674</t>
  </si>
  <si>
    <t>65,300</t>
  </si>
  <si>
    <t>Vilnius</t>
  </si>
  <si>
    <t>$57.60 Bn</t>
  </si>
  <si>
    <t>$42.77 Bn</t>
  </si>
  <si>
    <t>Bangladesh</t>
  </si>
  <si>
    <t>8</t>
  </si>
  <si>
    <t>1.01%</t>
  </si>
  <si>
    <t>2.11%</t>
  </si>
  <si>
    <t>1116.01</t>
  </si>
  <si>
    <t>130,170</t>
  </si>
  <si>
    <t>147,570</t>
  </si>
  <si>
    <t>Dhaka</t>
  </si>
  <si>
    <t>$343.28 Bn</t>
  </si>
  <si>
    <t>$220.84 Bn</t>
  </si>
  <si>
    <t>18</t>
  </si>
  <si>
    <t>1.30%</t>
  </si>
  <si>
    <t>1.08%</t>
  </si>
  <si>
    <t>50.96</t>
  </si>
  <si>
    <t>1,628,550</t>
  </si>
  <si>
    <t>1,648,195</t>
  </si>
  <si>
    <t>Tehran</t>
  </si>
  <si>
    <t>$495.69 Bn</t>
  </si>
  <si>
    <t>$425.40 Bn</t>
  </si>
  <si>
    <t>57</t>
  </si>
  <si>
    <t>0.31%</t>
  </si>
  <si>
    <t>658.05</t>
  </si>
  <si>
    <t>35,410</t>
  </si>
  <si>
    <t>36,193</t>
  </si>
  <si>
    <t>Taipei</t>
  </si>
  <si>
    <t>Eastern Asia</t>
  </si>
  <si>
    <t>$633.70 Bn</t>
  </si>
  <si>
    <t>-</t>
  </si>
  <si>
    <t>$26,607.09</t>
  </si>
  <si>
    <t>Nepal</t>
  </si>
  <si>
    <t>49</t>
  </si>
  <si>
    <t>1.85%</t>
  </si>
  <si>
    <t>0.37%</t>
  </si>
  <si>
    <t>197.97</t>
  </si>
  <si>
    <t>143,350</t>
  </si>
  <si>
    <t>147,181</t>
  </si>
  <si>
    <t>Kathmandu</t>
  </si>
  <si>
    <t>$33.03 Bn</t>
  </si>
  <si>
    <t>$20.91 Bn</t>
  </si>
  <si>
    <t>Comoros</t>
  </si>
  <si>
    <t>163</t>
  </si>
  <si>
    <t>2.20%</t>
  </si>
  <si>
    <t>467.03</t>
  </si>
  <si>
    <t>1,861</t>
  </si>
  <si>
    <t>1,862</t>
  </si>
  <si>
    <t>Moroni</t>
  </si>
  <si>
    <t>$773.00 Mn</t>
  </si>
  <si>
    <t>$1.15 Bn</t>
  </si>
  <si>
    <t>Latvia</t>
  </si>
  <si>
    <t>151</t>
  </si>
  <si>
    <t>-1.08%</t>
  </si>
  <si>
    <t>29.22</t>
  </si>
  <si>
    <t>62,200</t>
  </si>
  <si>
    <t>64,559</t>
  </si>
  <si>
    <t>Riga</t>
  </si>
  <si>
    <t>$38.10 Bn</t>
  </si>
  <si>
    <t>$27.57 Bn</t>
  </si>
  <si>
    <t>Indonesia</t>
  </si>
  <si>
    <t>4</t>
  </si>
  <si>
    <t>1.07%</t>
  </si>
  <si>
    <t>3.51%</t>
  </si>
  <si>
    <t>143.61</t>
  </si>
  <si>
    <t>1,811,570</t>
  </si>
  <si>
    <t>1,904,569</t>
  </si>
  <si>
    <t>Jakarta</t>
  </si>
  <si>
    <t>$1.21 Tn</t>
  </si>
  <si>
    <t>$932.26 Bn</t>
  </si>
  <si>
    <t>Haiti</t>
  </si>
  <si>
    <t>82</t>
  </si>
  <si>
    <t>1.24%</t>
  </si>
  <si>
    <t>410.90</t>
  </si>
  <si>
    <t>27,560</t>
  </si>
  <si>
    <t>27,750</t>
  </si>
  <si>
    <t>Port-au-Prince</t>
  </si>
  <si>
    <t>$9.65 Bn</t>
  </si>
  <si>
    <t>$7.65 Bn</t>
  </si>
  <si>
    <t>Bosnia and Herzegovina</t>
  </si>
  <si>
    <t>135</t>
  </si>
  <si>
    <t>-0.61%</t>
  </si>
  <si>
    <t>64.07</t>
  </si>
  <si>
    <t>51,000</t>
  </si>
  <si>
    <t>51,209</t>
  </si>
  <si>
    <t>Sarajevo</t>
  </si>
  <si>
    <t>$21.34 Bn</t>
  </si>
  <si>
    <t>$16.91 Bn</t>
  </si>
  <si>
    <t>17</t>
  </si>
  <si>
    <t>1.09%</t>
  </si>
  <si>
    <t>107.64</t>
  </si>
  <si>
    <t>769,630</t>
  </si>
  <si>
    <t>783,562</t>
  </si>
  <si>
    <t>Ankara</t>
  </si>
  <si>
    <t>$809.55 Bn</t>
  </si>
  <si>
    <t>$863.71 Bn</t>
  </si>
  <si>
    <t>Mali</t>
  </si>
  <si>
    <t>60</t>
  </si>
  <si>
    <t>3.02%</t>
  </si>
  <si>
    <t>0.26%</t>
  </si>
  <si>
    <t>16.33</t>
  </si>
  <si>
    <t>1,220,190</t>
  </si>
  <si>
    <t>1,240,192</t>
  </si>
  <si>
    <t>Bamako</t>
  </si>
  <si>
    <t>$19.33 Bn</t>
  </si>
  <si>
    <t>$14.00 Bn</t>
  </si>
  <si>
    <t>Papua New Guinea</t>
  </si>
  <si>
    <t>98</t>
  </si>
  <si>
    <t>1.95%</t>
  </si>
  <si>
    <t>0.11%</t>
  </si>
  <si>
    <t>19.33</t>
  </si>
  <si>
    <t>452,860</t>
  </si>
  <si>
    <t>462,840</t>
  </si>
  <si>
    <t>Port Moresby</t>
  </si>
  <si>
    <t>$22.11 Bn</t>
  </si>
  <si>
    <t>$19.69 Bn</t>
  </si>
  <si>
    <t>Equatorial Guinea</t>
  </si>
  <si>
    <t>153</t>
  </si>
  <si>
    <t>3.47%</t>
  </si>
  <si>
    <t>50.02</t>
  </si>
  <si>
    <t>28,050</t>
  </si>
  <si>
    <t>28,051</t>
  </si>
  <si>
    <t>Malabo</t>
  </si>
  <si>
    <t>$12.26 Bn</t>
  </si>
  <si>
    <t>$10.68 Bn</t>
  </si>
  <si>
    <t>Lesotho</t>
  </si>
  <si>
    <t>147</t>
  </si>
  <si>
    <t>0.80%</t>
  </si>
  <si>
    <t>70.57</t>
  </si>
  <si>
    <t>30,360</t>
  </si>
  <si>
    <t>30,355</t>
  </si>
  <si>
    <t>Maseru</t>
  </si>
  <si>
    <t>$2.89 Bn</t>
  </si>
  <si>
    <t>$2.24 Bn</t>
  </si>
  <si>
    <t>119</t>
  </si>
  <si>
    <t>16.74</t>
  </si>
  <si>
    <t>365,268</t>
  </si>
  <si>
    <t>323,802</t>
  </si>
  <si>
    <t>Oslo</t>
  </si>
  <si>
    <t>$438.62 Bn</t>
  </si>
  <si>
    <t>$371.07 Bn</t>
  </si>
  <si>
    <t>$80,908.23</t>
  </si>
  <si>
    <t>Tanzania</t>
  </si>
  <si>
    <t>24</t>
  </si>
  <si>
    <t>2.98%</t>
  </si>
  <si>
    <t>0.77%</t>
  </si>
  <si>
    <t>63.20</t>
  </si>
  <si>
    <t>885,800</t>
  </si>
  <si>
    <t>945,087</t>
  </si>
  <si>
    <t>Dodoma</t>
  </si>
  <si>
    <t>$64.89 Bn</t>
  </si>
  <si>
    <t>61</t>
  </si>
  <si>
    <t>-0.66%</t>
  </si>
  <si>
    <t>80.70</t>
  </si>
  <si>
    <t>230,170</t>
  </si>
  <si>
    <t>238,391</t>
  </si>
  <si>
    <t>Bucharest</t>
  </si>
  <si>
    <t>$263.13 Bn</t>
  </si>
  <si>
    <t>$186.69 Bn</t>
  </si>
  <si>
    <t>91</t>
  </si>
  <si>
    <t>0.63%</t>
  </si>
  <si>
    <t>22.43</t>
  </si>
  <si>
    <t>410,340</t>
  </si>
  <si>
    <t>450,295</t>
  </si>
  <si>
    <t>Stockholm</t>
  </si>
  <si>
    <t>$576.72 Bn</t>
  </si>
  <si>
    <t>$514.48 Bn</t>
  </si>
  <si>
    <t>$57,105.15</t>
  </si>
  <si>
    <t>South Sudan</t>
  </si>
  <si>
    <t>18.06</t>
  </si>
  <si>
    <t>84</t>
  </si>
  <si>
    <t>1.19%</t>
  </si>
  <si>
    <t>619,745</t>
  </si>
  <si>
    <t>Juba</t>
  </si>
  <si>
    <t>$2.80 Bn</t>
  </si>
  <si>
    <t>$6.53 Bn</t>
  </si>
  <si>
    <t>Cameroon</t>
  </si>
  <si>
    <t>52</t>
  </si>
  <si>
    <t>2.59%</t>
  </si>
  <si>
    <t>0.34%</t>
  </si>
  <si>
    <t>55.83</t>
  </si>
  <si>
    <t>472,710</t>
  </si>
  <si>
    <t>475,442</t>
  </si>
  <si>
    <t>Yaoundé</t>
  </si>
  <si>
    <t>$42.05 Bn</t>
  </si>
  <si>
    <t>$32.22 Bn</t>
  </si>
  <si>
    <t>Philippines</t>
  </si>
  <si>
    <t>13</t>
  </si>
  <si>
    <t>1.35%</t>
  </si>
  <si>
    <t>320.08</t>
  </si>
  <si>
    <t>298,170</t>
  </si>
  <si>
    <t>342,353</t>
  </si>
  <si>
    <t>Manila</t>
  </si>
  <si>
    <t>$389.05 Bn</t>
  </si>
  <si>
    <t>$304.91 Bn</t>
  </si>
  <si>
    <t>Macedonia</t>
  </si>
  <si>
    <t>148</t>
  </si>
  <si>
    <t>-0.00%</t>
  </si>
  <si>
    <t>81.02</t>
  </si>
  <si>
    <t>25,220</t>
  </si>
  <si>
    <t>25,713</t>
  </si>
  <si>
    <t>Skopje</t>
  </si>
  <si>
    <t>$13.70 Bn</t>
  </si>
  <si>
    <t>$10.75 Bn</t>
  </si>
  <si>
    <t>Myanmar</t>
  </si>
  <si>
    <t>0.67%</t>
  </si>
  <si>
    <t>0.70%</t>
  </si>
  <si>
    <t>80.42</t>
  </si>
  <si>
    <t>653,290</t>
  </si>
  <si>
    <t>676,578</t>
  </si>
  <si>
    <t>Naypyidaw</t>
  </si>
  <si>
    <t>$71.40 Bn</t>
  </si>
  <si>
    <t>$65.70 Bn</t>
  </si>
  <si>
    <t>28</t>
  </si>
  <si>
    <t>0.66%</t>
  </si>
  <si>
    <t>511.62</t>
  </si>
  <si>
    <t>97,230</t>
  </si>
  <si>
    <t>100,210</t>
  </si>
  <si>
    <t>Seoul</t>
  </si>
  <si>
    <t>$1.74 Tn</t>
  </si>
  <si>
    <t>$1.41 Tn</t>
  </si>
  <si>
    <t>$34,023.56</t>
  </si>
  <si>
    <t>Madagascar</t>
  </si>
  <si>
    <t>51</t>
  </si>
  <si>
    <t>2.68%</t>
  </si>
  <si>
    <t>0.36%</t>
  </si>
  <si>
    <t>47.17</t>
  </si>
  <si>
    <t>581,795</t>
  </si>
  <si>
    <t>587,041</t>
  </si>
  <si>
    <t>Antananarivo</t>
  </si>
  <si>
    <t>$13.54 Bn</t>
  </si>
  <si>
    <t>$11.22 Bn</t>
  </si>
  <si>
    <t>Panama</t>
  </si>
  <si>
    <t>128</t>
  </si>
  <si>
    <t>1.61%</t>
  </si>
  <si>
    <t>57.21</t>
  </si>
  <si>
    <t>74,340</t>
  </si>
  <si>
    <t>75,417</t>
  </si>
  <si>
    <t>Panama City</t>
  </si>
  <si>
    <t>$75.49 Bn</t>
  </si>
  <si>
    <t>$55.19 Bn</t>
  </si>
  <si>
    <t>101</t>
  </si>
  <si>
    <t>0.74%</t>
  </si>
  <si>
    <t>209.64</t>
  </si>
  <si>
    <t>39,516</t>
  </si>
  <si>
    <t>41,284</t>
  </si>
  <si>
    <t>Bern</t>
  </si>
  <si>
    <t>$740.70 Bn</t>
  </si>
  <si>
    <t>$668.85 Bn</t>
  </si>
  <si>
    <t>$85,584.56</t>
  </si>
  <si>
    <t>Nicaragua</t>
  </si>
  <si>
    <t>110</t>
  </si>
  <si>
    <t>50.81</t>
  </si>
  <si>
    <t>120,340</t>
  </si>
  <si>
    <t>130,373</t>
  </si>
  <si>
    <t>Managua</t>
  </si>
  <si>
    <t>$12.46 Bn</t>
  </si>
  <si>
    <t>$13.23 Bn</t>
  </si>
  <si>
    <t>55</t>
  </si>
  <si>
    <t>1.18%</t>
  </si>
  <si>
    <t>0.33%</t>
  </si>
  <si>
    <t>3.32</t>
  </si>
  <si>
    <t>7,682,300</t>
  </si>
  <si>
    <t>7,692,024</t>
  </si>
  <si>
    <t>Canberra</t>
  </si>
  <si>
    <t>$1.48 Tn</t>
  </si>
  <si>
    <t>$1.30 Tn</t>
  </si>
  <si>
    <t>$58,096.73</t>
  </si>
  <si>
    <t>Swaziland</t>
  </si>
  <si>
    <t>159</t>
  </si>
  <si>
    <t>1.05%</t>
  </si>
  <si>
    <t>66.81</t>
  </si>
  <si>
    <t>17,200</t>
  </si>
  <si>
    <t>17,364</t>
  </si>
  <si>
    <t>Lobamba</t>
  </si>
  <si>
    <t>$4.81 Bn</t>
  </si>
  <si>
    <t>$4.01 Bn</t>
  </si>
  <si>
    <t>Dominican Republic</t>
  </si>
  <si>
    <t>85</t>
  </si>
  <si>
    <t>222.88</t>
  </si>
  <si>
    <t>48,320</t>
  </si>
  <si>
    <t>48,671</t>
  </si>
  <si>
    <t>Santo Domingo</t>
  </si>
  <si>
    <t>$90.46 Bn</t>
  </si>
  <si>
    <t>$71.58 Bn</t>
  </si>
  <si>
    <t>Honduras</t>
  </si>
  <si>
    <t>92</t>
  </si>
  <si>
    <t>1.63%</t>
  </si>
  <si>
    <t>88.05</t>
  </si>
  <si>
    <t>111,890</t>
  </si>
  <si>
    <t>112,492</t>
  </si>
  <si>
    <t>Tegucigalpa</t>
  </si>
  <si>
    <t>$25.56 Bn</t>
  </si>
  <si>
    <t>$21.52 Bn</t>
  </si>
  <si>
    <t>Chad</t>
  </si>
  <si>
    <t>72</t>
  </si>
  <si>
    <t>3.00%</t>
  </si>
  <si>
    <t>12.79</t>
  </si>
  <si>
    <t>1,259,200</t>
  </si>
  <si>
    <t>1,284,000</t>
  </si>
  <si>
    <t>N'Djamena</t>
  </si>
  <si>
    <t>$12.55 Bn</t>
  </si>
  <si>
    <t>$11.27 Bn</t>
  </si>
  <si>
    <t>Central African Republic</t>
  </si>
  <si>
    <t>125</t>
  </si>
  <si>
    <t>1.78%</t>
  </si>
  <si>
    <t>7.75</t>
  </si>
  <si>
    <t>622,980</t>
  </si>
  <si>
    <t>622,984</t>
  </si>
  <si>
    <t>Bangui</t>
  </si>
  <si>
    <t>$2.48 Bn</t>
  </si>
  <si>
    <t>$1.81 Bn</t>
  </si>
  <si>
    <t>Georgia</t>
  </si>
  <si>
    <t>132</t>
  </si>
  <si>
    <t>-0.19%</t>
  </si>
  <si>
    <t>57.23</t>
  </si>
  <si>
    <t>69,490</t>
  </si>
  <si>
    <t>69,700</t>
  </si>
  <si>
    <t>Tbilisi</t>
  </si>
  <si>
    <t>$18.89 Bn</t>
  </si>
  <si>
    <t>$14.33 Bn</t>
  </si>
  <si>
    <t>20</t>
  </si>
  <si>
    <t>0.90%</t>
  </si>
  <si>
    <t>136.03</t>
  </si>
  <si>
    <t>510,890</t>
  </si>
  <si>
    <t>513,120</t>
  </si>
  <si>
    <t>Bangkok</t>
  </si>
  <si>
    <t>$547.43 Bn</t>
  </si>
  <si>
    <t>$407.03 Bn</t>
  </si>
  <si>
    <t>Malta</t>
  </si>
  <si>
    <t>174</t>
  </si>
  <si>
    <t>0.27%</t>
  </si>
  <si>
    <t>1397.29</t>
  </si>
  <si>
    <t>320</t>
  </si>
  <si>
    <t>316</t>
  </si>
  <si>
    <t>Valletta</t>
  </si>
  <si>
    <t>$16.34 Bn</t>
  </si>
  <si>
    <t>$11.00 Bn</t>
  </si>
  <si>
    <t>Liberia</t>
  </si>
  <si>
    <t>123</t>
  </si>
  <si>
    <t>2.44%</t>
  </si>
  <si>
    <t>45.41</t>
  </si>
  <si>
    <t>96,320</t>
  </si>
  <si>
    <t>111,369</t>
  </si>
  <si>
    <t>Monrovia</t>
  </si>
  <si>
    <t>$3.22 Bn</t>
  </si>
  <si>
    <t>$2.76 Bn</t>
  </si>
  <si>
    <t>Slovakia</t>
  </si>
  <si>
    <t>118</t>
  </si>
  <si>
    <t>111.34</t>
  </si>
  <si>
    <t>48,088</t>
  </si>
  <si>
    <t>49,037</t>
  </si>
  <si>
    <t>Bratislava</t>
  </si>
  <si>
    <t>$117.40 Bn</t>
  </si>
  <si>
    <t>$89.77 Bn</t>
  </si>
  <si>
    <t>Burkina Faso</t>
  </si>
  <si>
    <t>59</t>
  </si>
  <si>
    <t>2.86%</t>
  </si>
  <si>
    <t>76.58</t>
  </si>
  <si>
    <t>273,600</t>
  </si>
  <si>
    <t>272,967</t>
  </si>
  <si>
    <t>Ouagadougou</t>
  </si>
  <si>
    <t>$16.27 Bn</t>
  </si>
  <si>
    <t>$11.70 Bn</t>
  </si>
  <si>
    <t>Algeria</t>
  </si>
  <si>
    <t>33</t>
  </si>
  <si>
    <t>0.56%</t>
  </si>
  <si>
    <t>18.41</t>
  </si>
  <si>
    <t>2,381,740</t>
  </si>
  <si>
    <t>2,381,741</t>
  </si>
  <si>
    <t>Algiers</t>
  </si>
  <si>
    <t>Northern Africa</t>
  </si>
  <si>
    <t>$193.06 Bn</t>
  </si>
  <si>
    <t>$159.05 Bn</t>
  </si>
  <si>
    <t>31</t>
  </si>
  <si>
    <t>3.32%</t>
  </si>
  <si>
    <t>189.36</t>
  </si>
  <si>
    <t>199,810</t>
  </si>
  <si>
    <t>241,550</t>
  </si>
  <si>
    <t>Kampala</t>
  </si>
  <si>
    <t>$33.62 Bn</t>
  </si>
  <si>
    <t>$25.31 Bn</t>
  </si>
  <si>
    <t>Guinea</t>
  </si>
  <si>
    <t>75</t>
  </si>
  <si>
    <t>2.83%</t>
  </si>
  <si>
    <t>0.17%</t>
  </si>
  <si>
    <t>53.42</t>
  </si>
  <si>
    <t>245,720</t>
  </si>
  <si>
    <t>245,857</t>
  </si>
  <si>
    <t>Conakry</t>
  </si>
  <si>
    <t>$13.60 Bn</t>
  </si>
  <si>
    <t>$8.48 Bn</t>
  </si>
  <si>
    <t>29</t>
  </si>
  <si>
    <t>44.57</t>
  </si>
  <si>
    <t>1,109,500</t>
  </si>
  <si>
    <t>1,141,748</t>
  </si>
  <si>
    <t>Bogotá</t>
  </si>
  <si>
    <t>$352.81 Bn</t>
  </si>
  <si>
    <t>$282.46 Bn</t>
  </si>
  <si>
    <t>Armenia</t>
  </si>
  <si>
    <t>137</t>
  </si>
  <si>
    <t>99.63</t>
  </si>
  <si>
    <t>28,470</t>
  </si>
  <si>
    <t>29,743</t>
  </si>
  <si>
    <t>Yerevan</t>
  </si>
  <si>
    <t>$13.87 Bn</t>
  </si>
  <si>
    <t>$10.57 Bn</t>
  </si>
  <si>
    <t>Tajikistan</t>
  </si>
  <si>
    <t>95</t>
  </si>
  <si>
    <t>2.32%</t>
  </si>
  <si>
    <t>66.65</t>
  </si>
  <si>
    <t>139,960</t>
  </si>
  <si>
    <t>143,100</t>
  </si>
  <si>
    <t>Dushanbe</t>
  </si>
  <si>
    <t>$7.84 Bn</t>
  </si>
  <si>
    <t>$6.95 Bn</t>
  </si>
  <si>
    <t>38</t>
  </si>
  <si>
    <t>-0.11%</t>
  </si>
  <si>
    <t>0.49%</t>
  </si>
  <si>
    <t>121.04</t>
  </si>
  <si>
    <t>306,230</t>
  </si>
  <si>
    <t>312,679</t>
  </si>
  <si>
    <t>Warsaw</t>
  </si>
  <si>
    <t>$643.27 Bn</t>
  </si>
  <si>
    <t>$471.40 Bn</t>
  </si>
  <si>
    <t>Ecuador</t>
  </si>
  <si>
    <t>67</t>
  </si>
  <si>
    <t>1.55%</t>
  </si>
  <si>
    <t>63.73</t>
  </si>
  <si>
    <t>248,360</t>
  </si>
  <si>
    <t>276,841</t>
  </si>
  <si>
    <t>Quito</t>
  </si>
  <si>
    <t>$107.73 Bn</t>
  </si>
  <si>
    <t>$98.01 Bn</t>
  </si>
  <si>
    <t>Trinidad and Tobago</t>
  </si>
  <si>
    <t>154</t>
  </si>
  <si>
    <t>0.32%</t>
  </si>
  <si>
    <t>272.80</t>
  </si>
  <si>
    <t>5,130</t>
  </si>
  <si>
    <t>Port of Spain</t>
  </si>
  <si>
    <t>$23.23 Bn</t>
  </si>
  <si>
    <t>$24.09 Bn</t>
  </si>
  <si>
    <t>Fiji</t>
  </si>
  <si>
    <t>161</t>
  </si>
  <si>
    <t>49.06</t>
  </si>
  <si>
    <t>18,270</t>
  </si>
  <si>
    <t>18,272</t>
  </si>
  <si>
    <t>Suva</t>
  </si>
  <si>
    <t>$5.67 Bn</t>
  </si>
  <si>
    <t>$4.67 Bn</t>
  </si>
  <si>
    <t>Ivory Coast</t>
  </si>
  <si>
    <t>53</t>
  </si>
  <si>
    <t>2.57%</t>
  </si>
  <si>
    <t>81.80</t>
  </si>
  <si>
    <t>318,000</t>
  </si>
  <si>
    <t>322,463</t>
  </si>
  <si>
    <t>Yamoussoukro</t>
  </si>
  <si>
    <t>$49.88 Bn</t>
  </si>
  <si>
    <t>$36.77 Bn</t>
  </si>
  <si>
    <t>Samoa</t>
  </si>
  <si>
    <t>188</t>
  </si>
  <si>
    <t>69.81</t>
  </si>
  <si>
    <t>2,830</t>
  </si>
  <si>
    <t>2,842</t>
  </si>
  <si>
    <t>Apia</t>
  </si>
  <si>
    <t>$960.00 Mn</t>
  </si>
  <si>
    <t>$822.23 Mn</t>
  </si>
  <si>
    <t>Rwanda</t>
  </si>
  <si>
    <t>76</t>
  </si>
  <si>
    <t>491.77</t>
  </si>
  <si>
    <t>24,670</t>
  </si>
  <si>
    <t>26,338</t>
  </si>
  <si>
    <t>Kigali</t>
  </si>
  <si>
    <t>$11.06 Bn</t>
  </si>
  <si>
    <t>$8.47 Bn</t>
  </si>
  <si>
    <t>69</t>
  </si>
  <si>
    <t>409.44</t>
  </si>
  <si>
    <t>33,720</t>
  </si>
  <si>
    <t>41,850</t>
  </si>
  <si>
    <t>Amsterdam</t>
  </si>
  <si>
    <t>$954.93 Bn</t>
  </si>
  <si>
    <t>$777.23 Bn</t>
  </si>
  <si>
    <t>$55,730.27</t>
  </si>
  <si>
    <t>Belarus</t>
  </si>
  <si>
    <t>96</t>
  </si>
  <si>
    <t>-0.03%</t>
  </si>
  <si>
    <t>45.52</t>
  </si>
  <si>
    <t>202,910</t>
  </si>
  <si>
    <t>207,600</t>
  </si>
  <si>
    <t>Minsk</t>
  </si>
  <si>
    <t>$63.66 Bn</t>
  </si>
  <si>
    <t>$47.41 Bn</t>
  </si>
  <si>
    <t>Iraq</t>
  </si>
  <si>
    <t>36</t>
  </si>
  <si>
    <t>0.52%</t>
  </si>
  <si>
    <t>91.77</t>
  </si>
  <si>
    <t>434,320</t>
  </si>
  <si>
    <t>438,317</t>
  </si>
  <si>
    <t>Baghdad</t>
  </si>
  <si>
    <t>$246.93 Bn</t>
  </si>
  <si>
    <t>$160.02 Bn</t>
  </si>
  <si>
    <t>99</t>
  </si>
  <si>
    <t>-0.40%</t>
  </si>
  <si>
    <t>98.88</t>
  </si>
  <si>
    <t>87,460</t>
  </si>
  <si>
    <t>88,361</t>
  </si>
  <si>
    <t>Belgrade</t>
  </si>
  <si>
    <t>$56.89 Bn</t>
  </si>
  <si>
    <t>$38.30 Bn</t>
  </si>
  <si>
    <t>Namibia</t>
  </si>
  <si>
    <t>143</t>
  </si>
  <si>
    <t>1.86%</t>
  </si>
  <si>
    <t>3.08</t>
  </si>
  <si>
    <t>823,290</t>
  </si>
  <si>
    <t>825,615</t>
  </si>
  <si>
    <t>Windhoek</t>
  </si>
  <si>
    <t>$14.63 Bn</t>
  </si>
  <si>
    <t>$10.95 Bn</t>
  </si>
  <si>
    <t>Seychelles</t>
  </si>
  <si>
    <t>200</t>
  </si>
  <si>
    <t>0.62%</t>
  </si>
  <si>
    <t>217.58</t>
  </si>
  <si>
    <t>460</t>
  </si>
  <si>
    <t>452</t>
  </si>
  <si>
    <t>Victoria</t>
  </si>
  <si>
    <t>$1.74 Bn</t>
  </si>
  <si>
    <t>$1.43 Bn</t>
  </si>
  <si>
    <t>Qatar</t>
  </si>
  <si>
    <t>139</t>
  </si>
  <si>
    <t>1.73%</t>
  </si>
  <si>
    <t>248.67</t>
  </si>
  <si>
    <t>11,610</t>
  </si>
  <si>
    <t>11,586</t>
  </si>
  <si>
    <t>Doha</t>
  </si>
  <si>
    <t>$204.01 Bn</t>
  </si>
  <si>
    <t>$152.45 Bn</t>
  </si>
  <si>
    <t>Benin</t>
  </si>
  <si>
    <t>77</t>
  </si>
  <si>
    <t>2.73%</t>
  </si>
  <si>
    <t>0.16%</t>
  </si>
  <si>
    <t>107.65</t>
  </si>
  <si>
    <t>112,760</t>
  </si>
  <si>
    <t>112,622</t>
  </si>
  <si>
    <t>Porto-Novo</t>
  </si>
  <si>
    <t>$12.13 Bn</t>
  </si>
  <si>
    <t>$8.89 Bn</t>
  </si>
  <si>
    <t>10</t>
  </si>
  <si>
    <t>1.65%</t>
  </si>
  <si>
    <t>65.64</t>
  </si>
  <si>
    <t>1,943,950</t>
  </si>
  <si>
    <t>1,964,375</t>
  </si>
  <si>
    <t>Mexico City</t>
  </si>
  <si>
    <t>$1.08 Tn</t>
  </si>
  <si>
    <t>Yemen</t>
  </si>
  <si>
    <t>48</t>
  </si>
  <si>
    <t>2.28%</t>
  </si>
  <si>
    <t>0.38%</t>
  </si>
  <si>
    <t>56.49</t>
  </si>
  <si>
    <t>527,970</t>
  </si>
  <si>
    <t>527,968</t>
  </si>
  <si>
    <t>Sana'a</t>
  </si>
  <si>
    <t>$31.39 Bn</t>
  </si>
  <si>
    <t>$25.37 Bn</t>
  </si>
  <si>
    <t>Vanuatu</t>
  </si>
  <si>
    <t>2.42%</t>
  </si>
  <si>
    <t>25.20</t>
  </si>
  <si>
    <t>12,190</t>
  </si>
  <si>
    <t>12,189</t>
  </si>
  <si>
    <t>Port Vila</t>
  </si>
  <si>
    <t>$994.00 Mn</t>
  </si>
  <si>
    <t>$837.52 Mn</t>
  </si>
  <si>
    <t>Guinea-Bissau</t>
  </si>
  <si>
    <t>150</t>
  </si>
  <si>
    <t>2.45%</t>
  </si>
  <si>
    <t>54.48</t>
  </si>
  <si>
    <t>28,120</t>
  </si>
  <si>
    <t>36,125</t>
  </si>
  <si>
    <t>Bissau</t>
  </si>
  <si>
    <t>$1.67 Bn</t>
  </si>
  <si>
    <t>$1.12 Bn</t>
  </si>
  <si>
    <t>Kenya</t>
  </si>
  <si>
    <t>27</t>
  </si>
  <si>
    <t>0.69%</t>
  </si>
  <si>
    <t>92.65</t>
  </si>
  <si>
    <t>569,140</t>
  </si>
  <si>
    <t>580,367</t>
  </si>
  <si>
    <t>Nairobi</t>
  </si>
  <si>
    <t>$109.12 Bn</t>
  </si>
  <si>
    <t>$70.53 Bn</t>
  </si>
  <si>
    <t>45</t>
  </si>
  <si>
    <t>97.84</t>
  </si>
  <si>
    <t>328,550</t>
  </si>
  <si>
    <t>330,803</t>
  </si>
  <si>
    <t>Kuala Lumpur</t>
  </si>
  <si>
    <t>$401.99 Bn</t>
  </si>
  <si>
    <t>$296.53 Bn</t>
  </si>
  <si>
    <t>Grenada</t>
  </si>
  <si>
    <t>195</t>
  </si>
  <si>
    <t>0.46%</t>
  </si>
  <si>
    <t>327.10</t>
  </si>
  <si>
    <t>340</t>
  </si>
  <si>
    <t>344</t>
  </si>
  <si>
    <t>St. George's</t>
  </si>
  <si>
    <t>$1.33 Bn</t>
  </si>
  <si>
    <t>$1.02 Bn</t>
  </si>
  <si>
    <t>Niger</t>
  </si>
  <si>
    <t>56</t>
  </si>
  <si>
    <t>3.84%</t>
  </si>
  <si>
    <t>19.11</t>
  </si>
  <si>
    <t>1,266,700</t>
  </si>
  <si>
    <t>1,267,000</t>
  </si>
  <si>
    <t>Niamey</t>
  </si>
  <si>
    <t>$10.63 Bn</t>
  </si>
  <si>
    <t>$7.53 Bn</t>
  </si>
  <si>
    <t>Costa Rica</t>
  </si>
  <si>
    <t>122</t>
  </si>
  <si>
    <t>0.92%</t>
  </si>
  <si>
    <t>99.69</t>
  </si>
  <si>
    <t>51,060</t>
  </si>
  <si>
    <t>51,100</t>
  </si>
  <si>
    <t>San José</t>
  </si>
  <si>
    <t>$63.46 Bn</t>
  </si>
  <si>
    <t>$57.44 Bn</t>
  </si>
  <si>
    <t>Kyrgyzstan</t>
  </si>
  <si>
    <t>111</t>
  </si>
  <si>
    <t>1.69%</t>
  </si>
  <si>
    <t>32.63</t>
  </si>
  <si>
    <t>191,800</t>
  </si>
  <si>
    <t>199,951</t>
  </si>
  <si>
    <t>Bishkek</t>
  </si>
  <si>
    <t>$8.78 Bn</t>
  </si>
  <si>
    <t>$6.55 Bn</t>
  </si>
  <si>
    <t>1</t>
  </si>
  <si>
    <t>0.39%</t>
  </si>
  <si>
    <t>18.47%</t>
  </si>
  <si>
    <t>148.28</t>
  </si>
  <si>
    <t>9,388,211</t>
  </si>
  <si>
    <t>9,706,961</t>
  </si>
  <si>
    <t>Beijing</t>
  </si>
  <si>
    <t>$15.47 Tn</t>
  </si>
  <si>
    <t>$11.22 Tn</t>
  </si>
  <si>
    <t>$10,746.78</t>
  </si>
  <si>
    <t>19</t>
  </si>
  <si>
    <t>234.61</t>
  </si>
  <si>
    <t>348,560</t>
  </si>
  <si>
    <t>357,114</t>
  </si>
  <si>
    <t>Berlin</t>
  </si>
  <si>
    <t>$4.16 Tn</t>
  </si>
  <si>
    <t>$3.48 Tn</t>
  </si>
  <si>
    <t>$49,617.15</t>
  </si>
  <si>
    <t>141</t>
  </si>
  <si>
    <t>-2.47%</t>
  </si>
  <si>
    <t>322.53</t>
  </si>
  <si>
    <t>8,870</t>
  </si>
  <si>
    <t>San Juan</t>
  </si>
  <si>
    <t>$104.12 Bn</t>
  </si>
  <si>
    <t>$105.03 Bn</t>
  </si>
  <si>
    <t>Ethiopia</t>
  </si>
  <si>
    <t>12</t>
  </si>
  <si>
    <t>1.47%</t>
  </si>
  <si>
    <t>104.11</t>
  </si>
  <si>
    <t>1,000,000</t>
  </si>
  <si>
    <t>1,104,300</t>
  </si>
  <si>
    <t>Addis Ababa</t>
  </si>
  <si>
    <t>$99.37 Bn</t>
  </si>
  <si>
    <t>$70.31 Bn</t>
  </si>
  <si>
    <t>25</t>
  </si>
  <si>
    <t>1.28%</t>
  </si>
  <si>
    <t>0.76%</t>
  </si>
  <si>
    <t>48.57</t>
  </si>
  <si>
    <t>1,213,090</t>
  </si>
  <si>
    <t>1,221,037</t>
  </si>
  <si>
    <t>Pretoria</t>
  </si>
  <si>
    <t>$386.73 Bn</t>
  </si>
  <si>
    <t>$295.44 Bn</t>
  </si>
  <si>
    <t>Vietnam</t>
  </si>
  <si>
    <t>15</t>
  </si>
  <si>
    <t>293.89</t>
  </si>
  <si>
    <t>310,070</t>
  </si>
  <si>
    <t>331,212</t>
  </si>
  <si>
    <t>Hanoi</t>
  </si>
  <si>
    <t>$282.37 Bn</t>
  </si>
  <si>
    <t>$205.28 Bn</t>
  </si>
  <si>
    <t>100</t>
  </si>
  <si>
    <t>1.60%</t>
  </si>
  <si>
    <t>416.73</t>
  </si>
  <si>
    <t>21,640</t>
  </si>
  <si>
    <t>20,770</t>
  </si>
  <si>
    <t>Jerusalem</t>
  </si>
  <si>
    <t>$403.96 Bn</t>
  </si>
  <si>
    <t>$317.75 Bn</t>
  </si>
  <si>
    <t>$46,670.83</t>
  </si>
  <si>
    <t>Gabon</t>
  </si>
  <si>
    <t>146</t>
  </si>
  <si>
    <t>8.32</t>
  </si>
  <si>
    <t>257,670</t>
  </si>
  <si>
    <t>267,668</t>
  </si>
  <si>
    <t>Libreville</t>
  </si>
  <si>
    <t>$17.89 Bn</t>
  </si>
  <si>
    <t>$13.86 Bn</t>
  </si>
  <si>
    <t>Malawi</t>
  </si>
  <si>
    <t>62</t>
  </si>
  <si>
    <t>2.69%</t>
  </si>
  <si>
    <t>161.46</t>
  </si>
  <si>
    <t>94,280</t>
  </si>
  <si>
    <t>118,484</t>
  </si>
  <si>
    <t>Lilongwe</t>
  </si>
  <si>
    <t>$7.86 Bn</t>
  </si>
  <si>
    <t>$5.32 Bn</t>
  </si>
  <si>
    <t>Saint Kitts and Nevis</t>
  </si>
  <si>
    <t>211</t>
  </si>
  <si>
    <t>0.71%</t>
  </si>
  <si>
    <t>203.83</t>
  </si>
  <si>
    <t>260</t>
  </si>
  <si>
    <t>261</t>
  </si>
  <si>
    <t>Basseterre</t>
  </si>
  <si>
    <t>$909.85 Mn</t>
  </si>
  <si>
    <t>Nauru</t>
  </si>
  <si>
    <t>227</t>
  </si>
  <si>
    <t>515.43</t>
  </si>
  <si>
    <t>21</t>
  </si>
  <si>
    <t>Yaren</t>
  </si>
  <si>
    <t>$117.00 Mn</t>
  </si>
  <si>
    <t>$103.47 Mn</t>
  </si>
  <si>
    <t>Bahamas</t>
  </si>
  <si>
    <t>178</t>
  </si>
  <si>
    <t>28.20</t>
  </si>
  <si>
    <t>10,010</t>
  </si>
  <si>
    <t>13,943</t>
  </si>
  <si>
    <t>Nassau</t>
  </si>
  <si>
    <t>$13.71 Bn</t>
  </si>
  <si>
    <t>$11.26 Bn</t>
  </si>
  <si>
    <t>Maldives</t>
  </si>
  <si>
    <t>173</t>
  </si>
  <si>
    <t>1.81%</t>
  </si>
  <si>
    <t>1801.81</t>
  </si>
  <si>
    <t>300</t>
  </si>
  <si>
    <t>Malé</t>
  </si>
  <si>
    <t>$6.21 Bn</t>
  </si>
  <si>
    <t>$4.22 Bn</t>
  </si>
  <si>
    <t>116</t>
  </si>
  <si>
    <t>16.37</t>
  </si>
  <si>
    <t>303,890</t>
  </si>
  <si>
    <t>338,424</t>
  </si>
  <si>
    <t>Helsinki</t>
  </si>
  <si>
    <t>$289.24 Bn</t>
  </si>
  <si>
    <t>$238.50 Bn</t>
  </si>
  <si>
    <t>Bolivia</t>
  </si>
  <si>
    <t>80</t>
  </si>
  <si>
    <t>1.39%</t>
  </si>
  <si>
    <t>10.63</t>
  </si>
  <si>
    <t>1,083,300</t>
  </si>
  <si>
    <t>1,098,581</t>
  </si>
  <si>
    <t>Sucre</t>
  </si>
  <si>
    <t>$47.05 Bn</t>
  </si>
  <si>
    <t>$33.81 Bn</t>
  </si>
  <si>
    <t>Senegal</t>
  </si>
  <si>
    <t>70</t>
  </si>
  <si>
    <t>2.75%</t>
  </si>
  <si>
    <t>85.11</t>
  </si>
  <si>
    <t>192,530</t>
  </si>
  <si>
    <t>196,722</t>
  </si>
  <si>
    <t>Dakar</t>
  </si>
  <si>
    <t>$28.06 Bn</t>
  </si>
  <si>
    <t>$14.60 Bn</t>
  </si>
  <si>
    <t>Oman</t>
  </si>
  <si>
    <t>120</t>
  </si>
  <si>
    <t>2.65%</t>
  </si>
  <si>
    <t>16.50</t>
  </si>
  <si>
    <t>309,500</t>
  </si>
  <si>
    <t>Muscat</t>
  </si>
  <si>
    <t>$84.16 Bn</t>
  </si>
  <si>
    <t>$63.17 Bn</t>
  </si>
  <si>
    <t>Ghana</t>
  </si>
  <si>
    <t>47</t>
  </si>
  <si>
    <t>2.15%</t>
  </si>
  <si>
    <t>130.27</t>
  </si>
  <si>
    <t>227,540</t>
  </si>
  <si>
    <t>238,533</t>
  </si>
  <si>
    <t>Accra</t>
  </si>
  <si>
    <t>$72.26 Bn</t>
  </si>
  <si>
    <t>$42.79 Bn</t>
  </si>
  <si>
    <t>Morocco</t>
  </si>
  <si>
    <t>40</t>
  </si>
  <si>
    <t>1.20%</t>
  </si>
  <si>
    <t>0.47%</t>
  </si>
  <si>
    <t>82.66</t>
  </si>
  <si>
    <t>446,300</t>
  </si>
  <si>
    <t>446,550</t>
  </si>
  <si>
    <t>Rabat</t>
  </si>
  <si>
    <t>$129.06 Bn</t>
  </si>
  <si>
    <t>$103.61 Bn</t>
  </si>
  <si>
    <t>Albania</t>
  </si>
  <si>
    <t>140</t>
  </si>
  <si>
    <t>100.10</t>
  </si>
  <si>
    <t>27,400</t>
  </si>
  <si>
    <t>28,748</t>
  </si>
  <si>
    <t>Tirana</t>
  </si>
  <si>
    <t>$17.21 Bn</t>
  </si>
  <si>
    <t>$11.86 Bn</t>
  </si>
  <si>
    <t>Laos</t>
  </si>
  <si>
    <t>105</t>
  </si>
  <si>
    <t>30.72</t>
  </si>
  <si>
    <t>230,800</t>
  </si>
  <si>
    <t>236,800</t>
  </si>
  <si>
    <t>Vientiane</t>
  </si>
  <si>
    <t>$22.01 Bn</t>
  </si>
  <si>
    <t>$15.81 Bn</t>
  </si>
  <si>
    <t>124</t>
  </si>
  <si>
    <t>1.13%</t>
  </si>
  <si>
    <t>70.27</t>
  </si>
  <si>
    <t>68,890</t>
  </si>
  <si>
    <t>70,273</t>
  </si>
  <si>
    <t>Dublin</t>
  </si>
  <si>
    <t>$405.19 Bn</t>
  </si>
  <si>
    <t>$304.82 Bn</t>
  </si>
  <si>
    <t>Burundi</t>
  </si>
  <si>
    <t>78</t>
  </si>
  <si>
    <t>3.12%</t>
  </si>
  <si>
    <t>427.20</t>
  </si>
  <si>
    <t>25,680</t>
  </si>
  <si>
    <t>27,834</t>
  </si>
  <si>
    <t>Bujumbura</t>
  </si>
  <si>
    <t>$3.71 Bn</t>
  </si>
  <si>
    <t>$2.87 Bn</t>
  </si>
  <si>
    <t>Ukraine</t>
  </si>
  <si>
    <t>35</t>
  </si>
  <si>
    <t>-0.59%</t>
  </si>
  <si>
    <t>72.47</t>
  </si>
  <si>
    <t>579,320</t>
  </si>
  <si>
    <t>603,500</t>
  </si>
  <si>
    <t>Kiev</t>
  </si>
  <si>
    <t>$147.17 Bn</t>
  </si>
  <si>
    <t>$93.27 Bn</t>
  </si>
  <si>
    <t>Djibouti</t>
  </si>
  <si>
    <t>160</t>
  </si>
  <si>
    <t>42.59</t>
  </si>
  <si>
    <t>23,180</t>
  </si>
  <si>
    <t>23,200</t>
  </si>
  <si>
    <t>$2.60 Bn</t>
  </si>
  <si>
    <t>$1.89 Bn</t>
  </si>
  <si>
    <t>Mauritius</t>
  </si>
  <si>
    <t>157</t>
  </si>
  <si>
    <t>623.42</t>
  </si>
  <si>
    <t>2,030</t>
  </si>
  <si>
    <t>2,040</t>
  </si>
  <si>
    <t>Port Louis</t>
  </si>
  <si>
    <t>$15.76 Bn</t>
  </si>
  <si>
    <t>$12.22 Bn</t>
  </si>
  <si>
    <t>149</t>
  </si>
  <si>
    <t>102.55</t>
  </si>
  <si>
    <t>20,140</t>
  </si>
  <si>
    <t>20,273</t>
  </si>
  <si>
    <t>Ljubljana</t>
  </si>
  <si>
    <t>$58.21 Bn</t>
  </si>
  <si>
    <t>$44.71 Bn</t>
  </si>
  <si>
    <t>Togo</t>
  </si>
  <si>
    <t>102</t>
  </si>
  <si>
    <t>2.43%</t>
  </si>
  <si>
    <t>145.79</t>
  </si>
  <si>
    <t>54,390</t>
  </si>
  <si>
    <t>56,785</t>
  </si>
  <si>
    <t>Lomé</t>
  </si>
  <si>
    <t>$6.13 Bn</t>
  </si>
  <si>
    <t>$4.45 Bn</t>
  </si>
  <si>
    <t>Guyana</t>
  </si>
  <si>
    <t>164</t>
  </si>
  <si>
    <t>0.48%</t>
  </si>
  <si>
    <t>3.66</t>
  </si>
  <si>
    <t>196,850</t>
  </si>
  <si>
    <t>214,969</t>
  </si>
  <si>
    <t>Georgetown</t>
  </si>
  <si>
    <t>$4.61 Bn</t>
  </si>
  <si>
    <t>$3.44 Bn</t>
  </si>
  <si>
    <t>El Salvador</t>
  </si>
  <si>
    <t>112</t>
  </si>
  <si>
    <t>0.51%</t>
  </si>
  <si>
    <t>308.27</t>
  </si>
  <si>
    <t>20,720</t>
  </si>
  <si>
    <t>21,041</t>
  </si>
  <si>
    <t>San Salvador</t>
  </si>
  <si>
    <t>$28.20 Bn</t>
  </si>
  <si>
    <t>$26.80 Bn</t>
  </si>
  <si>
    <t>Montenegro</t>
  </si>
  <si>
    <t>168</t>
  </si>
  <si>
    <t>45.47</t>
  </si>
  <si>
    <t>13,450</t>
  </si>
  <si>
    <t>13,812</t>
  </si>
  <si>
    <t>Podgorica</t>
  </si>
  <si>
    <t>$5.74 Bn</t>
  </si>
  <si>
    <t>$4.37 Bn</t>
  </si>
  <si>
    <t>2</t>
  </si>
  <si>
    <t>0.99%</t>
  </si>
  <si>
    <t>17.70%</t>
  </si>
  <si>
    <t>419.76</t>
  </si>
  <si>
    <t>2,973,190</t>
  </si>
  <si>
    <t>3,287,590</t>
  </si>
  <si>
    <t>New Delhi</t>
  </si>
  <si>
    <t>$3.26 Tn</t>
  </si>
  <si>
    <t>$2.26 Tn</t>
  </si>
  <si>
    <t>130</t>
  </si>
  <si>
    <t>72.54</t>
  </si>
  <si>
    <t>55,960</t>
  </si>
  <si>
    <t>56,594</t>
  </si>
  <si>
    <t>Zagreb</t>
  </si>
  <si>
    <t>$64.59 Bn</t>
  </si>
  <si>
    <t>$51.23 Bn</t>
  </si>
  <si>
    <t>94</t>
  </si>
  <si>
    <t>-0.25%</t>
  </si>
  <si>
    <t>103.84</t>
  </si>
  <si>
    <t>90,530</t>
  </si>
  <si>
    <t>93,028</t>
  </si>
  <si>
    <t>Budapest</t>
  </si>
  <si>
    <t>$177.73 Bn</t>
  </si>
  <si>
    <t>$125.82 Bn</t>
  </si>
  <si>
    <t>97</t>
  </si>
  <si>
    <t>0.57%</t>
  </si>
  <si>
    <t>107.38</t>
  </si>
  <si>
    <t>82,409</t>
  </si>
  <si>
    <t>83,871</t>
  </si>
  <si>
    <t>Vienna</t>
  </si>
  <si>
    <t>$481.68 Bn</t>
  </si>
  <si>
    <t>$390.80 Bn</t>
  </si>
  <si>
    <t>134</t>
  </si>
  <si>
    <t>19.19</t>
  </si>
  <si>
    <t>175,020</t>
  </si>
  <si>
    <t>181,034</t>
  </si>
  <si>
    <t>Montevideo</t>
  </si>
  <si>
    <t>$63.42 Bn</t>
  </si>
  <si>
    <t>$52.42 Bn</t>
  </si>
  <si>
    <t>Saint Lucia</t>
  </si>
  <si>
    <t>189</t>
  </si>
  <si>
    <t>298.10</t>
  </si>
  <si>
    <t>610</t>
  </si>
  <si>
    <t>616</t>
  </si>
  <si>
    <t>Castries</t>
  </si>
  <si>
    <t>$2.07 Bn</t>
  </si>
  <si>
    <t>$1.40 Bn</t>
  </si>
  <si>
    <t>Sierra Leone</t>
  </si>
  <si>
    <t>103</t>
  </si>
  <si>
    <t>2.10%</t>
  </si>
  <si>
    <t>0.10%</t>
  </si>
  <si>
    <t>111.19</t>
  </si>
  <si>
    <t>72,180</t>
  </si>
  <si>
    <t>71,740</t>
  </si>
  <si>
    <t>Freetown</t>
  </si>
  <si>
    <t>$3.67 Bn</t>
  </si>
  <si>
    <t>Suriname</t>
  </si>
  <si>
    <t>171</t>
  </si>
  <si>
    <t>3.58</t>
  </si>
  <si>
    <t>156,000</t>
  </si>
  <si>
    <t>163,820</t>
  </si>
  <si>
    <t>Paramaribo</t>
  </si>
  <si>
    <t>$3.92 Bn</t>
  </si>
  <si>
    <t>$3.28 Bn</t>
  </si>
  <si>
    <t>Sao Tome and Principe</t>
  </si>
  <si>
    <t>187</t>
  </si>
  <si>
    <t>1.91%</t>
  </si>
  <si>
    <t>227.34</t>
  </si>
  <si>
    <t>960</t>
  </si>
  <si>
    <t>964</t>
  </si>
  <si>
    <t>São Tomé</t>
  </si>
  <si>
    <t>$527.00 Mn</t>
  </si>
  <si>
    <t>$342.78 Mn</t>
  </si>
  <si>
    <t>San Marino</t>
  </si>
  <si>
    <t>218</t>
  </si>
  <si>
    <t>556.25</t>
  </si>
  <si>
    <t>City of San Marino</t>
  </si>
  <si>
    <t>$1.59 Bn</t>
  </si>
  <si>
    <t>Gambia</t>
  </si>
  <si>
    <t>144</t>
  </si>
  <si>
    <t>2.94%</t>
  </si>
  <si>
    <t>226.09</t>
  </si>
  <si>
    <t>10,120</t>
  </si>
  <si>
    <t>10,689</t>
  </si>
  <si>
    <t>Banjul</t>
  </si>
  <si>
    <t>$1.87 Bn</t>
  </si>
  <si>
    <t>$985.83 Mn</t>
  </si>
  <si>
    <t>Dominica</t>
  </si>
  <si>
    <t>204</t>
  </si>
  <si>
    <t>95.85</t>
  </si>
  <si>
    <t>750</t>
  </si>
  <si>
    <t>751</t>
  </si>
  <si>
    <t>Roseau</t>
  </si>
  <si>
    <t>$590.00 Mn</t>
  </si>
  <si>
    <t>$581.48 Mn</t>
  </si>
  <si>
    <t>Zambia</t>
  </si>
  <si>
    <t>65</t>
  </si>
  <si>
    <t>24.43</t>
  </si>
  <si>
    <t>743,390</t>
  </si>
  <si>
    <t>752,612</t>
  </si>
  <si>
    <t>Lusaka</t>
  </si>
  <si>
    <t>$25.27 Bn</t>
  </si>
  <si>
    <t>$21.06 Bn</t>
  </si>
  <si>
    <t>32</t>
  </si>
  <si>
    <t>0.93%</t>
  </si>
  <si>
    <t>0.58%</t>
  </si>
  <si>
    <t>16.26</t>
  </si>
  <si>
    <t>2,736,690</t>
  </si>
  <si>
    <t>2,780,400</t>
  </si>
  <si>
    <t>Buenos Aires</t>
  </si>
  <si>
    <t>$515.35 Bn</t>
  </si>
  <si>
    <t>$545.87 Bn</t>
  </si>
  <si>
    <t>Pakistan</t>
  </si>
  <si>
    <t>5</t>
  </si>
  <si>
    <t>2.00%</t>
  </si>
  <si>
    <t>250.47</t>
  </si>
  <si>
    <t>770,880</t>
  </si>
  <si>
    <t>881,912</t>
  </si>
  <si>
    <t>Islamabad</t>
  </si>
  <si>
    <t>$282.51 Bn</t>
  </si>
  <si>
    <t>Mauritania</t>
  </si>
  <si>
    <t>127</t>
  </si>
  <si>
    <t>2.74%</t>
  </si>
  <si>
    <t>4.51</t>
  </si>
  <si>
    <t>1,030,700</t>
  </si>
  <si>
    <t>Nouakchott</t>
  </si>
  <si>
    <t>$5.70 Bn</t>
  </si>
  <si>
    <t>Tunisia</t>
  </si>
  <si>
    <t>79</t>
  </si>
  <si>
    <t>72.24</t>
  </si>
  <si>
    <t>155,360</t>
  </si>
  <si>
    <t>163,610</t>
  </si>
  <si>
    <t>Tunis</t>
  </si>
  <si>
    <t>$35.15 Bn</t>
  </si>
  <si>
    <t>$41.70 Bn</t>
  </si>
  <si>
    <t>Antigua and Barbuda</t>
  </si>
  <si>
    <t>201</t>
  </si>
  <si>
    <t>221.56</t>
  </si>
  <si>
    <t>440</t>
  </si>
  <si>
    <t>442</t>
  </si>
  <si>
    <t>Saint John's</t>
  </si>
  <si>
    <t>$1.46 Bn</t>
  </si>
  <si>
    <t>Aruba</t>
  </si>
  <si>
    <t>197</t>
  </si>
  <si>
    <t>593.14</t>
  </si>
  <si>
    <t>Oranjestad</t>
  </si>
  <si>
    <t>$2.95 Bn</t>
  </si>
  <si>
    <t>$2.67 Bn</t>
  </si>
  <si>
    <t>14</t>
  </si>
  <si>
    <t>1.94%</t>
  </si>
  <si>
    <t>1.31%</t>
  </si>
  <si>
    <t>102.08</t>
  </si>
  <si>
    <t>995,450</t>
  </si>
  <si>
    <t>1,002,450</t>
  </si>
  <si>
    <t>Cairo</t>
  </si>
  <si>
    <t>$331.36 Bn</t>
  </si>
  <si>
    <t>$270.14 Bn</t>
  </si>
  <si>
    <t>Sri Lanka</t>
  </si>
  <si>
    <t>58</t>
  </si>
  <si>
    <t>326.37</t>
  </si>
  <si>
    <t>62,710</t>
  </si>
  <si>
    <t>65,610</t>
  </si>
  <si>
    <t>Colombo</t>
  </si>
  <si>
    <t>$89.94 Bn</t>
  </si>
  <si>
    <t>$81.32 Bn</t>
  </si>
  <si>
    <t>Republic of the Congo</t>
  </si>
  <si>
    <t>117</t>
  </si>
  <si>
    <t>2.56%</t>
  </si>
  <si>
    <t>16.13</t>
  </si>
  <si>
    <t>341,500</t>
  </si>
  <si>
    <t>342,000</t>
  </si>
  <si>
    <t>Brazzaville</t>
  </si>
  <si>
    <t>$11.37 Bn</t>
  </si>
  <si>
    <t>$7.78 Bn</t>
  </si>
  <si>
    <t>Belize</t>
  </si>
  <si>
    <t>177</t>
  </si>
  <si>
    <t>17.31</t>
  </si>
  <si>
    <t>22,810</t>
  </si>
  <si>
    <t>22,966</t>
  </si>
  <si>
    <t>Belmopan</t>
  </si>
  <si>
    <t>Angola</t>
  </si>
  <si>
    <t>44</t>
  </si>
  <si>
    <t>3.27%</t>
  </si>
  <si>
    <t>26.36</t>
  </si>
  <si>
    <t>1,246,700</t>
  </si>
  <si>
    <t>Luanda</t>
  </si>
  <si>
    <t>$96.43 Bn</t>
  </si>
  <si>
    <t>$106.92 Bn</t>
  </si>
  <si>
    <t>Jordan</t>
  </si>
  <si>
    <t>88</t>
  </si>
  <si>
    <t>1.00%</t>
  </si>
  <si>
    <t>114.20</t>
  </si>
  <si>
    <t>88,780</t>
  </si>
  <si>
    <t>89,342</t>
  </si>
  <si>
    <t>Amman</t>
  </si>
  <si>
    <t>$46.45 Bn</t>
  </si>
  <si>
    <t>$38.65 Bn</t>
  </si>
  <si>
    <t>Jamaica</t>
  </si>
  <si>
    <t>138</t>
  </si>
  <si>
    <t>269.42</t>
  </si>
  <si>
    <t>10,830</t>
  </si>
  <si>
    <t>10,991</t>
  </si>
  <si>
    <t>Kingston</t>
  </si>
  <si>
    <t>$16.72 Bn</t>
  </si>
  <si>
    <t>$14.06 Bn</t>
  </si>
  <si>
    <t>Sudan</t>
  </si>
  <si>
    <t>23.25</t>
  </si>
  <si>
    <t>34</t>
  </si>
  <si>
    <t>1,886,068</t>
  </si>
  <si>
    <t>Khartoum</t>
  </si>
  <si>
    <t>$82.89 Bn</t>
  </si>
  <si>
    <t>Saint Vincent and the Grenadines</t>
  </si>
  <si>
    <t>196</t>
  </si>
  <si>
    <t>285.19</t>
  </si>
  <si>
    <t>390</t>
  </si>
  <si>
    <t>389</t>
  </si>
  <si>
    <t>Kingstown</t>
  </si>
  <si>
    <t>$903.00 Mn</t>
  </si>
  <si>
    <t>$765.32 Mn</t>
  </si>
  <si>
    <t>Venezuela</t>
  </si>
  <si>
    <t>50</t>
  </si>
  <si>
    <t>-0.28%</t>
  </si>
  <si>
    <t>31.03</t>
  </si>
  <si>
    <t>882,050</t>
  </si>
  <si>
    <t>916,445</t>
  </si>
  <si>
    <t>Caracas</t>
  </si>
  <si>
    <t>$70.11 Bn</t>
  </si>
  <si>
    <t>$291.38 Bn</t>
  </si>
  <si>
    <t>6</t>
  </si>
  <si>
    <t>0.72%</t>
  </si>
  <si>
    <t>24.96</t>
  </si>
  <si>
    <t>8,358,140</t>
  </si>
  <si>
    <t>8,515,767</t>
  </si>
  <si>
    <t>Brasília</t>
  </si>
  <si>
    <t>$2.06 Tn</t>
  </si>
  <si>
    <t>$1.80 Tn</t>
  </si>
  <si>
    <t>0.53%</t>
  </si>
  <si>
    <t>279.48</t>
  </si>
  <si>
    <t>241,930</t>
  </si>
  <si>
    <t>242,900</t>
  </si>
  <si>
    <t>London</t>
  </si>
  <si>
    <t>$2.93 Tn</t>
  </si>
  <si>
    <t>$2.65 Tn</t>
  </si>
  <si>
    <t>$43,117.57</t>
  </si>
  <si>
    <t>11</t>
  </si>
  <si>
    <t>-0.30%</t>
  </si>
  <si>
    <t>1.62%</t>
  </si>
  <si>
    <t>334.66</t>
  </si>
  <si>
    <t>364,555</t>
  </si>
  <si>
    <t>377,930</t>
  </si>
  <si>
    <t>Tokyo</t>
  </si>
  <si>
    <t>$5.50 Tn</t>
  </si>
  <si>
    <t>$4.94 Tn</t>
  </si>
  <si>
    <t>$43,450.14</t>
  </si>
  <si>
    <t>39</t>
  </si>
  <si>
    <t>0.89%</t>
  </si>
  <si>
    <t>3.78</t>
  </si>
  <si>
    <t>9,093,510</t>
  </si>
  <si>
    <t>9,984,670</t>
  </si>
  <si>
    <t>Ottawa</t>
  </si>
  <si>
    <t>$1.83 Tn</t>
  </si>
  <si>
    <t>$1.53 Tn</t>
  </si>
  <si>
    <t>$48,552.87</t>
  </si>
  <si>
    <t>Country</t>
  </si>
  <si>
    <t>Population Rank</t>
  </si>
  <si>
    <t>Growth Rate</t>
  </si>
  <si>
    <t>World Percentage</t>
  </si>
  <si>
    <t>Density</t>
  </si>
  <si>
    <t>Land Area</t>
  </si>
  <si>
    <t>2020 World Percentage</t>
  </si>
  <si>
    <t>2020 Growth Rate</t>
  </si>
  <si>
    <t>Area</t>
  </si>
  <si>
    <t>Capital City</t>
  </si>
  <si>
    <t>Region</t>
  </si>
  <si>
    <t>Subregion</t>
  </si>
  <si>
    <t>Anthem</t>
  </si>
  <si>
    <t>Government</t>
  </si>
  <si>
    <t>GDP (IMF)</t>
  </si>
  <si>
    <t>GDP (UN)</t>
  </si>
  <si>
    <t>GDP Per Capita</t>
  </si>
  <si>
    <t>2020 Population Rank</t>
  </si>
  <si>
    <t/>
  </si>
  <si>
    <t>University of Wisconsin–Madison</t>
  </si>
  <si>
    <t>University of Illinois at Urbana–Champaign</t>
  </si>
  <si>
    <t>Technion – Israel Institute of Technology</t>
  </si>
  <si>
    <t>École normale supérieure - Paris</t>
  </si>
  <si>
    <t>École Polytechnique</t>
  </si>
  <si>
    <t>68</t>
  </si>
  <si>
    <t>266</t>
  </si>
  <si>
    <t>311</t>
  </si>
  <si>
    <t>295</t>
  </si>
  <si>
    <t>380</t>
  </si>
  <si>
    <t>361</t>
  </si>
  <si>
    <t>54</t>
  </si>
  <si>
    <t>121</t>
  </si>
  <si>
    <t>238</t>
  </si>
  <si>
    <t>215</t>
  </si>
  <si>
    <t>73</t>
  </si>
  <si>
    <t>162</t>
  </si>
  <si>
    <t>326</t>
  </si>
  <si>
    <t>251</t>
  </si>
  <si>
    <t>472</t>
  </si>
  <si>
    <t>306</t>
  </si>
  <si>
    <t>293</t>
  </si>
  <si>
    <t>University of São Paulo</t>
  </si>
  <si>
    <t>192</t>
  </si>
  <si>
    <t>Université libre de Bruxelles</t>
  </si>
  <si>
    <t>437</t>
  </si>
  <si>
    <t>176</t>
  </si>
  <si>
    <t>318</t>
  </si>
  <si>
    <t>University of Tübingen</t>
  </si>
  <si>
    <t>355</t>
  </si>
  <si>
    <t>917</t>
  </si>
  <si>
    <t>University of Göttingen</t>
  </si>
  <si>
    <t>628</t>
  </si>
  <si>
    <t>415</t>
  </si>
  <si>
    <t>224</t>
  </si>
  <si>
    <t>203</t>
  </si>
  <si>
    <t>185</t>
  </si>
  <si>
    <t>230</t>
  </si>
  <si>
    <t>Université catholique de Louvain</t>
  </si>
  <si>
    <t>234</t>
  </si>
  <si>
    <t>University of Missouri–Columbia</t>
  </si>
  <si>
    <t>339</t>
  </si>
  <si>
    <t>290</t>
  </si>
  <si>
    <t>247</t>
  </si>
  <si>
    <t>University of Münster</t>
  </si>
  <si>
    <t>249</t>
  </si>
  <si>
    <t>288</t>
  </si>
  <si>
    <t>Julius-Maximilian's University of Würzburg</t>
  </si>
  <si>
    <t>322</t>
  </si>
  <si>
    <t>272</t>
  </si>
  <si>
    <t>395</t>
  </si>
  <si>
    <t>277</t>
  </si>
  <si>
    <t>220</t>
  </si>
  <si>
    <t>University of Düsseldorf</t>
  </si>
  <si>
    <t>184</t>
  </si>
  <si>
    <t>523</t>
  </si>
  <si>
    <t>274</t>
  </si>
  <si>
    <t>281</t>
  </si>
  <si>
    <t>245</t>
  </si>
  <si>
    <t>256</t>
  </si>
  <si>
    <t>585</t>
  </si>
  <si>
    <t>756</t>
  </si>
  <si>
    <t>Umeå University</t>
  </si>
  <si>
    <t>349</t>
  </si>
  <si>
    <t>313</t>
  </si>
  <si>
    <t>569</t>
  </si>
  <si>
    <t>372</t>
  </si>
  <si>
    <t>346</t>
  </si>
  <si>
    <t>Linköping University</t>
  </si>
  <si>
    <t>265</t>
  </si>
  <si>
    <t>596</t>
  </si>
  <si>
    <t>832</t>
  </si>
  <si>
    <t>504</t>
  </si>
  <si>
    <t>420</t>
  </si>
  <si>
    <t>819</t>
  </si>
  <si>
    <t>University of Liège</t>
  </si>
  <si>
    <t>375</t>
  </si>
  <si>
    <t>402</t>
  </si>
  <si>
    <t>386</t>
  </si>
  <si>
    <t>543</t>
  </si>
  <si>
    <t>University of Nebraska–Lincoln</t>
  </si>
  <si>
    <t>337</t>
  </si>
  <si>
    <t>749</t>
  </si>
  <si>
    <t>341</t>
  </si>
  <si>
    <t>334</t>
  </si>
  <si>
    <t>Oklahoma State University–Stillwater</t>
  </si>
  <si>
    <t>690</t>
  </si>
  <si>
    <t>Eötvös Loránd University</t>
  </si>
  <si>
    <t>409</t>
  </si>
  <si>
    <t>343</t>
  </si>
  <si>
    <t>488</t>
  </si>
  <si>
    <t>663</t>
  </si>
  <si>
    <t>724</t>
  </si>
  <si>
    <t>769</t>
  </si>
  <si>
    <t>642</t>
  </si>
  <si>
    <t>366</t>
  </si>
  <si>
    <t>618</t>
  </si>
  <si>
    <t>514</t>
  </si>
  <si>
    <t>897</t>
  </si>
  <si>
    <t>889</t>
  </si>
  <si>
    <t>370</t>
  </si>
  <si>
    <t>496</t>
  </si>
  <si>
    <t>554</t>
  </si>
  <si>
    <t>École normale supérieure de Lyon</t>
  </si>
  <si>
    <t>482</t>
  </si>
  <si>
    <t>716</t>
  </si>
  <si>
    <t>874</t>
  </si>
  <si>
    <t>739</t>
  </si>
  <si>
    <t>605</t>
  </si>
  <si>
    <t>979</t>
  </si>
  <si>
    <t>University of Málaga</t>
  </si>
  <si>
    <t>École Centrale Paris</t>
  </si>
  <si>
    <t>923</t>
  </si>
  <si>
    <t>531</t>
  </si>
  <si>
    <t>675</t>
  </si>
  <si>
    <t>University of Wisconsin–Milwaukee</t>
  </si>
  <si>
    <t>536</t>
  </si>
  <si>
    <t>783</t>
  </si>
  <si>
    <t>University of Tromsø - The Arctic University of Norway</t>
  </si>
  <si>
    <t>University of Missouri–Kansas City</t>
  </si>
  <si>
    <t>800</t>
  </si>
  <si>
    <t>849</t>
  </si>
  <si>
    <t>703</t>
  </si>
  <si>
    <t>Université de Namur</t>
  </si>
  <si>
    <t>Paris-Est Créteil Val-de-Marne University</t>
  </si>
  <si>
    <t>Federal University of São Paulo</t>
  </si>
  <si>
    <t>909</t>
  </si>
  <si>
    <t>Örebro University</t>
  </si>
  <si>
    <t>University of Jyväskylä</t>
  </si>
  <si>
    <t>989</t>
  </si>
  <si>
    <t>University of Québec at Montreal</t>
  </si>
  <si>
    <t>University François Rabelais, Tours</t>
  </si>
  <si>
    <t>UNESP, São Paulo State University</t>
  </si>
  <si>
    <t>Åbo Akademi University</t>
  </si>
  <si>
    <t>869</t>
  </si>
  <si>
    <t>843</t>
  </si>
  <si>
    <t>University of Missouri–St. Louis</t>
  </si>
  <si>
    <t>Miguel Hernández University of Elche</t>
  </si>
  <si>
    <t>University of Évry Val d'Essonne</t>
  </si>
  <si>
    <t>Paul Valéry University, Montpellier III</t>
  </si>
  <si>
    <t>University of Neuchâtel</t>
  </si>
  <si>
    <t>University of Lübeck</t>
  </si>
  <si>
    <t>University of Córdoba (Spain)</t>
  </si>
  <si>
    <t>University of Castilla–La Mancha</t>
  </si>
  <si>
    <t>Institut national des sciences Appliquées de Lyon</t>
  </si>
  <si>
    <t>École Polytechnique de Montréal</t>
  </si>
  <si>
    <t>University of Concepción</t>
  </si>
  <si>
    <t>948</t>
  </si>
  <si>
    <t>Palacký University, Olomouc</t>
  </si>
  <si>
    <t>970</t>
  </si>
  <si>
    <t>Magna Græcia University of Catanzaro</t>
  </si>
  <si>
    <t>Kōchi University</t>
  </si>
  <si>
    <t>973</t>
  </si>
  <si>
    <t>University of Franche-Comté</t>
  </si>
  <si>
    <t>956</t>
  </si>
  <si>
    <t>University of Alcalá</t>
  </si>
  <si>
    <t>937</t>
  </si>
  <si>
    <t>University of Pécs</t>
  </si>
  <si>
    <t>Adam Mickiewicz University in Poznań</t>
  </si>
  <si>
    <t>University of Cádiz</t>
  </si>
  <si>
    <t>University of Orléans</t>
  </si>
  <si>
    <t>University of Brasília</t>
  </si>
  <si>
    <t>National University of Córdoba</t>
  </si>
  <si>
    <t>University of Jaén</t>
  </si>
  <si>
    <t>Boğaziçi University</t>
  </si>
  <si>
    <t>University of Osnabrück</t>
  </si>
  <si>
    <t>University of Wrocław</t>
  </si>
  <si>
    <t>994</t>
  </si>
  <si>
    <t>Nicolaus Copernicus University in Toruń</t>
  </si>
  <si>
    <t>985</t>
  </si>
  <si>
    <t>Wrocław University of Technology</t>
  </si>
  <si>
    <t>Federal University of São Carlos</t>
  </si>
  <si>
    <t>Federal University of Paraná</t>
  </si>
  <si>
    <t>University of Almería</t>
  </si>
  <si>
    <t>Dokuz Eylül University</t>
  </si>
  <si>
    <t>University of A Coruña</t>
  </si>
  <si>
    <t>997</t>
  </si>
  <si>
    <t>Federal University of Ceará</t>
  </si>
  <si>
    <t>Federico Santa María Technical University</t>
  </si>
  <si>
    <t>966</t>
  </si>
  <si>
    <t>University of Puerto Rico at Mayagüez</t>
  </si>
  <si>
    <t>998</t>
  </si>
  <si>
    <t>999</t>
  </si>
  <si>
    <t>1000</t>
  </si>
  <si>
    <t>270</t>
  </si>
  <si>
    <t>388</t>
  </si>
  <si>
    <t>235</t>
  </si>
  <si>
    <t>156</t>
  </si>
  <si>
    <t>906</t>
  </si>
  <si>
    <t>190</t>
  </si>
  <si>
    <t>273</t>
  </si>
  <si>
    <t>83</t>
  </si>
  <si>
    <t>209</t>
  </si>
  <si>
    <t>646</t>
  </si>
  <si>
    <t>289</t>
  </si>
  <si>
    <t>447</t>
  </si>
  <si>
    <t>170</t>
  </si>
  <si>
    <t>179</t>
  </si>
  <si>
    <t>216</t>
  </si>
  <si>
    <t>219</t>
  </si>
  <si>
    <t>396</t>
  </si>
  <si>
    <t>242</t>
  </si>
  <si>
    <t>335</t>
  </si>
  <si>
    <t>213</t>
  </si>
  <si>
    <t>308</t>
  </si>
  <si>
    <t>285</t>
  </si>
  <si>
    <t>511</t>
  </si>
  <si>
    <t>231</t>
  </si>
  <si>
    <t>292</t>
  </si>
  <si>
    <t>330</t>
  </si>
  <si>
    <t>362</t>
  </si>
  <si>
    <t>590</t>
  </si>
  <si>
    <t>255</t>
  </si>
  <si>
    <t>262</t>
  </si>
  <si>
    <t>486</t>
  </si>
  <si>
    <t>413</t>
  </si>
  <si>
    <t>529</t>
  </si>
  <si>
    <t>558</t>
  </si>
  <si>
    <t>381</t>
  </si>
  <si>
    <t>606</t>
  </si>
  <si>
    <t>353</t>
  </si>
  <si>
    <t>503</t>
  </si>
  <si>
    <t>781</t>
  </si>
  <si>
    <t>850</t>
  </si>
  <si>
    <t>358</t>
  </si>
  <si>
    <t>324</t>
  </si>
  <si>
    <t>373</t>
  </si>
  <si>
    <t>565</t>
  </si>
  <si>
    <t>540</t>
  </si>
  <si>
    <t>796</t>
  </si>
  <si>
    <t>457</t>
  </si>
  <si>
    <t>480</t>
  </si>
  <si>
    <t>424</t>
  </si>
  <si>
    <t>754</t>
  </si>
  <si>
    <t>471</t>
  </si>
  <si>
    <t>671</t>
  </si>
  <si>
    <t>369</t>
  </si>
  <si>
    <t>770</t>
  </si>
  <si>
    <t>659</t>
  </si>
  <si>
    <t>495</t>
  </si>
  <si>
    <t>637</t>
  </si>
  <si>
    <t>579</t>
  </si>
  <si>
    <t>715</t>
  </si>
  <si>
    <t>809</t>
  </si>
  <si>
    <t>896</t>
  </si>
  <si>
    <t>741</t>
  </si>
  <si>
    <t>520</t>
  </si>
  <si>
    <t>549</t>
  </si>
  <si>
    <t>886</t>
  </si>
  <si>
    <t>880</t>
  </si>
  <si>
    <t>958</t>
  </si>
  <si>
    <t>837</t>
  </si>
  <si>
    <t>921</t>
  </si>
  <si>
    <t>622</t>
  </si>
  <si>
    <t>699</t>
  </si>
  <si>
    <t>686</t>
  </si>
  <si>
    <t>826</t>
  </si>
  <si>
    <t>732</t>
  </si>
  <si>
    <t>946</t>
  </si>
  <si>
    <t>École normale supérieure de Cachan</t>
  </si>
  <si>
    <t>867</t>
  </si>
  <si>
    <t>932</t>
  </si>
  <si>
    <t>984</t>
  </si>
  <si>
    <t>991</t>
  </si>
  <si>
    <t>École centrale de Lyon</t>
  </si>
  <si>
    <t>969</t>
  </si>
  <si>
    <t>981</t>
  </si>
  <si>
    <t>975</t>
  </si>
  <si>
    <t>Babeș-Bolyai University</t>
  </si>
  <si>
    <t>Country Population Rank</t>
  </si>
  <si>
    <t>Country GDP Growth Rate</t>
  </si>
  <si>
    <t>Country World Percentage</t>
  </si>
  <si>
    <t>Country Density</t>
  </si>
  <si>
    <t>Country Land Area</t>
  </si>
  <si>
    <t>Country Total Area</t>
  </si>
  <si>
    <t>Country's Continent</t>
  </si>
  <si>
    <t>Country Subregion</t>
  </si>
  <si>
    <t>Country's GDP (IMF)</t>
  </si>
  <si>
    <t>Country's GDP (UN)</t>
  </si>
  <si>
    <t>Country's GDP Per Capita</t>
  </si>
  <si>
    <t>Row Labels</t>
  </si>
  <si>
    <t>Grand Total</t>
  </si>
  <si>
    <t>(Multiple Items)</t>
  </si>
  <si>
    <t>Count of institution</t>
  </si>
  <si>
    <t>Unique Countries in dataset</t>
  </si>
  <si>
    <t>Unique GDP Per Capita Values in Dataset</t>
  </si>
  <si>
    <t>Average GDP Per Capita</t>
  </si>
  <si>
    <t>Sum of patents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</si>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</sst>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[project_data.xlsx]Question 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Countries where the Top 100 Universitites are Based (2015 Ranking)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'Question 1'!$B$5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'Question 1'!$A$6:$A$44</c:f>
              <c:multiLvlStrCache>
                <c:ptCount val="19"/>
                <c:lvl>
                  <c:pt idx="0">
                    <c:v>Switzerland</c:v>
                  </c:pt>
                  <c:pt idx="1">
                    <c:v>Norway</c:v>
                  </c:pt>
                  <c:pt idx="2">
                    <c:v>USA</c:v>
                  </c:pt>
                  <c:pt idx="3">
                    <c:v>Singapore</c:v>
                  </c:pt>
                  <c:pt idx="4">
                    <c:v>Denmark</c:v>
                  </c:pt>
                  <c:pt idx="5">
                    <c:v>Australia</c:v>
                  </c:pt>
                  <c:pt idx="6">
                    <c:v>Sweden</c:v>
                  </c:pt>
                  <c:pt idx="7">
                    <c:v>Netherlands</c:v>
                  </c:pt>
                  <c:pt idx="8">
                    <c:v>Germany</c:v>
                  </c:pt>
                  <c:pt idx="9">
                    <c:v>Canada</c:v>
                  </c:pt>
                  <c:pt idx="10">
                    <c:v>Belgium</c:v>
                  </c:pt>
                  <c:pt idx="11">
                    <c:v>Israel</c:v>
                  </c:pt>
                  <c:pt idx="12">
                    <c:v>France</c:v>
                  </c:pt>
                  <c:pt idx="13">
                    <c:v>Japan</c:v>
                  </c:pt>
                  <c:pt idx="14">
                    <c:v>United Kingdom</c:v>
                  </c:pt>
                  <c:pt idx="15">
                    <c:v>South Korea</c:v>
                  </c:pt>
                  <c:pt idx="16">
                    <c:v>Taiwan</c:v>
                  </c:pt>
                  <c:pt idx="17">
                    <c:v>Russia</c:v>
                  </c:pt>
                  <c:pt idx="18">
                    <c:v>China</c:v>
                  </c:pt>
                </c:lvl>
                <c:lvl>
                  <c:pt idx="0">
                    <c:v>$85,584.56</c:v>
                  </c:pt>
                  <c:pt idx="1">
                    <c:v>$80,908.23</c:v>
                  </c:pt>
                  <c:pt idx="2">
                    <c:v>$67,063.27</c:v>
                  </c:pt>
                  <c:pt idx="3">
                    <c:v>$66,983.26</c:v>
                  </c:pt>
                  <c:pt idx="4">
                    <c:v>$62,937.38</c:v>
                  </c:pt>
                  <c:pt idx="5">
                    <c:v>$58,096.73</c:v>
                  </c:pt>
                  <c:pt idx="6">
                    <c:v>$57,105.15</c:v>
                  </c:pt>
                  <c:pt idx="7">
                    <c:v>$55,730.27</c:v>
                  </c:pt>
                  <c:pt idx="8">
                    <c:v>$49,617.15</c:v>
                  </c:pt>
                  <c:pt idx="9">
                    <c:v>$48,552.87</c:v>
                  </c:pt>
                  <c:pt idx="10">
                    <c:v>$47,782.49</c:v>
                  </c:pt>
                  <c:pt idx="11">
                    <c:v>$46,670.83</c:v>
                  </c:pt>
                  <c:pt idx="12">
                    <c:v>$44,061.52</c:v>
                  </c:pt>
                  <c:pt idx="13">
                    <c:v>$43,450.14</c:v>
                  </c:pt>
                  <c:pt idx="14">
                    <c:v>$43,117.57</c:v>
                  </c:pt>
                  <c:pt idx="15">
                    <c:v>$34,023.56</c:v>
                  </c:pt>
                  <c:pt idx="16">
                    <c:v>$26,607.09</c:v>
                  </c:pt>
                  <c:pt idx="17">
                    <c:v>$11,426.09</c:v>
                  </c:pt>
                  <c:pt idx="18">
                    <c:v>$10,746.78</c:v>
                  </c:pt>
                </c:lvl>
              </c:multiLvlStrCache>
            </c:multiLvlStrRef>
          </c:cat>
          <c:val>
            <c:numRef>
              <c:f>'Question 1'!$B$6:$B$44</c:f>
              <c:numCache>
                <c:formatCode>General</c:formatCode>
                <c:ptCount val="19"/>
                <c:pt idx="0">
                  <c:v>4</c:v>
                </c:pt>
                <c:pt idx="1">
                  <c:v>1</c:v>
                </c:pt>
                <c:pt idx="2">
                  <c:v>55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7</c:v>
                </c:pt>
                <c:pt idx="14">
                  <c:v>7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B-C34D-B018-2C03B903D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3287440"/>
        <c:axId val="333361376"/>
      </c:barChart>
      <c:catAx>
        <c:axId val="33328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Country and their GDP</a:t>
                </a:r>
              </a:p>
            </c:rich>
          </c:tx>
          <c:layout>
            <c:manualLayout>
              <c:xMode val="edge"/>
              <c:yMode val="edge"/>
              <c:x val="0.45977873512975653"/>
              <c:y val="0.957401314950391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61376"/>
        <c:crosses val="autoZero"/>
        <c:auto val="1"/>
        <c:lblAlgn val="ctr"/>
        <c:lblOffset val="100"/>
        <c:noMultiLvlLbl val="0"/>
      </c:catAx>
      <c:valAx>
        <c:axId val="33336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 of Univeristies in Top 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28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[project_data.xlsx]Question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Amount Patents for each Subreigon in 2014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'Question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2'!$A$4:$A$20</c:f>
              <c:strCache>
                <c:ptCount val="16"/>
                <c:pt idx="0">
                  <c:v>Northern America</c:v>
                </c:pt>
                <c:pt idx="1">
                  <c:v>Eastern Asia</c:v>
                </c:pt>
                <c:pt idx="2">
                  <c:v>Western Europe</c:v>
                </c:pt>
                <c:pt idx="3">
                  <c:v>Southern Europe</c:v>
                </c:pt>
                <c:pt idx="4">
                  <c:v>Northern Europe</c:v>
                </c:pt>
                <c:pt idx="5">
                  <c:v>South America</c:v>
                </c:pt>
                <c:pt idx="6">
                  <c:v>Australia and New Zealand</c:v>
                </c:pt>
                <c:pt idx="7">
                  <c:v>Eastern Europe</c:v>
                </c:pt>
                <c:pt idx="8">
                  <c:v>Southern Asia</c:v>
                </c:pt>
                <c:pt idx="9">
                  <c:v>Western Asia</c:v>
                </c:pt>
                <c:pt idx="10">
                  <c:v>Northern Africa</c:v>
                </c:pt>
                <c:pt idx="11">
                  <c:v>South-Eastern Asia</c:v>
                </c:pt>
                <c:pt idx="12">
                  <c:v>Southern Africa</c:v>
                </c:pt>
                <c:pt idx="13">
                  <c:v>Central America</c:v>
                </c:pt>
                <c:pt idx="14">
                  <c:v>Caribbean</c:v>
                </c:pt>
                <c:pt idx="15">
                  <c:v>Eastern Africa</c:v>
                </c:pt>
              </c:strCache>
            </c:strRef>
          </c:cat>
          <c:val>
            <c:numRef>
              <c:f>'Question 2'!$B$4:$B$20</c:f>
              <c:numCache>
                <c:formatCode>General</c:formatCode>
                <c:ptCount val="16"/>
                <c:pt idx="0">
                  <c:v>93685</c:v>
                </c:pt>
                <c:pt idx="1">
                  <c:v>92267</c:v>
                </c:pt>
                <c:pt idx="2">
                  <c:v>66728</c:v>
                </c:pt>
                <c:pt idx="3">
                  <c:v>56379</c:v>
                </c:pt>
                <c:pt idx="4">
                  <c:v>50412</c:v>
                </c:pt>
                <c:pt idx="5">
                  <c:v>17743</c:v>
                </c:pt>
                <c:pt idx="6">
                  <c:v>16724</c:v>
                </c:pt>
                <c:pt idx="7">
                  <c:v>16691</c:v>
                </c:pt>
                <c:pt idx="8">
                  <c:v>13778</c:v>
                </c:pt>
                <c:pt idx="9">
                  <c:v>11249</c:v>
                </c:pt>
                <c:pt idx="10">
                  <c:v>2948</c:v>
                </c:pt>
                <c:pt idx="11">
                  <c:v>2887</c:v>
                </c:pt>
                <c:pt idx="12">
                  <c:v>2288</c:v>
                </c:pt>
                <c:pt idx="13">
                  <c:v>788</c:v>
                </c:pt>
                <c:pt idx="14">
                  <c:v>737</c:v>
                </c:pt>
                <c:pt idx="15">
                  <c:v>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7-3349-806A-BB25B1598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5577055"/>
        <c:axId val="2004639743"/>
      </c:barChart>
      <c:catAx>
        <c:axId val="2015577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Subreigon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639743"/>
        <c:crosses val="autoZero"/>
        <c:auto val="1"/>
        <c:lblAlgn val="ctr"/>
        <c:lblOffset val="100"/>
        <c:noMultiLvlLbl val="0"/>
      </c:catAx>
      <c:valAx>
        <c:axId val="200463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</a:t>
                </a:r>
                <a:r>
                  <a:rPr lang="en-GB" baseline="0"/>
                  <a:t> of Patents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57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[project_data.xlsx]Question 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Amount Universities Established in 2012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'Question 3'!$A$4:$A$36</c:f>
              <c:multiLvlStrCache>
                <c:ptCount val="16"/>
                <c:lvl>
                  <c:pt idx="0">
                    <c:v>USA</c:v>
                  </c:pt>
                  <c:pt idx="1">
                    <c:v>United Kingdom</c:v>
                  </c:pt>
                  <c:pt idx="2">
                    <c:v>France</c:v>
                  </c:pt>
                  <c:pt idx="3">
                    <c:v>Japan</c:v>
                  </c:pt>
                  <c:pt idx="4">
                    <c:v>Switzerland</c:v>
                  </c:pt>
                  <c:pt idx="5">
                    <c:v>Israel</c:v>
                  </c:pt>
                  <c:pt idx="6">
                    <c:v>Canada</c:v>
                  </c:pt>
                  <c:pt idx="7">
                    <c:v>Germany</c:v>
                  </c:pt>
                  <c:pt idx="8">
                    <c:v>Netherlands</c:v>
                  </c:pt>
                  <c:pt idx="9">
                    <c:v>Australia</c:v>
                  </c:pt>
                  <c:pt idx="10">
                    <c:v>Finland</c:v>
                  </c:pt>
                  <c:pt idx="11">
                    <c:v>South Korea</c:v>
                  </c:pt>
                  <c:pt idx="12">
                    <c:v>Italy</c:v>
                  </c:pt>
                  <c:pt idx="13">
                    <c:v>Sweden</c:v>
                  </c:pt>
                  <c:pt idx="14">
                    <c:v>Denmark</c:v>
                  </c:pt>
                  <c:pt idx="15">
                    <c:v>Norway</c:v>
                  </c:pt>
                </c:lvl>
                <c:lvl>
                  <c:pt idx="0">
                    <c:v>9,147,420</c:v>
                  </c:pt>
                  <c:pt idx="1">
                    <c:v>241,930</c:v>
                  </c:pt>
                  <c:pt idx="2">
                    <c:v>547,557</c:v>
                  </c:pt>
                  <c:pt idx="3">
                    <c:v>364,555</c:v>
                  </c:pt>
                  <c:pt idx="4">
                    <c:v>39,516</c:v>
                  </c:pt>
                  <c:pt idx="5">
                    <c:v>21,640</c:v>
                  </c:pt>
                  <c:pt idx="6">
                    <c:v>9,093,510</c:v>
                  </c:pt>
                  <c:pt idx="7">
                    <c:v>348,560</c:v>
                  </c:pt>
                  <c:pt idx="8">
                    <c:v>33,720</c:v>
                  </c:pt>
                  <c:pt idx="9">
                    <c:v>7,682,300</c:v>
                  </c:pt>
                  <c:pt idx="10">
                    <c:v>303,890</c:v>
                  </c:pt>
                  <c:pt idx="11">
                    <c:v>97,230</c:v>
                  </c:pt>
                  <c:pt idx="12">
                    <c:v>294,140</c:v>
                  </c:pt>
                  <c:pt idx="13">
                    <c:v>410,340</c:v>
                  </c:pt>
                  <c:pt idx="14">
                    <c:v>42,430</c:v>
                  </c:pt>
                  <c:pt idx="15">
                    <c:v>365,268</c:v>
                  </c:pt>
                </c:lvl>
              </c:multiLvlStrCache>
            </c:multiLvlStrRef>
          </c:cat>
          <c:val>
            <c:numRef>
              <c:f>'Question 3'!$B$4:$B$36</c:f>
              <c:numCache>
                <c:formatCode>General</c:formatCode>
                <c:ptCount val="16"/>
                <c:pt idx="0">
                  <c:v>58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C-354A-A85E-AF736648F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796448"/>
        <c:axId val="389790816"/>
      </c:barChart>
      <c:catAx>
        <c:axId val="38979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90816"/>
        <c:crosses val="autoZero"/>
        <c:auto val="1"/>
        <c:lblAlgn val="ctr"/>
        <c:lblOffset val="100"/>
        <c:noMultiLvlLbl val="0"/>
      </c:catAx>
      <c:valAx>
        <c:axId val="38979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Amountt</a:t>
                </a:r>
                <a:r>
                  <a:rPr lang="en-GB" baseline="0"/>
                  <a:t> of Universities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9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85090</xdr:colOff>
      <xdr:row>26</xdr:row>
      <xdr:rowOff>84667</xdr:rowOff>
    </xdr:from>
    <xdr:to>
      <xdr:col>19</xdr:col>
      <xdr:colOff>457200</xdr:colOff>
      <xdr:row>58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5EC825-1FCC-5953-BB7A-004F07872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298450</xdr:colOff>
      <xdr:row>8</xdr:row>
      <xdr:rowOff>177800</xdr:rowOff>
    </xdr:from>
    <xdr:to>
      <xdr:col>13</xdr:col>
      <xdr:colOff>558800</xdr:colOff>
      <xdr:row>26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0EEAAF-160A-9FB6-53DA-FF53DCF06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6</xdr:row>
      <xdr:rowOff>95250</xdr:rowOff>
    </xdr:from>
    <xdr:to>
      <xdr:col>17</xdr:col>
      <xdr:colOff>762000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7D9776-DAB4-2E8C-128C-74BB16CCE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46.533439583334" createdVersion="8" refreshedVersion="8" minRefreshableVersion="3" recordCount="2200" xr:uid="{9154C5DD-5B24-A240-BEC8-5F23052C24E8}">
  <cacheSource type="worksheet">
    <worksheetSource name="final"/>
  </cacheSource>
  <cacheFields count="25">
    <cacheField name="world_rank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institution" numFmtId="0">
      <sharedItems/>
    </cacheField>
    <cacheField name="country" numFmtId="0">
      <sharedItems count="59">
        <s v="USA"/>
        <s v="United Kingdom"/>
        <s v="Japan"/>
        <s v="Switzerland"/>
        <s v="Israel"/>
        <s v="Canada"/>
        <s v="France"/>
        <s v="Sweden"/>
        <s v="South Korea"/>
        <s v="Italy"/>
        <s v="Germany"/>
        <s v="Netherlands"/>
        <s v="Finland"/>
        <s v="Norway"/>
        <s v="Australia"/>
        <s v="Denmark"/>
        <s v="Singapore"/>
        <s v="Russia"/>
        <s v="China"/>
        <s v="Taiwan"/>
        <s v="Belgium"/>
        <s v="South Africa"/>
        <s v="Spain"/>
        <s v="Brazil"/>
        <s v="Hong Kong"/>
        <s v="Ireland"/>
        <s v="Austria"/>
        <s v="New Zealand"/>
        <s v="Portugal"/>
        <s v="Thailand"/>
        <s v="Czech Republic"/>
        <s v="Malaysia"/>
        <s v="India"/>
        <s v="Greece"/>
        <s v="Mexico"/>
        <s v="Hungary"/>
        <s v="Argentina"/>
        <s v="Turkey"/>
        <s v="Poland"/>
        <s v="Saudi Arabia"/>
        <s v="Chile"/>
        <s v="Iceland"/>
        <s v="Slovenia"/>
        <s v="Estonia"/>
        <s v="Lebanon"/>
        <s v="Croatia"/>
        <s v="Colombia"/>
        <s v="Slovak Republic"/>
        <s v="Iran"/>
        <s v="Egypt"/>
        <s v="Serbia"/>
        <s v="Bulgaria"/>
        <s v="Lithuania"/>
        <s v="Uganda"/>
        <s v="United Arab Emirates"/>
        <s v="Uruguay"/>
        <s v="Cyprus"/>
        <s v="Romania"/>
        <s v="Puerto Rico"/>
      </sharedItems>
    </cacheField>
    <cacheField name="national_rank" numFmtId="0">
      <sharedItems containsSemiMixedTypes="0" containsString="0" containsNumber="1" containsInteger="1" minValue="1" maxValue="229"/>
    </cacheField>
    <cacheField name="quality_of_education" numFmtId="0">
      <sharedItems containsSemiMixedTypes="0" containsString="0" containsNumber="1" containsInteger="1" minValue="1" maxValue="367"/>
    </cacheField>
    <cacheField name="alumni_employment" numFmtId="0">
      <sharedItems containsSemiMixedTypes="0" containsString="0" containsNumber="1" containsInteger="1" minValue="1" maxValue="567"/>
    </cacheField>
    <cacheField name="quality_of_faculty" numFmtId="0">
      <sharedItems containsSemiMixedTypes="0" containsString="0" containsNumber="1" containsInteger="1" minValue="1" maxValue="218"/>
    </cacheField>
    <cacheField name="publications" numFmtId="0">
      <sharedItems containsSemiMixedTypes="0" containsString="0" containsNumber="1" containsInteger="1" minValue="1" maxValue="1000"/>
    </cacheField>
    <cacheField name="influence" numFmtId="0">
      <sharedItems containsSemiMixedTypes="0" containsString="0" containsNumber="1" containsInteger="1" minValue="1" maxValue="991"/>
    </cacheField>
    <cacheField name="citations" numFmtId="0">
      <sharedItems containsSemiMixedTypes="0" containsString="0" containsNumber="1" containsInteger="1" minValue="1" maxValue="812"/>
    </cacheField>
    <cacheField name="broad_impact" numFmtId="0">
      <sharedItems/>
    </cacheField>
    <cacheField name="patents" numFmtId="0">
      <sharedItems containsSemiMixedTypes="0" containsString="0" containsNumber="1" containsInteger="1" minValue="1" maxValue="871"/>
    </cacheField>
    <cacheField name="score" numFmtId="0">
      <sharedItems containsSemiMixedTypes="0" containsString="0" containsNumber="1" minValue="43.36" maxValue="100"/>
    </cacheField>
    <cacheField name="year" numFmtId="0">
      <sharedItems containsSemiMixedTypes="0" containsString="0" containsNumber="1" containsInteger="1" minValue="2012" maxValue="2015" count="4">
        <n v="2012"/>
        <n v="2013"/>
        <n v="2014"/>
        <n v="2015"/>
      </sharedItems>
    </cacheField>
    <cacheField name="Country Population Rank" numFmtId="0">
      <sharedItems/>
    </cacheField>
    <cacheField name="Country GDP Growth Rate" numFmtId="0">
      <sharedItems/>
    </cacheField>
    <cacheField name="Country World Percentage" numFmtId="0">
      <sharedItems/>
    </cacheField>
    <cacheField name="Country Density" numFmtId="0">
      <sharedItems/>
    </cacheField>
    <cacheField name="Country Land Area" numFmtId="0">
      <sharedItems count="58">
        <s v="9,147,420"/>
        <s v="241,930"/>
        <s v="364,555"/>
        <s v="39,516"/>
        <s v="21,640"/>
        <s v="9,093,510"/>
        <s v="547,557"/>
        <s v="410,340"/>
        <s v="97,230"/>
        <s v="294,140"/>
        <s v="348,560"/>
        <s v="33,720"/>
        <s v="303,890"/>
        <s v="365,268"/>
        <s v="7,682,300"/>
        <s v="42,430"/>
        <s v="700"/>
        <s v="16,376,870"/>
        <s v="9,388,211"/>
        <s v="35,410"/>
        <s v="30,280"/>
        <s v="1,213,090"/>
        <s v="498,800"/>
        <s v="8,358,140"/>
        <e v="#N/A"/>
        <s v="68,890"/>
        <s v="82,409"/>
        <s v="263,310"/>
        <s v="91,590"/>
        <s v="510,890"/>
        <s v="77,240"/>
        <s v="328,550"/>
        <s v="2,973,190"/>
        <s v="128,900"/>
        <s v="1,943,950"/>
        <s v="90,530"/>
        <s v="2,736,690"/>
        <s v="769,630"/>
        <s v="306,230"/>
        <s v="2,149,690"/>
        <s v="743,532"/>
        <s v="100,250"/>
        <s v="20,140"/>
        <s v="42,390"/>
        <s v="10,230"/>
        <s v="55,960"/>
        <s v="1,109,500"/>
        <s v="1,628,550"/>
        <s v="995,450"/>
        <s v="87,460"/>
        <s v="108,560"/>
        <s v="62,674"/>
        <s v="199,810"/>
        <s v="83,600"/>
        <s v="175,020"/>
        <s v="9,240"/>
        <s v="230,170"/>
        <s v="8,870"/>
      </sharedItems>
    </cacheField>
    <cacheField name="Country Total Area" numFmtId="0">
      <sharedItems/>
    </cacheField>
    <cacheField name="Country's Continent" numFmtId="0">
      <sharedItems/>
    </cacheField>
    <cacheField name="Country Subregion" numFmtId="0">
      <sharedItems count="17">
        <s v="Northern America"/>
        <s v="Northern Europe"/>
        <s v="Eastern Asia"/>
        <s v="Western Europe"/>
        <s v="Western Asia"/>
        <s v="Southern Europe"/>
        <s v="Australia and New Zealand"/>
        <s v="South-Eastern Asia"/>
        <s v="Eastern Europe"/>
        <s v="Southern Africa"/>
        <s v="South America"/>
        <e v="#N/A"/>
        <s v="Southern Asia"/>
        <s v="Central America"/>
        <s v="Northern Africa"/>
        <s v="Eastern Africa"/>
        <s v="Caribbean"/>
      </sharedItems>
    </cacheField>
    <cacheField name="Country's GDP (IMF)" numFmtId="0">
      <sharedItems/>
    </cacheField>
    <cacheField name="Country's GDP (UN)" numFmtId="0">
      <sharedItems/>
    </cacheField>
    <cacheField name="Country's GDP Per Capita" numFmtId="0">
      <sharedItems count="58">
        <s v="$67,063.27"/>
        <s v="$43,117.57"/>
        <s v="$43,450.14"/>
        <s v="$85,584.56"/>
        <s v="$46,670.83"/>
        <s v="$48,552.87"/>
        <s v="$44,061.52"/>
        <s v="$57,105.15"/>
        <s v="$34,023.56"/>
        <s v="$34,574.71"/>
        <s v="$49,617.15"/>
        <s v="$55,730.27"/>
        <s v="$52,203.14"/>
        <s v="$80,908.23"/>
        <s v="$58,096.73"/>
        <s v="$62,937.38"/>
        <s v="$66,983.26"/>
        <s v="$11,426.09"/>
        <s v="$10,746.78"/>
        <s v="$26,607.09"/>
        <s v="$47,782.49"/>
        <s v="$6,520.58"/>
        <s v="$32,019.83"/>
        <s v="$9,703.17"/>
        <e v="#N/A"/>
        <s v="$82,058.03"/>
        <s v="$53,481.76"/>
        <s v="$46,647.06"/>
        <s v="$24,509.08"/>
        <s v="$7,842.85"/>
        <s v="$24,254.04"/>
        <s v="$12,419.98"/>
        <s v="$2,360.66"/>
        <s v="$22,114.44"/>
        <s v="$10,065.32"/>
        <s v="$18,398.3"/>
        <s v="$11,402.68"/>
        <s v="$9,598.81"/>
        <s v="$16,996.87"/>
        <s v="$22,693.89"/>
        <s v="$16,402.89"/>
        <s v="$78,597.95"/>
        <s v="$28,001.32"/>
        <s v="$25,053.99"/>
        <s v="$8,881.47"/>
        <s v="$15,733.45"/>
        <s v="$6,933.76"/>
        <s v="$5,901.61"/>
        <s v="$3,238.01"/>
        <s v="$6,510.65"/>
        <s v="$10,325.48"/>
        <s v="$21,159.4"/>
        <s v="$735.01"/>
        <s v="$45,410.69"/>
        <s v="$18,257.32"/>
        <s v="$21,822.84"/>
        <s v="$13,677.99"/>
        <s v="$36,393.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0">
  <r>
    <x v="0"/>
    <s v="Harvard University"/>
    <x v="0"/>
    <n v="1"/>
    <n v="7"/>
    <n v="9"/>
    <n v="1"/>
    <n v="1"/>
    <n v="1"/>
    <n v="1"/>
    <s v=""/>
    <n v="5"/>
    <n v="100"/>
    <x v="0"/>
    <s v="3"/>
    <s v="0.59%"/>
    <s v="4.25%"/>
    <s v="35.32"/>
    <x v="0"/>
    <s v="9,372,610"/>
    <s v="Americas"/>
    <x v="0"/>
    <s v="$22.20 Tn"/>
    <s v="$18.62 Tn"/>
    <x v="0"/>
  </r>
  <r>
    <x v="1"/>
    <s v="Massachusetts Institute of Technology"/>
    <x v="0"/>
    <n v="2"/>
    <n v="9"/>
    <n v="17"/>
    <n v="3"/>
    <n v="12"/>
    <n v="4"/>
    <n v="4"/>
    <s v=""/>
    <n v="1"/>
    <n v="91.67"/>
    <x v="0"/>
    <s v="3"/>
    <s v="0.59%"/>
    <s v="4.25%"/>
    <s v="35.32"/>
    <x v="0"/>
    <s v="9,372,610"/>
    <s v="Americas"/>
    <x v="0"/>
    <s v="$22.20 Tn"/>
    <s v="$18.62 Tn"/>
    <x v="0"/>
  </r>
  <r>
    <x v="2"/>
    <s v="Stanford University"/>
    <x v="0"/>
    <n v="3"/>
    <n v="17"/>
    <n v="11"/>
    <n v="5"/>
    <n v="4"/>
    <n v="2"/>
    <n v="2"/>
    <s v=""/>
    <n v="15"/>
    <n v="89.5"/>
    <x v="0"/>
    <s v="3"/>
    <s v="0.59%"/>
    <s v="4.25%"/>
    <s v="35.32"/>
    <x v="0"/>
    <s v="9,372,610"/>
    <s v="Americas"/>
    <x v="0"/>
    <s v="$22.20 Tn"/>
    <s v="$18.62 Tn"/>
    <x v="0"/>
  </r>
  <r>
    <x v="3"/>
    <s v="University of Cambridge"/>
    <x v="1"/>
    <n v="1"/>
    <n v="10"/>
    <n v="24"/>
    <n v="4"/>
    <n v="16"/>
    <n v="16"/>
    <n v="11"/>
    <s v=""/>
    <n v="50"/>
    <n v="86.17"/>
    <x v="0"/>
    <s v="21"/>
    <s v="0.53%"/>
    <s v="0.87%"/>
    <s v="279.48"/>
    <x v="1"/>
    <s v="242,900"/>
    <s v="Europe"/>
    <x v="1"/>
    <s v="$2.93 Tn"/>
    <s v="$2.65 Tn"/>
    <x v="1"/>
  </r>
  <r>
    <x v="4"/>
    <s v="California Institute of Technology"/>
    <x v="0"/>
    <n v="4"/>
    <n v="2"/>
    <n v="29"/>
    <n v="7"/>
    <n v="37"/>
    <n v="22"/>
    <n v="22"/>
    <s v=""/>
    <n v="18"/>
    <n v="85.21"/>
    <x v="0"/>
    <s v="3"/>
    <s v="0.59%"/>
    <s v="4.25%"/>
    <s v="35.32"/>
    <x v="0"/>
    <s v="9,372,610"/>
    <s v="Americas"/>
    <x v="0"/>
    <s v="$22.20 Tn"/>
    <s v="$18.62 Tn"/>
    <x v="0"/>
  </r>
  <r>
    <x v="5"/>
    <s v="Princeton University"/>
    <x v="0"/>
    <n v="5"/>
    <n v="8"/>
    <n v="14"/>
    <n v="2"/>
    <n v="53"/>
    <n v="33"/>
    <n v="26"/>
    <s v=""/>
    <n v="101"/>
    <n v="82.5"/>
    <x v="0"/>
    <s v="3"/>
    <s v="0.59%"/>
    <s v="4.25%"/>
    <s v="35.32"/>
    <x v="0"/>
    <s v="9,372,610"/>
    <s v="Americas"/>
    <x v="0"/>
    <s v="$22.20 Tn"/>
    <s v="$18.62 Tn"/>
    <x v="0"/>
  </r>
  <r>
    <x v="6"/>
    <s v="University of Oxford"/>
    <x v="1"/>
    <n v="2"/>
    <n v="13"/>
    <n v="28"/>
    <n v="9"/>
    <n v="15"/>
    <n v="13"/>
    <n v="19"/>
    <s v=""/>
    <n v="26"/>
    <n v="82.34"/>
    <x v="0"/>
    <s v="21"/>
    <s v="0.53%"/>
    <s v="0.87%"/>
    <s v="279.48"/>
    <x v="1"/>
    <s v="242,900"/>
    <s v="Europe"/>
    <x v="1"/>
    <s v="$2.93 Tn"/>
    <s v="$2.65 Tn"/>
    <x v="1"/>
  </r>
  <r>
    <x v="7"/>
    <s v="Yale University"/>
    <x v="0"/>
    <n v="6"/>
    <n v="14"/>
    <n v="31"/>
    <n v="12"/>
    <n v="14"/>
    <n v="6"/>
    <n v="15"/>
    <s v=""/>
    <n v="66"/>
    <n v="79.14"/>
    <x v="0"/>
    <s v="3"/>
    <s v="0.59%"/>
    <s v="4.25%"/>
    <s v="35.32"/>
    <x v="0"/>
    <s v="9,372,610"/>
    <s v="Americas"/>
    <x v="0"/>
    <s v="$22.20 Tn"/>
    <s v="$18.62 Tn"/>
    <x v="0"/>
  </r>
  <r>
    <x v="8"/>
    <s v="Columbia University"/>
    <x v="0"/>
    <n v="7"/>
    <n v="23"/>
    <n v="21"/>
    <n v="10"/>
    <n v="13"/>
    <n v="12"/>
    <n v="14"/>
    <s v=""/>
    <n v="5"/>
    <n v="78.86"/>
    <x v="0"/>
    <s v="3"/>
    <s v="0.59%"/>
    <s v="4.25%"/>
    <s v="35.32"/>
    <x v="0"/>
    <s v="9,372,610"/>
    <s v="Americas"/>
    <x v="0"/>
    <s v="$22.20 Tn"/>
    <s v="$18.62 Tn"/>
    <x v="0"/>
  </r>
  <r>
    <x v="9"/>
    <s v="University of California, Berkeley"/>
    <x v="0"/>
    <n v="8"/>
    <n v="16"/>
    <n v="52"/>
    <n v="6"/>
    <n v="6"/>
    <n v="5"/>
    <n v="3"/>
    <s v=""/>
    <n v="16"/>
    <n v="78.55"/>
    <x v="0"/>
    <s v="3"/>
    <s v="0.59%"/>
    <s v="4.25%"/>
    <s v="35.32"/>
    <x v="0"/>
    <s v="9,372,610"/>
    <s v="Americas"/>
    <x v="0"/>
    <s v="$22.20 Tn"/>
    <s v="$18.62 Tn"/>
    <x v="0"/>
  </r>
  <r>
    <x v="10"/>
    <s v="University of Chicago"/>
    <x v="0"/>
    <n v="9"/>
    <n v="15"/>
    <n v="26"/>
    <n v="8"/>
    <n v="34"/>
    <n v="20"/>
    <n v="28"/>
    <s v=""/>
    <n v="101"/>
    <n v="73.819999999999993"/>
    <x v="0"/>
    <s v="3"/>
    <s v="0.59%"/>
    <s v="4.25%"/>
    <s v="35.32"/>
    <x v="0"/>
    <s v="9,372,610"/>
    <s v="Americas"/>
    <x v="0"/>
    <s v="$22.20 Tn"/>
    <s v="$18.62 Tn"/>
    <x v="0"/>
  </r>
  <r>
    <x v="11"/>
    <s v="Cornell University"/>
    <x v="0"/>
    <n v="10"/>
    <n v="21"/>
    <n v="42"/>
    <n v="14"/>
    <n v="22"/>
    <n v="21"/>
    <n v="16"/>
    <s v=""/>
    <n v="10"/>
    <n v="73.69"/>
    <x v="0"/>
    <s v="3"/>
    <s v="0.59%"/>
    <s v="4.25%"/>
    <s v="35.32"/>
    <x v="0"/>
    <s v="9,372,610"/>
    <s v="Americas"/>
    <x v="0"/>
    <s v="$22.20 Tn"/>
    <s v="$18.62 Tn"/>
    <x v="0"/>
  </r>
  <r>
    <x v="12"/>
    <s v="University of Pennsylvania"/>
    <x v="0"/>
    <n v="11"/>
    <n v="31"/>
    <n v="16"/>
    <n v="24"/>
    <n v="9"/>
    <n v="10"/>
    <n v="8"/>
    <s v=""/>
    <n v="9"/>
    <n v="73.64"/>
    <x v="0"/>
    <s v="3"/>
    <s v="0.59%"/>
    <s v="4.25%"/>
    <s v="35.32"/>
    <x v="0"/>
    <s v="9,372,610"/>
    <s v="Americas"/>
    <x v="0"/>
    <s v="$22.20 Tn"/>
    <s v="$18.62 Tn"/>
    <x v="0"/>
  </r>
  <r>
    <x v="13"/>
    <s v="University of Tokyo"/>
    <x v="2"/>
    <n v="1"/>
    <n v="32"/>
    <n v="19"/>
    <n v="31"/>
    <n v="8"/>
    <n v="19"/>
    <n v="23"/>
    <s v=""/>
    <n v="3"/>
    <n v="69.489999999999995"/>
    <x v="0"/>
    <s v="11"/>
    <s v="-0.30%"/>
    <s v="1.62%"/>
    <s v="334.66"/>
    <x v="2"/>
    <s v="377,930"/>
    <s v="Asia"/>
    <x v="2"/>
    <s v="$5.50 Tn"/>
    <s v="$4.94 Tn"/>
    <x v="2"/>
  </r>
  <r>
    <x v="14"/>
    <s v="Johns Hopkins University"/>
    <x v="0"/>
    <n v="12"/>
    <n v="34"/>
    <n v="77"/>
    <n v="20"/>
    <n v="11"/>
    <n v="9"/>
    <n v="9"/>
    <s v=""/>
    <n v="7"/>
    <n v="66.94"/>
    <x v="0"/>
    <s v="3"/>
    <s v="0.59%"/>
    <s v="4.25%"/>
    <s v="35.32"/>
    <x v="0"/>
    <s v="9,372,610"/>
    <s v="Americas"/>
    <x v="0"/>
    <s v="$22.20 Tn"/>
    <s v="$18.62 Tn"/>
    <x v="0"/>
  </r>
  <r>
    <x v="15"/>
    <s v="Swiss Federal Institute of Technology in Zurich"/>
    <x v="3"/>
    <n v="1"/>
    <n v="26"/>
    <n v="66"/>
    <n v="11"/>
    <n v="40"/>
    <n v="51"/>
    <n v="44"/>
    <s v=""/>
    <n v="34"/>
    <n v="66.69"/>
    <x v="0"/>
    <s v="101"/>
    <s v="0.74%"/>
    <s v="0.11%"/>
    <s v="209.64"/>
    <x v="3"/>
    <s v="41,284"/>
    <s v="Europe"/>
    <x v="3"/>
    <s v="$740.70 Bn"/>
    <s v="$668.85 Bn"/>
    <x v="3"/>
  </r>
  <r>
    <x v="16"/>
    <s v="Kyoto University"/>
    <x v="2"/>
    <n v="2"/>
    <n v="42"/>
    <n v="38"/>
    <n v="19"/>
    <n v="25"/>
    <n v="36"/>
    <n v="43"/>
    <s v=""/>
    <n v="23"/>
    <n v="65.760000000000005"/>
    <x v="0"/>
    <s v="11"/>
    <s v="-0.30%"/>
    <s v="1.62%"/>
    <s v="334.66"/>
    <x v="2"/>
    <s v="377,930"/>
    <s v="Asia"/>
    <x v="2"/>
    <s v="$5.50 Tn"/>
    <s v="$4.94 Tn"/>
    <x v="2"/>
  </r>
  <r>
    <x v="17"/>
    <s v="Weizmann Institute of Science"/>
    <x v="4"/>
    <n v="1"/>
    <n v="4"/>
    <n v="101"/>
    <n v="22"/>
    <n v="101"/>
    <n v="67"/>
    <n v="101"/>
    <s v=""/>
    <n v="29"/>
    <n v="65.09"/>
    <x v="0"/>
    <s v="100"/>
    <s v="1.60%"/>
    <s v="0.11%"/>
    <s v="416.73"/>
    <x v="4"/>
    <s v="20,770"/>
    <s v="Asia"/>
    <x v="4"/>
    <s v="$403.96 Bn"/>
    <s v="$317.75 Bn"/>
    <x v="4"/>
  </r>
  <r>
    <x v="18"/>
    <s v="University of California, Los Angeles"/>
    <x v="0"/>
    <n v="13"/>
    <n v="62"/>
    <n v="59"/>
    <n v="23"/>
    <n v="3"/>
    <n v="11"/>
    <n v="6"/>
    <s v=""/>
    <n v="13"/>
    <n v="64.05"/>
    <x v="0"/>
    <s v="3"/>
    <s v="0.59%"/>
    <s v="4.25%"/>
    <s v="35.32"/>
    <x v="0"/>
    <s v="9,372,610"/>
    <s v="Americas"/>
    <x v="0"/>
    <s v="$22.20 Tn"/>
    <s v="$18.62 Tn"/>
    <x v="0"/>
  </r>
  <r>
    <x v="19"/>
    <s v="University of California, San Diego"/>
    <x v="0"/>
    <n v="14"/>
    <n v="61"/>
    <n v="101"/>
    <n v="15"/>
    <n v="10"/>
    <n v="8"/>
    <n v="10"/>
    <s v=""/>
    <n v="22"/>
    <n v="63.11"/>
    <x v="0"/>
    <s v="3"/>
    <s v="0.59%"/>
    <s v="4.25%"/>
    <s v="35.32"/>
    <x v="0"/>
    <s v="9,372,610"/>
    <s v="Americas"/>
    <x v="0"/>
    <s v="$22.20 Tn"/>
    <s v="$18.62 Tn"/>
    <x v="0"/>
  </r>
  <r>
    <x v="20"/>
    <s v="Rockefeller University"/>
    <x v="0"/>
    <n v="15"/>
    <n v="1"/>
    <n v="101"/>
    <n v="16"/>
    <n v="101"/>
    <n v="28"/>
    <n v="96"/>
    <s v=""/>
    <n v="101"/>
    <n v="61.74"/>
    <x v="0"/>
    <s v="3"/>
    <s v="0.59%"/>
    <s v="4.25%"/>
    <s v="35.32"/>
    <x v="0"/>
    <s v="9,372,610"/>
    <s v="Americas"/>
    <x v="0"/>
    <s v="$22.20 Tn"/>
    <s v="$18.62 Tn"/>
    <x v="0"/>
  </r>
  <r>
    <x v="21"/>
    <s v="Hebrew University of Jerusalem"/>
    <x v="4"/>
    <n v="2"/>
    <n v="24"/>
    <n v="93"/>
    <n v="13"/>
    <n v="101"/>
    <n v="91"/>
    <n v="101"/>
    <s v=""/>
    <n v="28"/>
    <n v="60.76"/>
    <x v="0"/>
    <s v="100"/>
    <s v="1.60%"/>
    <s v="0.11%"/>
    <s v="416.73"/>
    <x v="4"/>
    <s v="20,770"/>
    <s v="Asia"/>
    <x v="4"/>
    <s v="$403.96 Bn"/>
    <s v="$317.75 Bn"/>
    <x v="4"/>
  </r>
  <r>
    <x v="22"/>
    <s v="New York University"/>
    <x v="0"/>
    <n v="16"/>
    <n v="89"/>
    <n v="75"/>
    <n v="17"/>
    <n v="42"/>
    <n v="24"/>
    <n v="34"/>
    <s v=""/>
    <n v="62"/>
    <n v="60.55"/>
    <x v="0"/>
    <s v="3"/>
    <s v="0.59%"/>
    <s v="4.25%"/>
    <s v="35.32"/>
    <x v="0"/>
    <s v="9,372,610"/>
    <s v="Americas"/>
    <x v="0"/>
    <s v="$22.20 Tn"/>
    <s v="$18.62 Tn"/>
    <x v="0"/>
  </r>
  <r>
    <x v="23"/>
    <s v="University of California, San Francisco"/>
    <x v="0"/>
    <n v="17"/>
    <n v="101"/>
    <n v="101"/>
    <n v="21"/>
    <n v="19"/>
    <n v="3"/>
    <n v="13"/>
    <s v=""/>
    <n v="33"/>
    <n v="59.7"/>
    <x v="0"/>
    <s v="3"/>
    <s v="0.59%"/>
    <s v="4.25%"/>
    <s v="35.32"/>
    <x v="0"/>
    <s v="9,372,610"/>
    <s v="Americas"/>
    <x v="0"/>
    <s v="$22.20 Tn"/>
    <s v="$18.62 Tn"/>
    <x v="0"/>
  </r>
  <r>
    <x v="24"/>
    <s v="University of Wisconsin–Madison"/>
    <x v="0"/>
    <n v="18"/>
    <n v="64"/>
    <n v="63"/>
    <n v="33"/>
    <n v="17"/>
    <n v="30"/>
    <n v="21"/>
    <s v=""/>
    <n v="21"/>
    <n v="59.66"/>
    <x v="0"/>
    <s v="3"/>
    <s v="0.59%"/>
    <s v="4.25%"/>
    <s v="35.32"/>
    <x v="0"/>
    <s v="9,372,610"/>
    <s v="Americas"/>
    <x v="0"/>
    <s v="$22.20 Tn"/>
    <s v="$18.62 Tn"/>
    <x v="0"/>
  </r>
  <r>
    <x v="25"/>
    <s v="University of Illinois at Urbana–Champaign"/>
    <x v="0"/>
    <n v="19"/>
    <n v="82"/>
    <n v="101"/>
    <n v="18"/>
    <n v="35"/>
    <n v="71"/>
    <n v="39"/>
    <s v=""/>
    <n v="44"/>
    <n v="59"/>
    <x v="0"/>
    <s v="3"/>
    <s v="0.59%"/>
    <s v="4.25%"/>
    <s v="35.32"/>
    <x v="0"/>
    <s v="9,372,610"/>
    <s v="Americas"/>
    <x v="0"/>
    <s v="$22.20 Tn"/>
    <s v="$18.62 Tn"/>
    <x v="0"/>
  </r>
  <r>
    <x v="26"/>
    <s v="Duke University"/>
    <x v="0"/>
    <n v="20"/>
    <n v="65"/>
    <n v="43"/>
    <n v="55"/>
    <n v="20"/>
    <n v="15"/>
    <n v="12"/>
    <s v=""/>
    <n v="20"/>
    <n v="58.37"/>
    <x v="0"/>
    <s v="3"/>
    <s v="0.59%"/>
    <s v="4.25%"/>
    <s v="35.32"/>
    <x v="0"/>
    <s v="9,372,610"/>
    <s v="Americas"/>
    <x v="0"/>
    <s v="$22.20 Tn"/>
    <s v="$18.62 Tn"/>
    <x v="0"/>
  </r>
  <r>
    <x v="27"/>
    <s v="Imperial College London"/>
    <x v="1"/>
    <n v="3"/>
    <n v="84"/>
    <n v="73"/>
    <n v="35"/>
    <n v="26"/>
    <n v="26"/>
    <n v="29"/>
    <s v=""/>
    <n v="41"/>
    <n v="57.53"/>
    <x v="0"/>
    <s v="21"/>
    <s v="0.53%"/>
    <s v="0.87%"/>
    <s v="279.48"/>
    <x v="1"/>
    <s v="242,900"/>
    <s v="Europe"/>
    <x v="1"/>
    <s v="$2.93 Tn"/>
    <s v="$2.65 Tn"/>
    <x v="1"/>
  </r>
  <r>
    <x v="28"/>
    <s v="University of Texas Southwestern Medical Center"/>
    <x v="0"/>
    <n v="21"/>
    <n v="19"/>
    <n v="101"/>
    <n v="32"/>
    <n v="101"/>
    <n v="43"/>
    <n v="84"/>
    <s v=""/>
    <n v="101"/>
    <n v="56.43"/>
    <x v="0"/>
    <s v="3"/>
    <s v="0.59%"/>
    <s v="4.25%"/>
    <s v="35.32"/>
    <x v="0"/>
    <s v="9,372,610"/>
    <s v="Americas"/>
    <x v="0"/>
    <s v="$22.20 Tn"/>
    <s v="$18.62 Tn"/>
    <x v="0"/>
  </r>
  <r>
    <x v="29"/>
    <s v="University of Texas at Austin"/>
    <x v="0"/>
    <n v="22"/>
    <n v="101"/>
    <n v="78"/>
    <n v="27"/>
    <n v="41"/>
    <n v="47"/>
    <n v="40"/>
    <s v=""/>
    <n v="57"/>
    <n v="56.18"/>
    <x v="0"/>
    <s v="3"/>
    <s v="0.59%"/>
    <s v="4.25%"/>
    <s v="35.32"/>
    <x v="0"/>
    <s v="9,372,610"/>
    <s v="Americas"/>
    <x v="0"/>
    <s v="$22.20 Tn"/>
    <s v="$18.62 Tn"/>
    <x v="0"/>
  </r>
  <r>
    <x v="30"/>
    <s v="University College London"/>
    <x v="1"/>
    <n v="4"/>
    <n v="35"/>
    <n v="101"/>
    <n v="45"/>
    <n v="27"/>
    <n v="23"/>
    <n v="33"/>
    <s v=""/>
    <n v="86"/>
    <n v="55.21"/>
    <x v="0"/>
    <s v="21"/>
    <s v="0.53%"/>
    <s v="0.87%"/>
    <s v="279.48"/>
    <x v="1"/>
    <s v="242,900"/>
    <s v="Europe"/>
    <x v="1"/>
    <s v="$2.93 Tn"/>
    <s v="$2.65 Tn"/>
    <x v="1"/>
  </r>
  <r>
    <x v="31"/>
    <s v="Osaka University"/>
    <x v="2"/>
    <n v="3"/>
    <n v="77"/>
    <n v="101"/>
    <n v="44"/>
    <n v="39"/>
    <n v="44"/>
    <n v="51"/>
    <s v=""/>
    <n v="11"/>
    <n v="54.43"/>
    <x v="0"/>
    <s v="11"/>
    <s v="-0.30%"/>
    <s v="1.62%"/>
    <s v="334.66"/>
    <x v="2"/>
    <s v="377,930"/>
    <s v="Asia"/>
    <x v="2"/>
    <s v="$5.50 Tn"/>
    <s v="$4.94 Tn"/>
    <x v="2"/>
  </r>
  <r>
    <x v="32"/>
    <s v="Northwestern University"/>
    <x v="0"/>
    <n v="23"/>
    <n v="101"/>
    <n v="32"/>
    <n v="101"/>
    <n v="24"/>
    <n v="25"/>
    <n v="20"/>
    <s v=""/>
    <n v="35"/>
    <n v="54.4"/>
    <x v="0"/>
    <s v="3"/>
    <s v="0.59%"/>
    <s v="4.25%"/>
    <s v="35.32"/>
    <x v="0"/>
    <s v="9,372,610"/>
    <s v="Americas"/>
    <x v="0"/>
    <s v="$22.20 Tn"/>
    <s v="$18.62 Tn"/>
    <x v="0"/>
  </r>
  <r>
    <x v="33"/>
    <s v="University of Michigan, Ann Arbor"/>
    <x v="0"/>
    <n v="24"/>
    <n v="68"/>
    <n v="60"/>
    <n v="101"/>
    <n v="2"/>
    <n v="17"/>
    <n v="7"/>
    <s v=""/>
    <n v="8"/>
    <n v="53.72"/>
    <x v="0"/>
    <s v="3"/>
    <s v="0.59%"/>
    <s v="4.25%"/>
    <s v="35.32"/>
    <x v="0"/>
    <s v="9,372,610"/>
    <s v="Americas"/>
    <x v="0"/>
    <s v="$22.20 Tn"/>
    <s v="$18.62 Tn"/>
    <x v="0"/>
  </r>
  <r>
    <x v="34"/>
    <s v="University of Toronto"/>
    <x v="5"/>
    <n v="1"/>
    <n v="101"/>
    <n v="101"/>
    <n v="34"/>
    <n v="7"/>
    <n v="14"/>
    <n v="18"/>
    <s v=""/>
    <n v="101"/>
    <n v="53.43"/>
    <x v="0"/>
    <s v="39"/>
    <s v="0.89%"/>
    <s v="0.48%"/>
    <s v="3.78"/>
    <x v="5"/>
    <s v="9,984,670"/>
    <s v="Americas"/>
    <x v="0"/>
    <s v="$1.83 Tn"/>
    <s v="$1.53 Tn"/>
    <x v="5"/>
  </r>
  <r>
    <x v="35"/>
    <s v="University of North Carolina at Chapel Hill"/>
    <x v="0"/>
    <n v="25"/>
    <n v="101"/>
    <n v="86"/>
    <n v="56"/>
    <n v="31"/>
    <n v="29"/>
    <n v="31"/>
    <s v=""/>
    <n v="29"/>
    <n v="53.09"/>
    <x v="0"/>
    <s v="3"/>
    <s v="0.59%"/>
    <s v="4.25%"/>
    <s v="35.32"/>
    <x v="0"/>
    <s v="9,372,610"/>
    <s v="Americas"/>
    <x v="0"/>
    <s v="$22.20 Tn"/>
    <s v="$18.62 Tn"/>
    <x v="0"/>
  </r>
  <r>
    <x v="36"/>
    <s v="Washington University in St. Louis"/>
    <x v="0"/>
    <n v="26"/>
    <n v="74"/>
    <n v="62"/>
    <n v="101"/>
    <n v="32"/>
    <n v="18"/>
    <n v="30"/>
    <s v=""/>
    <n v="14"/>
    <n v="52.9"/>
    <x v="0"/>
    <s v="3"/>
    <s v="0.59%"/>
    <s v="4.25%"/>
    <s v="35.32"/>
    <x v="0"/>
    <s v="9,372,610"/>
    <s v="Americas"/>
    <x v="0"/>
    <s v="$22.20 Tn"/>
    <s v="$18.62 Tn"/>
    <x v="0"/>
  </r>
  <r>
    <x v="37"/>
    <s v="University of Utah"/>
    <x v="0"/>
    <n v="27"/>
    <n v="92"/>
    <n v="101"/>
    <n v="41"/>
    <n v="74"/>
    <n v="52"/>
    <n v="67"/>
    <s v=""/>
    <n v="12"/>
    <n v="52.64"/>
    <x v="0"/>
    <s v="3"/>
    <s v="0.59%"/>
    <s v="4.25%"/>
    <s v="35.32"/>
    <x v="0"/>
    <s v="9,372,610"/>
    <s v="Americas"/>
    <x v="0"/>
    <s v="$22.20 Tn"/>
    <s v="$18.62 Tn"/>
    <x v="0"/>
  </r>
  <r>
    <x v="38"/>
    <s v="University of Washington - Seattle"/>
    <x v="0"/>
    <n v="28"/>
    <n v="101"/>
    <n v="101"/>
    <n v="40"/>
    <n v="5"/>
    <n v="7"/>
    <n v="5"/>
    <s v=""/>
    <n v="101"/>
    <n v="52.25"/>
    <x v="0"/>
    <s v="3"/>
    <s v="0.59%"/>
    <s v="4.25%"/>
    <s v="35.32"/>
    <x v="0"/>
    <s v="9,372,610"/>
    <s v="Americas"/>
    <x v="0"/>
    <s v="$22.20 Tn"/>
    <s v="$18.62 Tn"/>
    <x v="0"/>
  </r>
  <r>
    <x v="39"/>
    <s v="University of California, Santa Barbara"/>
    <x v="0"/>
    <n v="29"/>
    <n v="101"/>
    <n v="101"/>
    <n v="28"/>
    <n v="68"/>
    <n v="72"/>
    <n v="36"/>
    <s v=""/>
    <n v="101"/>
    <n v="52.15"/>
    <x v="0"/>
    <s v="3"/>
    <s v="0.59%"/>
    <s v="4.25%"/>
    <s v="35.32"/>
    <x v="0"/>
    <s v="9,372,610"/>
    <s v="Americas"/>
    <x v="0"/>
    <s v="$22.20 Tn"/>
    <s v="$18.62 Tn"/>
    <x v="0"/>
  </r>
  <r>
    <x v="40"/>
    <s v="McGill University"/>
    <x v="5"/>
    <n v="2"/>
    <n v="70"/>
    <n v="91"/>
    <n v="54"/>
    <n v="33"/>
    <n v="39"/>
    <n v="47"/>
    <s v=""/>
    <n v="101"/>
    <n v="51.72"/>
    <x v="0"/>
    <s v="39"/>
    <s v="0.89%"/>
    <s v="0.48%"/>
    <s v="3.78"/>
    <x v="5"/>
    <s v="9,984,670"/>
    <s v="Americas"/>
    <x v="0"/>
    <s v="$1.83 Tn"/>
    <s v="$1.53 Tn"/>
    <x v="5"/>
  </r>
  <r>
    <x v="41"/>
    <s v="Purdue University, West Lafayette"/>
    <x v="0"/>
    <n v="30"/>
    <n v="95"/>
    <n v="70"/>
    <n v="49"/>
    <n v="61"/>
    <n v="101"/>
    <n v="58"/>
    <s v=""/>
    <n v="19"/>
    <n v="51.66"/>
    <x v="0"/>
    <s v="3"/>
    <s v="0.59%"/>
    <s v="4.25%"/>
    <s v="35.32"/>
    <x v="0"/>
    <s v="9,372,610"/>
    <s v="Americas"/>
    <x v="0"/>
    <s v="$22.20 Tn"/>
    <s v="$18.62 Tn"/>
    <x v="0"/>
  </r>
  <r>
    <x v="42"/>
    <s v="Carnegie Mellon University"/>
    <x v="0"/>
    <n v="31"/>
    <n v="30"/>
    <n v="81"/>
    <n v="26"/>
    <n v="101"/>
    <n v="101"/>
    <n v="61"/>
    <s v=""/>
    <n v="101"/>
    <n v="51.6"/>
    <x v="0"/>
    <s v="3"/>
    <s v="0.59%"/>
    <s v="4.25%"/>
    <s v="35.32"/>
    <x v="0"/>
    <s v="9,372,610"/>
    <s v="Americas"/>
    <x v="0"/>
    <s v="$22.20 Tn"/>
    <s v="$18.62 Tn"/>
    <x v="0"/>
  </r>
  <r>
    <x v="43"/>
    <s v="University of Southern California"/>
    <x v="0"/>
    <n v="32"/>
    <n v="101"/>
    <n v="101"/>
    <n v="63"/>
    <n v="46"/>
    <n v="48"/>
    <n v="32"/>
    <s v=""/>
    <n v="23"/>
    <n v="51.38"/>
    <x v="0"/>
    <s v="3"/>
    <s v="0.59%"/>
    <s v="4.25%"/>
    <s v="35.32"/>
    <x v="0"/>
    <s v="9,372,610"/>
    <s v="Americas"/>
    <x v="0"/>
    <s v="$22.20 Tn"/>
    <s v="$18.62 Tn"/>
    <x v="0"/>
  </r>
  <r>
    <x v="44"/>
    <s v="University of California, Davis"/>
    <x v="0"/>
    <n v="33"/>
    <n v="79"/>
    <n v="101"/>
    <n v="92"/>
    <n v="23"/>
    <n v="40"/>
    <n v="25"/>
    <s v=""/>
    <n v="32"/>
    <n v="51.06"/>
    <x v="0"/>
    <s v="3"/>
    <s v="0.59%"/>
    <s v="4.25%"/>
    <s v="35.32"/>
    <x v="0"/>
    <s v="9,372,610"/>
    <s v="Americas"/>
    <x v="0"/>
    <s v="$22.20 Tn"/>
    <s v="$18.62 Tn"/>
    <x v="0"/>
  </r>
  <r>
    <x v="45"/>
    <s v="University of Colorado Boulder"/>
    <x v="0"/>
    <n v="34"/>
    <n v="83"/>
    <n v="88"/>
    <n v="48"/>
    <n v="71"/>
    <n v="54"/>
    <n v="56"/>
    <s v=""/>
    <n v="101"/>
    <n v="50.68"/>
    <x v="0"/>
    <s v="3"/>
    <s v="0.59%"/>
    <s v="4.25%"/>
    <s v="35.32"/>
    <x v="0"/>
    <s v="9,372,610"/>
    <s v="Americas"/>
    <x v="0"/>
    <s v="$22.20 Tn"/>
    <s v="$18.62 Tn"/>
    <x v="0"/>
  </r>
  <r>
    <x v="46"/>
    <s v="University of California, Irvine"/>
    <x v="0"/>
    <n v="35"/>
    <n v="101"/>
    <n v="101"/>
    <n v="38"/>
    <n v="59"/>
    <n v="57"/>
    <n v="52"/>
    <s v=""/>
    <n v="65"/>
    <n v="50.64"/>
    <x v="0"/>
    <s v="3"/>
    <s v="0.59%"/>
    <s v="4.25%"/>
    <s v="35.32"/>
    <x v="0"/>
    <s v="9,372,610"/>
    <s v="Americas"/>
    <x v="0"/>
    <s v="$22.20 Tn"/>
    <s v="$18.62 Tn"/>
    <x v="0"/>
  </r>
  <r>
    <x v="47"/>
    <s v="University of Paris-Sud"/>
    <x v="6"/>
    <n v="1"/>
    <n v="48"/>
    <n v="101"/>
    <n v="25"/>
    <n v="73"/>
    <n v="96"/>
    <n v="101"/>
    <s v=""/>
    <n v="101"/>
    <n v="50.44"/>
    <x v="0"/>
    <s v="22"/>
    <s v="0.22%"/>
    <s v="0.84%"/>
    <s v="118.31"/>
    <x v="6"/>
    <s v="551,695"/>
    <s v="Europe"/>
    <x v="3"/>
    <s v="$2.88 Tn"/>
    <s v="$2.47 Tn"/>
    <x v="6"/>
  </r>
  <r>
    <x v="48"/>
    <s v="University of Minnesota, Twin Cities"/>
    <x v="0"/>
    <n v="36"/>
    <n v="101"/>
    <n v="101"/>
    <n v="85"/>
    <n v="18"/>
    <n v="31"/>
    <n v="17"/>
    <s v=""/>
    <n v="84"/>
    <n v="50.3"/>
    <x v="0"/>
    <s v="3"/>
    <s v="0.59%"/>
    <s v="4.25%"/>
    <s v="35.32"/>
    <x v="0"/>
    <s v="9,372,610"/>
    <s v="Americas"/>
    <x v="0"/>
    <s v="$22.20 Tn"/>
    <s v="$18.62 Tn"/>
    <x v="0"/>
  </r>
  <r>
    <x v="49"/>
    <s v="University of Arizona"/>
    <x v="0"/>
    <n v="37"/>
    <n v="101"/>
    <n v="101"/>
    <n v="88"/>
    <n v="45"/>
    <n v="42"/>
    <n v="45"/>
    <s v=""/>
    <n v="27"/>
    <n v="50.29"/>
    <x v="0"/>
    <s v="3"/>
    <s v="0.59%"/>
    <s v="4.25%"/>
    <s v="35.32"/>
    <x v="0"/>
    <s v="9,372,610"/>
    <s v="Americas"/>
    <x v="0"/>
    <s v="$22.20 Tn"/>
    <s v="$18.62 Tn"/>
    <x v="0"/>
  </r>
  <r>
    <x v="50"/>
    <s v="Technion – Israel Institute of Technology"/>
    <x v="4"/>
    <n v="3"/>
    <n v="45"/>
    <n v="89"/>
    <n v="36"/>
    <n v="101"/>
    <n v="101"/>
    <n v="101"/>
    <s v=""/>
    <n v="51"/>
    <n v="50.01"/>
    <x v="0"/>
    <s v="100"/>
    <s v="1.60%"/>
    <s v="0.11%"/>
    <s v="416.73"/>
    <x v="4"/>
    <s v="20,770"/>
    <s v="Asia"/>
    <x v="4"/>
    <s v="$403.96 Bn"/>
    <s v="$317.75 Bn"/>
    <x v="4"/>
  </r>
  <r>
    <x v="51"/>
    <s v="Ohio State University, Columbus"/>
    <x v="0"/>
    <n v="38"/>
    <n v="101"/>
    <n v="101"/>
    <n v="83"/>
    <n v="30"/>
    <n v="50"/>
    <n v="35"/>
    <s v=""/>
    <n v="54"/>
    <n v="49.54"/>
    <x v="0"/>
    <s v="3"/>
    <s v="0.59%"/>
    <s v="4.25%"/>
    <s v="35.32"/>
    <x v="0"/>
    <s v="9,372,610"/>
    <s v="Americas"/>
    <x v="0"/>
    <s v="$22.20 Tn"/>
    <s v="$18.62 Tn"/>
    <x v="0"/>
  </r>
  <r>
    <x v="52"/>
    <s v="University of Rochester"/>
    <x v="0"/>
    <n v="39"/>
    <n v="41"/>
    <n v="54"/>
    <n v="101"/>
    <n v="82"/>
    <n v="68"/>
    <n v="54"/>
    <s v=""/>
    <n v="62"/>
    <n v="49.51"/>
    <x v="0"/>
    <s v="3"/>
    <s v="0.59%"/>
    <s v="4.25%"/>
    <s v="35.32"/>
    <x v="0"/>
    <s v="9,372,610"/>
    <s v="Americas"/>
    <x v="0"/>
    <s v="$22.20 Tn"/>
    <s v="$18.62 Tn"/>
    <x v="0"/>
  </r>
  <r>
    <x v="53"/>
    <s v="École normale supérieure - Paris"/>
    <x v="6"/>
    <n v="2"/>
    <n v="3"/>
    <n v="61"/>
    <n v="77"/>
    <n v="101"/>
    <n v="101"/>
    <n v="101"/>
    <s v=""/>
    <n v="101"/>
    <n v="49.1"/>
    <x v="0"/>
    <s v="22"/>
    <s v="0.22%"/>
    <s v="0.84%"/>
    <s v="118.31"/>
    <x v="6"/>
    <s v="551,695"/>
    <s v="Europe"/>
    <x v="3"/>
    <s v="$2.88 Tn"/>
    <s v="$2.47 Tn"/>
    <x v="6"/>
  </r>
  <r>
    <x v="54"/>
    <s v="University of Florida"/>
    <x v="0"/>
    <n v="40"/>
    <n v="101"/>
    <n v="101"/>
    <n v="96"/>
    <n v="29"/>
    <n v="74"/>
    <n v="42"/>
    <s v=""/>
    <n v="2"/>
    <n v="48.8"/>
    <x v="0"/>
    <s v="3"/>
    <s v="0.59%"/>
    <s v="4.25%"/>
    <s v="35.32"/>
    <x v="0"/>
    <s v="9,372,610"/>
    <s v="Americas"/>
    <x v="0"/>
    <s v="$22.20 Tn"/>
    <s v="$18.62 Tn"/>
    <x v="0"/>
  </r>
  <r>
    <x v="55"/>
    <s v="Tel Aviv University"/>
    <x v="4"/>
    <n v="4"/>
    <n v="97"/>
    <n v="101"/>
    <n v="51"/>
    <n v="72"/>
    <n v="101"/>
    <n v="101"/>
    <s v=""/>
    <n v="35"/>
    <n v="48.76"/>
    <x v="0"/>
    <s v="100"/>
    <s v="1.60%"/>
    <s v="0.11%"/>
    <s v="416.73"/>
    <x v="4"/>
    <s v="20,770"/>
    <s v="Asia"/>
    <x v="4"/>
    <s v="$403.96 Bn"/>
    <s v="$317.75 Bn"/>
    <x v="4"/>
  </r>
  <r>
    <x v="56"/>
    <s v="Rice University"/>
    <x v="0"/>
    <n v="41"/>
    <n v="28"/>
    <n v="53"/>
    <n v="94"/>
    <n v="101"/>
    <n v="101"/>
    <n v="53"/>
    <s v=""/>
    <n v="101"/>
    <n v="48.76"/>
    <x v="0"/>
    <s v="3"/>
    <s v="0.59%"/>
    <s v="4.25%"/>
    <s v="35.32"/>
    <x v="0"/>
    <s v="9,372,610"/>
    <s v="Americas"/>
    <x v="0"/>
    <s v="$22.20 Tn"/>
    <s v="$18.62 Tn"/>
    <x v="0"/>
  </r>
  <r>
    <x v="57"/>
    <s v="Dartmouth College"/>
    <x v="0"/>
    <n v="42"/>
    <n v="27"/>
    <n v="13"/>
    <n v="101"/>
    <n v="101"/>
    <n v="101"/>
    <n v="101"/>
    <s v=""/>
    <n v="92"/>
    <n v="48.5"/>
    <x v="0"/>
    <s v="3"/>
    <s v="0.59%"/>
    <s v="4.25%"/>
    <s v="35.32"/>
    <x v="0"/>
    <s v="9,372,610"/>
    <s v="Americas"/>
    <x v="0"/>
    <s v="$22.20 Tn"/>
    <s v="$18.62 Tn"/>
    <x v="0"/>
  </r>
  <r>
    <x v="58"/>
    <s v="Vanderbilt University"/>
    <x v="0"/>
    <n v="43"/>
    <n v="80"/>
    <n v="72"/>
    <n v="101"/>
    <n v="50"/>
    <n v="35"/>
    <n v="49"/>
    <s v=""/>
    <n v="101"/>
    <n v="48.44"/>
    <x v="0"/>
    <s v="3"/>
    <s v="0.59%"/>
    <s v="4.25%"/>
    <s v="35.32"/>
    <x v="0"/>
    <s v="9,372,610"/>
    <s v="Americas"/>
    <x v="0"/>
    <s v="$22.20 Tn"/>
    <s v="$18.62 Tn"/>
    <x v="0"/>
  </r>
  <r>
    <x v="59"/>
    <s v="University of Edinburgh"/>
    <x v="1"/>
    <n v="1"/>
    <n v="71"/>
    <n v="101"/>
    <n v="43"/>
    <n v="64"/>
    <n v="41"/>
    <n v="70"/>
    <s v=""/>
    <n v="101"/>
    <n v="48.43"/>
    <x v="0"/>
    <s v="21"/>
    <s v="0.53%"/>
    <s v="0.87%"/>
    <s v="279.48"/>
    <x v="1"/>
    <s v="242,900"/>
    <s v="Europe"/>
    <x v="1"/>
    <s v="$2.93 Tn"/>
    <s v="$2.65 Tn"/>
    <x v="1"/>
  </r>
  <r>
    <x v="60"/>
    <s v="École Polytechnique"/>
    <x v="6"/>
    <n v="3"/>
    <n v="47"/>
    <n v="3"/>
    <n v="101"/>
    <n v="101"/>
    <n v="101"/>
    <n v="101"/>
    <s v=""/>
    <n v="101"/>
    <n v="48.33"/>
    <x v="0"/>
    <s v="22"/>
    <s v="0.22%"/>
    <s v="0.84%"/>
    <s v="118.31"/>
    <x v="6"/>
    <s v="551,695"/>
    <s v="Europe"/>
    <x v="3"/>
    <s v="$2.88 Tn"/>
    <s v="$2.47 Tn"/>
    <x v="6"/>
  </r>
  <r>
    <x v="61"/>
    <s v="Boston University"/>
    <x v="0"/>
    <n v="44"/>
    <n v="101"/>
    <n v="101"/>
    <n v="86"/>
    <n v="48"/>
    <n v="34"/>
    <n v="37"/>
    <s v=""/>
    <n v="101"/>
    <n v="48.31"/>
    <x v="0"/>
    <s v="3"/>
    <s v="0.59%"/>
    <s v="4.25%"/>
    <s v="35.32"/>
    <x v="0"/>
    <s v="9,372,610"/>
    <s v="Americas"/>
    <x v="0"/>
    <s v="$22.20 Tn"/>
    <s v="$18.62 Tn"/>
    <x v="0"/>
  </r>
  <r>
    <x v="62"/>
    <s v="Pierre-and-Marie-Curie University"/>
    <x v="6"/>
    <n v="4"/>
    <n v="54"/>
    <n v="101"/>
    <n v="84"/>
    <n v="36"/>
    <n v="53"/>
    <n v="78"/>
    <s v=""/>
    <n v="101"/>
    <n v="48.26"/>
    <x v="0"/>
    <s v="22"/>
    <s v="0.22%"/>
    <s v="0.84%"/>
    <s v="118.31"/>
    <x v="6"/>
    <s v="551,695"/>
    <s v="Europe"/>
    <x v="3"/>
    <s v="$2.88 Tn"/>
    <s v="$2.47 Tn"/>
    <x v="6"/>
  </r>
  <r>
    <x v="63"/>
    <s v="Pennsylvania State University, University Park"/>
    <x v="0"/>
    <n v="45"/>
    <n v="101"/>
    <n v="94"/>
    <n v="101"/>
    <n v="38"/>
    <n v="60"/>
    <n v="27"/>
    <s v=""/>
    <n v="99"/>
    <n v="48.15"/>
    <x v="0"/>
    <s v="3"/>
    <s v="0.59%"/>
    <s v="4.25%"/>
    <s v="35.32"/>
    <x v="0"/>
    <s v="9,372,610"/>
    <s v="Americas"/>
    <x v="0"/>
    <s v="$22.20 Tn"/>
    <s v="$18.62 Tn"/>
    <x v="0"/>
  </r>
  <r>
    <x v="64"/>
    <s v="University of Geneva"/>
    <x v="3"/>
    <n v="2"/>
    <n v="46"/>
    <n v="101"/>
    <n v="29"/>
    <n v="101"/>
    <n v="93"/>
    <n v="101"/>
    <s v=""/>
    <n v="101"/>
    <n v="47.94"/>
    <x v="0"/>
    <s v="101"/>
    <s v="0.74%"/>
    <s v="0.11%"/>
    <s v="209.64"/>
    <x v="3"/>
    <s v="41,284"/>
    <s v="Europe"/>
    <x v="3"/>
    <s v="$740.70 Bn"/>
    <s v="$668.85 Bn"/>
    <x v="3"/>
  </r>
  <r>
    <x v="65"/>
    <s v="Brown University"/>
    <x v="0"/>
    <n v="46"/>
    <n v="49"/>
    <n v="37"/>
    <n v="65"/>
    <n v="101"/>
    <n v="73"/>
    <n v="92"/>
    <s v=""/>
    <n v="101"/>
    <n v="47.91"/>
    <x v="0"/>
    <s v="3"/>
    <s v="0.59%"/>
    <s v="4.25%"/>
    <s v="35.32"/>
    <x v="0"/>
    <s v="9,372,610"/>
    <s v="Americas"/>
    <x v="0"/>
    <s v="$22.20 Tn"/>
    <s v="$18.62 Tn"/>
    <x v="0"/>
  </r>
  <r>
    <x v="66"/>
    <s v="University of British Columbia"/>
    <x v="5"/>
    <n v="3"/>
    <n v="101"/>
    <n v="101"/>
    <n v="93"/>
    <n v="28"/>
    <n v="38"/>
    <n v="48"/>
    <s v=""/>
    <n v="101"/>
    <n v="47.74"/>
    <x v="0"/>
    <s v="39"/>
    <s v="0.89%"/>
    <s v="0.48%"/>
    <s v="3.78"/>
    <x v="5"/>
    <s v="9,984,670"/>
    <s v="Americas"/>
    <x v="0"/>
    <s v="$1.83 Tn"/>
    <s v="$1.53 Tn"/>
    <x v="5"/>
  </r>
  <r>
    <x v="67"/>
    <s v="University of Maryland, College Park"/>
    <x v="0"/>
    <n v="47"/>
    <n v="85"/>
    <n v="101"/>
    <n v="50"/>
    <n v="47"/>
    <n v="55"/>
    <n v="41"/>
    <s v=""/>
    <n v="101"/>
    <n v="47.69"/>
    <x v="0"/>
    <s v="3"/>
    <s v="0.59%"/>
    <s v="4.25%"/>
    <s v="35.32"/>
    <x v="0"/>
    <s v="9,372,610"/>
    <s v="Americas"/>
    <x v="0"/>
    <s v="$22.20 Tn"/>
    <s v="$18.62 Tn"/>
    <x v="0"/>
  </r>
  <r>
    <x v="68"/>
    <s v="Swiss Federal Institute of Technology in Lausanne"/>
    <x v="3"/>
    <n v="3"/>
    <n v="101"/>
    <n v="30"/>
    <n v="82"/>
    <n v="101"/>
    <n v="101"/>
    <n v="101"/>
    <s v=""/>
    <n v="74"/>
    <n v="47.68"/>
    <x v="0"/>
    <s v="101"/>
    <s v="0.74%"/>
    <s v="0.11%"/>
    <s v="209.64"/>
    <x v="3"/>
    <s v="41,284"/>
    <s v="Europe"/>
    <x v="3"/>
    <s v="$740.70 Bn"/>
    <s v="$668.85 Bn"/>
    <x v="3"/>
  </r>
  <r>
    <x v="69"/>
    <s v="Karolinska Institute"/>
    <x v="7"/>
    <n v="1"/>
    <n v="51"/>
    <n v="101"/>
    <n v="42"/>
    <n v="84"/>
    <n v="49"/>
    <n v="95"/>
    <s v=""/>
    <n v="101"/>
    <n v="47.61"/>
    <x v="0"/>
    <s v="91"/>
    <s v="0.63%"/>
    <s v="0.13%"/>
    <s v="22.43"/>
    <x v="7"/>
    <s v="450,295"/>
    <s v="Europe"/>
    <x v="1"/>
    <s v="$576.72 Bn"/>
    <s v="$514.48 Bn"/>
    <x v="7"/>
  </r>
  <r>
    <x v="70"/>
    <s v="University of Pittsburgh - Pittsburgh Campus"/>
    <x v="0"/>
    <n v="48"/>
    <n v="81"/>
    <n v="101"/>
    <n v="101"/>
    <n v="21"/>
    <n v="32"/>
    <n v="24"/>
    <s v=""/>
    <n v="61"/>
    <n v="47.59"/>
    <x v="0"/>
    <s v="3"/>
    <s v="0.59%"/>
    <s v="4.25%"/>
    <s v="35.32"/>
    <x v="0"/>
    <s v="9,372,610"/>
    <s v="Americas"/>
    <x v="0"/>
    <s v="$22.20 Tn"/>
    <s v="$18.62 Tn"/>
    <x v="0"/>
  </r>
  <r>
    <x v="71"/>
    <s v="Rutgers University-New Brunswick"/>
    <x v="0"/>
    <n v="49"/>
    <n v="101"/>
    <n v="101"/>
    <n v="59"/>
    <n v="80"/>
    <n v="83"/>
    <n v="72"/>
    <s v=""/>
    <n v="85"/>
    <n v="47.5"/>
    <x v="0"/>
    <s v="3"/>
    <s v="0.59%"/>
    <s v="4.25%"/>
    <s v="35.32"/>
    <x v="0"/>
    <s v="9,372,610"/>
    <s v="Americas"/>
    <x v="0"/>
    <s v="$22.20 Tn"/>
    <s v="$18.62 Tn"/>
    <x v="0"/>
  </r>
  <r>
    <x v="72"/>
    <s v="Texas A&amp;M University, College Station"/>
    <x v="0"/>
    <n v="50"/>
    <n v="101"/>
    <n v="101"/>
    <n v="46"/>
    <n v="58"/>
    <n v="101"/>
    <n v="80"/>
    <s v=""/>
    <n v="101"/>
    <n v="47.31"/>
    <x v="0"/>
    <s v="3"/>
    <s v="0.59%"/>
    <s v="4.25%"/>
    <s v="35.32"/>
    <x v="0"/>
    <s v="9,372,610"/>
    <s v="Americas"/>
    <x v="0"/>
    <s v="$22.20 Tn"/>
    <s v="$18.62 Tn"/>
    <x v="0"/>
  </r>
  <r>
    <x v="73"/>
    <s v="Nagoya University"/>
    <x v="2"/>
    <n v="4"/>
    <n v="56"/>
    <n v="101"/>
    <n v="69"/>
    <n v="101"/>
    <n v="101"/>
    <n v="101"/>
    <s v=""/>
    <n v="46"/>
    <n v="46.89"/>
    <x v="0"/>
    <s v="11"/>
    <s v="-0.30%"/>
    <s v="1.62%"/>
    <s v="334.66"/>
    <x v="2"/>
    <s v="377,930"/>
    <s v="Asia"/>
    <x v="2"/>
    <s v="$5.50 Tn"/>
    <s v="$4.94 Tn"/>
    <x v="2"/>
  </r>
  <r>
    <x v="74"/>
    <s v="Seoul National University"/>
    <x v="8"/>
    <n v="1"/>
    <n v="101"/>
    <n v="34"/>
    <n v="101"/>
    <n v="44"/>
    <n v="101"/>
    <n v="69"/>
    <s v=""/>
    <n v="4"/>
    <n v="46.74"/>
    <x v="0"/>
    <s v="28"/>
    <s v="0.09%"/>
    <s v="0.66%"/>
    <s v="511.62"/>
    <x v="8"/>
    <s v="100,210"/>
    <s v="Asia"/>
    <x v="2"/>
    <s v="$1.74 Tn"/>
    <s v="$1.41 Tn"/>
    <x v="8"/>
  </r>
  <r>
    <x v="75"/>
    <s v="University of Manchester"/>
    <x v="1"/>
    <n v="5"/>
    <n v="101"/>
    <n v="101"/>
    <n v="75"/>
    <n v="52"/>
    <n v="70"/>
    <n v="63"/>
    <s v=""/>
    <n v="101"/>
    <n v="46.38"/>
    <x v="0"/>
    <s v="21"/>
    <s v="0.53%"/>
    <s v="0.87%"/>
    <s v="279.48"/>
    <x v="1"/>
    <s v="242,900"/>
    <s v="Europe"/>
    <x v="1"/>
    <s v="$2.93 Tn"/>
    <s v="$2.65 Tn"/>
    <x v="1"/>
  </r>
  <r>
    <x v="76"/>
    <s v="Sapienza University of Rome"/>
    <x v="9"/>
    <n v="1"/>
    <n v="101"/>
    <n v="101"/>
    <n v="30"/>
    <n v="70"/>
    <n v="101"/>
    <n v="101"/>
    <s v=""/>
    <n v="101"/>
    <n v="46.34"/>
    <x v="0"/>
    <s v="23"/>
    <s v="-0.15%"/>
    <s v="0.78%"/>
    <s v="200.65"/>
    <x v="9"/>
    <s v="301,336"/>
    <s v="Europe"/>
    <x v="5"/>
    <s v="$2.09 Tn"/>
    <s v="$1.86 Tn"/>
    <x v="9"/>
  </r>
  <r>
    <x v="77"/>
    <s v="Case Western Reserve University"/>
    <x v="0"/>
    <n v="51"/>
    <n v="33"/>
    <n v="101"/>
    <n v="101"/>
    <n v="96"/>
    <n v="63"/>
    <n v="65"/>
    <s v=""/>
    <n v="101"/>
    <n v="46.11"/>
    <x v="0"/>
    <s v="3"/>
    <s v="0.59%"/>
    <s v="4.25%"/>
    <s v="35.32"/>
    <x v="0"/>
    <s v="9,372,610"/>
    <s v="Americas"/>
    <x v="0"/>
    <s v="$22.20 Tn"/>
    <s v="$18.62 Tn"/>
    <x v="0"/>
  </r>
  <r>
    <x v="78"/>
    <s v="Tohoku University"/>
    <x v="2"/>
    <n v="5"/>
    <n v="53"/>
    <n v="101"/>
    <n v="101"/>
    <n v="49"/>
    <n v="100"/>
    <n v="67"/>
    <s v=""/>
    <n v="29"/>
    <n v="45.82"/>
    <x v="0"/>
    <s v="11"/>
    <s v="-0.30%"/>
    <s v="1.62%"/>
    <s v="334.66"/>
    <x v="2"/>
    <s v="377,930"/>
    <s v="Asia"/>
    <x v="2"/>
    <s v="$5.50 Tn"/>
    <s v="$4.94 Tn"/>
    <x v="2"/>
  </r>
  <r>
    <x v="79"/>
    <s v="Arizona State University"/>
    <x v="0"/>
    <n v="52"/>
    <n v="101"/>
    <n v="101"/>
    <n v="70"/>
    <n v="101"/>
    <n v="101"/>
    <n v="77"/>
    <s v=""/>
    <n v="49"/>
    <n v="45.7"/>
    <x v="0"/>
    <s v="3"/>
    <s v="0.59%"/>
    <s v="4.25%"/>
    <s v="35.32"/>
    <x v="0"/>
    <s v="9,372,610"/>
    <s v="Americas"/>
    <x v="0"/>
    <s v="$22.20 Tn"/>
    <s v="$18.62 Tn"/>
    <x v="0"/>
  </r>
  <r>
    <x v="80"/>
    <s v="Emory University"/>
    <x v="0"/>
    <n v="53"/>
    <n v="101"/>
    <n v="97"/>
    <n v="101"/>
    <n v="54"/>
    <n v="37"/>
    <n v="50"/>
    <s v=""/>
    <n v="46"/>
    <n v="45.47"/>
    <x v="0"/>
    <s v="3"/>
    <s v="0.59%"/>
    <s v="4.25%"/>
    <s v="35.32"/>
    <x v="0"/>
    <s v="9,372,610"/>
    <s v="Americas"/>
    <x v="0"/>
    <s v="$22.20 Tn"/>
    <s v="$18.62 Tn"/>
    <x v="0"/>
  </r>
  <r>
    <x v="81"/>
    <s v="Ruprecht Karl University of Heidelberg"/>
    <x v="10"/>
    <n v="1"/>
    <n v="87"/>
    <n v="101"/>
    <n v="52"/>
    <n v="86"/>
    <n v="58"/>
    <n v="100"/>
    <s v=""/>
    <n v="101"/>
    <n v="45.33"/>
    <x v="0"/>
    <s v="19"/>
    <s v="0.32%"/>
    <s v="1.07%"/>
    <s v="234.61"/>
    <x v="10"/>
    <s v="357,114"/>
    <s v="Europe"/>
    <x v="3"/>
    <s v="$4.16 Tn"/>
    <s v="$3.48 Tn"/>
    <x v="10"/>
  </r>
  <r>
    <x v="82"/>
    <s v="Ludwig Maximilian University of Munich"/>
    <x v="10"/>
    <n v="2"/>
    <n v="90"/>
    <n v="101"/>
    <n v="90"/>
    <n v="60"/>
    <n v="45"/>
    <n v="62"/>
    <s v=""/>
    <n v="101"/>
    <n v="45.21"/>
    <x v="0"/>
    <s v="19"/>
    <s v="0.32%"/>
    <s v="1.07%"/>
    <s v="234.61"/>
    <x v="10"/>
    <s v="357,114"/>
    <s v="Europe"/>
    <x v="3"/>
    <s v="$4.16 Tn"/>
    <s v="$3.48 Tn"/>
    <x v="10"/>
  </r>
  <r>
    <x v="83"/>
    <s v="University of Virginia"/>
    <x v="0"/>
    <n v="54"/>
    <n v="101"/>
    <n v="50"/>
    <n v="101"/>
    <n v="76"/>
    <n v="62"/>
    <n v="57"/>
    <s v=""/>
    <n v="86"/>
    <n v="45.2"/>
    <x v="0"/>
    <s v="3"/>
    <s v="0.59%"/>
    <s v="4.25%"/>
    <s v="35.32"/>
    <x v="0"/>
    <s v="9,372,610"/>
    <s v="Americas"/>
    <x v="0"/>
    <s v="$22.20 Tn"/>
    <s v="$18.62 Tn"/>
    <x v="0"/>
  </r>
  <r>
    <x v="84"/>
    <s v="Leiden University"/>
    <x v="11"/>
    <n v="1"/>
    <n v="88"/>
    <n v="101"/>
    <n v="76"/>
    <n v="81"/>
    <n v="65"/>
    <n v="101"/>
    <s v=""/>
    <n v="101"/>
    <n v="45.13"/>
    <x v="0"/>
    <s v="69"/>
    <s v="0.22%"/>
    <s v="0.22%"/>
    <s v="409.44"/>
    <x v="11"/>
    <s v="41,850"/>
    <s v="Europe"/>
    <x v="3"/>
    <s v="$954.93 Bn"/>
    <s v="$777.23 Bn"/>
    <x v="11"/>
  </r>
  <r>
    <x v="85"/>
    <s v="Tufts University"/>
    <x v="0"/>
    <n v="55"/>
    <n v="60"/>
    <n v="41"/>
    <n v="101"/>
    <n v="101"/>
    <n v="95"/>
    <n v="75"/>
    <s v=""/>
    <n v="101"/>
    <n v="44.91"/>
    <x v="0"/>
    <s v="3"/>
    <s v="0.59%"/>
    <s v="4.25%"/>
    <s v="35.32"/>
    <x v="0"/>
    <s v="9,372,610"/>
    <s v="Americas"/>
    <x v="0"/>
    <s v="$22.20 Tn"/>
    <s v="$18.62 Tn"/>
    <x v="0"/>
  </r>
  <r>
    <x v="86"/>
    <s v="Georgia Institute of Technology"/>
    <x v="0"/>
    <n v="56"/>
    <n v="101"/>
    <n v="67"/>
    <n v="101"/>
    <n v="79"/>
    <n v="101"/>
    <n v="46"/>
    <s v=""/>
    <n v="40"/>
    <n v="44.71"/>
    <x v="0"/>
    <s v="3"/>
    <s v="0.59%"/>
    <s v="4.25%"/>
    <s v="35.32"/>
    <x v="0"/>
    <s v="9,372,610"/>
    <s v="Americas"/>
    <x v="0"/>
    <s v="$22.20 Tn"/>
    <s v="$18.62 Tn"/>
    <x v="0"/>
  </r>
  <r>
    <x v="87"/>
    <s v="University of Zurich"/>
    <x v="3"/>
    <n v="4"/>
    <n v="101"/>
    <n v="101"/>
    <n v="80"/>
    <n v="101"/>
    <n v="69"/>
    <n v="99"/>
    <s v=""/>
    <n v="101"/>
    <n v="44.51"/>
    <x v="0"/>
    <s v="101"/>
    <s v="0.74%"/>
    <s v="0.11%"/>
    <s v="209.64"/>
    <x v="3"/>
    <s v="41,284"/>
    <s v="Europe"/>
    <x v="3"/>
    <s v="$740.70 Bn"/>
    <s v="$668.85 Bn"/>
    <x v="3"/>
  </r>
  <r>
    <x v="88"/>
    <s v="University of Helsinki"/>
    <x v="12"/>
    <n v="1"/>
    <n v="96"/>
    <n v="101"/>
    <n v="79"/>
    <n v="62"/>
    <n v="64"/>
    <n v="54"/>
    <s v=""/>
    <n v="101"/>
    <n v="44.44"/>
    <x v="0"/>
    <s v="116"/>
    <s v="0.15%"/>
    <s v="0.07%"/>
    <s v="16.37"/>
    <x v="12"/>
    <s v="338,424"/>
    <s v="Europe"/>
    <x v="1"/>
    <s v="$289.24 Bn"/>
    <s v="$238.50 Bn"/>
    <x v="12"/>
  </r>
  <r>
    <x v="89"/>
    <s v="Technical University of Munich"/>
    <x v="10"/>
    <n v="3"/>
    <n v="52"/>
    <n v="101"/>
    <n v="101"/>
    <n v="91"/>
    <n v="76"/>
    <n v="94"/>
    <s v=""/>
    <n v="101"/>
    <n v="44.32"/>
    <x v="0"/>
    <s v="19"/>
    <s v="0.32%"/>
    <s v="1.07%"/>
    <s v="234.61"/>
    <x v="10"/>
    <s v="357,114"/>
    <s v="Europe"/>
    <x v="3"/>
    <s v="$4.16 Tn"/>
    <s v="$3.48 Tn"/>
    <x v="10"/>
  </r>
  <r>
    <x v="90"/>
    <s v="University of Oslo"/>
    <x v="13"/>
    <n v="1"/>
    <n v="101"/>
    <n v="101"/>
    <n v="39"/>
    <n v="101"/>
    <n v="101"/>
    <n v="101"/>
    <s v=""/>
    <n v="101"/>
    <n v="44.26"/>
    <x v="0"/>
    <s v="119"/>
    <s v="0.79%"/>
    <s v="0.07%"/>
    <s v="16.74"/>
    <x v="13"/>
    <s v="323,802"/>
    <s v="Europe"/>
    <x v="1"/>
    <s v="$438.62 Bn"/>
    <s v="$371.07 Bn"/>
    <x v="13"/>
  </r>
  <r>
    <x v="91"/>
    <s v="University of Queensland"/>
    <x v="14"/>
    <n v="1"/>
    <n v="101"/>
    <n v="101"/>
    <n v="101"/>
    <n v="67"/>
    <n v="90"/>
    <n v="89"/>
    <s v=""/>
    <n v="46"/>
    <n v="44.18"/>
    <x v="0"/>
    <s v="55"/>
    <s v="1.18%"/>
    <s v="0.33%"/>
    <s v="3.32"/>
    <x v="14"/>
    <s v="7,692,024"/>
    <s v="Oceania"/>
    <x v="6"/>
    <s v="$1.48 Tn"/>
    <s v="$1.30 Tn"/>
    <x v="14"/>
  </r>
  <r>
    <x v="92"/>
    <s v="University of Copenhagen"/>
    <x v="15"/>
    <n v="1"/>
    <n v="101"/>
    <n v="101"/>
    <n v="60"/>
    <n v="85"/>
    <n v="66"/>
    <n v="101"/>
    <s v=""/>
    <n v="101"/>
    <n v="44.15"/>
    <x v="0"/>
    <s v="115"/>
    <s v="0.35%"/>
    <s v="0.07%"/>
    <s v="134.41"/>
    <x v="15"/>
    <s v="43,094"/>
    <s v="Europe"/>
    <x v="1"/>
    <s v="$364.55 Bn"/>
    <s v="$306.90 Bn"/>
    <x v="15"/>
  </r>
  <r>
    <x v="93"/>
    <s v="University of Sydney"/>
    <x v="14"/>
    <n v="2"/>
    <n v="101"/>
    <n v="101"/>
    <n v="101"/>
    <n v="56"/>
    <n v="92"/>
    <n v="85"/>
    <s v=""/>
    <n v="69"/>
    <n v="44.13"/>
    <x v="0"/>
    <s v="55"/>
    <s v="1.18%"/>
    <s v="0.33%"/>
    <s v="3.32"/>
    <x v="14"/>
    <s v="7,692,024"/>
    <s v="Oceania"/>
    <x v="6"/>
    <s v="$1.48 Tn"/>
    <s v="$1.30 Tn"/>
    <x v="14"/>
  </r>
  <r>
    <x v="94"/>
    <s v="Williams College"/>
    <x v="0"/>
    <n v="57"/>
    <n v="18"/>
    <n v="15"/>
    <n v="101"/>
    <n v="101"/>
    <n v="101"/>
    <n v="101"/>
    <s v=""/>
    <n v="101"/>
    <n v="43.89"/>
    <x v="0"/>
    <s v="3"/>
    <s v="0.59%"/>
    <s v="4.25%"/>
    <s v="35.32"/>
    <x v="0"/>
    <s v="9,372,610"/>
    <s v="Americas"/>
    <x v="0"/>
    <s v="$22.20 Tn"/>
    <s v="$18.62 Tn"/>
    <x v="0"/>
  </r>
  <r>
    <x v="95"/>
    <s v="University of Texas MD Anderson Cancer Center"/>
    <x v="0"/>
    <n v="58"/>
    <n v="101"/>
    <n v="101"/>
    <n v="101"/>
    <n v="95"/>
    <n v="46"/>
    <n v="66"/>
    <s v=""/>
    <n v="100"/>
    <n v="43.88"/>
    <x v="0"/>
    <s v="3"/>
    <s v="0.59%"/>
    <s v="4.25%"/>
    <s v="35.32"/>
    <x v="0"/>
    <s v="9,372,610"/>
    <s v="Americas"/>
    <x v="0"/>
    <s v="$22.20 Tn"/>
    <s v="$18.62 Tn"/>
    <x v="0"/>
  </r>
  <r>
    <x v="96"/>
    <s v="University of Nottingham"/>
    <x v="1"/>
    <n v="6"/>
    <n v="101"/>
    <n v="101"/>
    <n v="87"/>
    <n v="101"/>
    <n v="101"/>
    <n v="101"/>
    <s v=""/>
    <n v="92"/>
    <n v="43.79"/>
    <x v="0"/>
    <s v="21"/>
    <s v="0.53%"/>
    <s v="0.87%"/>
    <s v="279.48"/>
    <x v="1"/>
    <s v="242,900"/>
    <s v="Europe"/>
    <x v="1"/>
    <s v="$2.93 Tn"/>
    <s v="$2.65 Tn"/>
    <x v="1"/>
  </r>
  <r>
    <x v="97"/>
    <s v="University of Bristol"/>
    <x v="1"/>
    <n v="7"/>
    <n v="101"/>
    <n v="101"/>
    <n v="78"/>
    <n v="75"/>
    <n v="81"/>
    <n v="86"/>
    <s v=""/>
    <n v="101"/>
    <n v="43.77"/>
    <x v="0"/>
    <s v="21"/>
    <s v="0.53%"/>
    <s v="0.87%"/>
    <s v="279.48"/>
    <x v="1"/>
    <s v="242,900"/>
    <s v="Europe"/>
    <x v="1"/>
    <s v="$2.93 Tn"/>
    <s v="$2.65 Tn"/>
    <x v="1"/>
  </r>
  <r>
    <x v="98"/>
    <s v="Utrecht University"/>
    <x v="11"/>
    <n v="2"/>
    <n v="100"/>
    <n v="101"/>
    <n v="101"/>
    <n v="65"/>
    <n v="101"/>
    <n v="60"/>
    <s v=""/>
    <n v="101"/>
    <n v="43.47"/>
    <x v="0"/>
    <s v="69"/>
    <s v="0.22%"/>
    <s v="0.22%"/>
    <s v="409.44"/>
    <x v="11"/>
    <s v="41,850"/>
    <s v="Europe"/>
    <x v="3"/>
    <s v="$954.93 Bn"/>
    <s v="$777.23 Bn"/>
    <x v="11"/>
  </r>
  <r>
    <x v="99"/>
    <s v="Mines ParisTech"/>
    <x v="6"/>
    <n v="5"/>
    <n v="44"/>
    <n v="4"/>
    <n v="101"/>
    <n v="101"/>
    <n v="101"/>
    <n v="101"/>
    <s v=""/>
    <n v="101"/>
    <n v="43.36"/>
    <x v="0"/>
    <s v="22"/>
    <s v="0.22%"/>
    <s v="0.84%"/>
    <s v="118.31"/>
    <x v="6"/>
    <s v="551,695"/>
    <s v="Europe"/>
    <x v="3"/>
    <s v="$2.88 Tn"/>
    <s v="$2.47 Tn"/>
    <x v="6"/>
  </r>
  <r>
    <x v="0"/>
    <s v="Harvard University"/>
    <x v="0"/>
    <n v="1"/>
    <n v="1"/>
    <n v="1"/>
    <n v="1"/>
    <n v="1"/>
    <n v="1"/>
    <n v="1"/>
    <s v=""/>
    <n v="7"/>
    <n v="100"/>
    <x v="1"/>
    <s v="3"/>
    <s v="0.59%"/>
    <s v="4.25%"/>
    <s v="35.32"/>
    <x v="0"/>
    <s v="9,372,610"/>
    <s v="Americas"/>
    <x v="0"/>
    <s v="$22.20 Tn"/>
    <s v="$18.62 Tn"/>
    <x v="0"/>
  </r>
  <r>
    <x v="1"/>
    <s v="Stanford University"/>
    <x v="0"/>
    <n v="2"/>
    <n v="11"/>
    <n v="2"/>
    <n v="4"/>
    <n v="6"/>
    <n v="2"/>
    <n v="2"/>
    <s v=""/>
    <n v="11"/>
    <n v="93.94"/>
    <x v="1"/>
    <s v="3"/>
    <s v="0.59%"/>
    <s v="4.25%"/>
    <s v="35.32"/>
    <x v="0"/>
    <s v="9,372,610"/>
    <s v="Americas"/>
    <x v="0"/>
    <s v="$22.20 Tn"/>
    <s v="$18.62 Tn"/>
    <x v="0"/>
  </r>
  <r>
    <x v="2"/>
    <s v="University of Oxford"/>
    <x v="1"/>
    <n v="1"/>
    <n v="7"/>
    <n v="12"/>
    <n v="10"/>
    <n v="11"/>
    <n v="7"/>
    <n v="13"/>
    <s v=""/>
    <n v="15"/>
    <n v="92.54"/>
    <x v="1"/>
    <s v="21"/>
    <s v="0.53%"/>
    <s v="0.87%"/>
    <s v="279.48"/>
    <x v="1"/>
    <s v="242,900"/>
    <s v="Europe"/>
    <x v="1"/>
    <s v="$2.93 Tn"/>
    <s v="$2.65 Tn"/>
    <x v="1"/>
  </r>
  <r>
    <x v="3"/>
    <s v="Massachusetts Institute of Technology"/>
    <x v="0"/>
    <n v="3"/>
    <n v="2"/>
    <n v="16"/>
    <n v="2"/>
    <n v="16"/>
    <n v="3"/>
    <n v="3"/>
    <s v=""/>
    <n v="1"/>
    <n v="91.45"/>
    <x v="1"/>
    <s v="3"/>
    <s v="0.59%"/>
    <s v="4.25%"/>
    <s v="35.32"/>
    <x v="0"/>
    <s v="9,372,610"/>
    <s v="Americas"/>
    <x v="0"/>
    <s v="$22.20 Tn"/>
    <s v="$18.62 Tn"/>
    <x v="0"/>
  </r>
  <r>
    <x v="4"/>
    <s v="University of Cambridge"/>
    <x v="1"/>
    <n v="2"/>
    <n v="3"/>
    <n v="15"/>
    <n v="5"/>
    <n v="9"/>
    <n v="11"/>
    <n v="10"/>
    <s v=""/>
    <n v="39"/>
    <n v="90.24"/>
    <x v="1"/>
    <s v="21"/>
    <s v="0.53%"/>
    <s v="0.87%"/>
    <s v="279.48"/>
    <x v="1"/>
    <s v="242,900"/>
    <s v="Europe"/>
    <x v="1"/>
    <s v="$2.93 Tn"/>
    <s v="$2.65 Tn"/>
    <x v="1"/>
  </r>
  <r>
    <x v="5"/>
    <s v="Columbia University"/>
    <x v="0"/>
    <n v="4"/>
    <n v="13"/>
    <n v="8"/>
    <n v="9"/>
    <n v="13"/>
    <n v="9"/>
    <n v="11"/>
    <s v=""/>
    <n v="10"/>
    <n v="88.21"/>
    <x v="1"/>
    <s v="3"/>
    <s v="0.59%"/>
    <s v="4.25%"/>
    <s v="35.32"/>
    <x v="0"/>
    <s v="9,372,610"/>
    <s v="Americas"/>
    <x v="0"/>
    <s v="$22.20 Tn"/>
    <s v="$18.62 Tn"/>
    <x v="0"/>
  </r>
  <r>
    <x v="6"/>
    <s v="University of California, Berkeley"/>
    <x v="0"/>
    <n v="5"/>
    <n v="6"/>
    <n v="28"/>
    <n v="6"/>
    <n v="8"/>
    <n v="6"/>
    <n v="4"/>
    <s v=""/>
    <n v="19"/>
    <n v="85.07"/>
    <x v="1"/>
    <s v="3"/>
    <s v="0.59%"/>
    <s v="4.25%"/>
    <s v="35.32"/>
    <x v="0"/>
    <s v="9,372,610"/>
    <s v="Americas"/>
    <x v="0"/>
    <s v="$22.20 Tn"/>
    <s v="$18.62 Tn"/>
    <x v="0"/>
  </r>
  <r>
    <x v="7"/>
    <s v="Princeton University"/>
    <x v="0"/>
    <n v="6"/>
    <n v="4"/>
    <n v="14"/>
    <n v="3"/>
    <n v="58"/>
    <n v="35"/>
    <n v="27"/>
    <s v=""/>
    <n v="101"/>
    <n v="82.17"/>
    <x v="1"/>
    <s v="3"/>
    <s v="0.59%"/>
    <s v="4.25%"/>
    <s v="35.32"/>
    <x v="0"/>
    <s v="9,372,610"/>
    <s v="Americas"/>
    <x v="0"/>
    <s v="$22.20 Tn"/>
    <s v="$18.62 Tn"/>
    <x v="0"/>
  </r>
  <r>
    <x v="8"/>
    <s v="University of Chicago"/>
    <x v="0"/>
    <n v="7"/>
    <n v="9"/>
    <n v="19"/>
    <n v="8"/>
    <n v="37"/>
    <n v="21"/>
    <n v="30"/>
    <s v=""/>
    <n v="101"/>
    <n v="79.16"/>
    <x v="1"/>
    <s v="3"/>
    <s v="0.59%"/>
    <s v="4.25%"/>
    <s v="35.32"/>
    <x v="0"/>
    <s v="9,372,610"/>
    <s v="Americas"/>
    <x v="0"/>
    <s v="$22.20 Tn"/>
    <s v="$18.62 Tn"/>
    <x v="0"/>
  </r>
  <r>
    <x v="9"/>
    <s v="Yale University"/>
    <x v="0"/>
    <n v="8"/>
    <n v="10"/>
    <n v="25"/>
    <n v="13"/>
    <n v="20"/>
    <n v="12"/>
    <n v="22"/>
    <s v=""/>
    <n v="42"/>
    <n v="78.83"/>
    <x v="1"/>
    <s v="3"/>
    <s v="0.59%"/>
    <s v="4.25%"/>
    <s v="35.32"/>
    <x v="0"/>
    <s v="9,372,610"/>
    <s v="Americas"/>
    <x v="0"/>
    <s v="$22.20 Tn"/>
    <s v="$18.62 Tn"/>
    <x v="0"/>
  </r>
  <r>
    <x v="10"/>
    <s v="California Institute of Technology"/>
    <x v="0"/>
    <n v="9"/>
    <n v="5"/>
    <n v="101"/>
    <n v="7"/>
    <n v="38"/>
    <n v="24"/>
    <n v="25"/>
    <s v=""/>
    <n v="17"/>
    <n v="77.59"/>
    <x v="1"/>
    <s v="3"/>
    <s v="0.59%"/>
    <s v="4.25%"/>
    <s v="35.32"/>
    <x v="0"/>
    <s v="9,372,610"/>
    <s v="Americas"/>
    <x v="0"/>
    <s v="$22.20 Tn"/>
    <s v="$18.62 Tn"/>
    <x v="0"/>
  </r>
  <r>
    <x v="11"/>
    <s v="University of Pennsylvania"/>
    <x v="0"/>
    <n v="10"/>
    <n v="22"/>
    <n v="5"/>
    <n v="25"/>
    <n v="10"/>
    <n v="10"/>
    <n v="9"/>
    <s v=""/>
    <n v="14"/>
    <n v="77.239999999999995"/>
    <x v="1"/>
    <s v="3"/>
    <s v="0.59%"/>
    <s v="4.25%"/>
    <s v="35.32"/>
    <x v="0"/>
    <s v="9,372,610"/>
    <s v="Americas"/>
    <x v="0"/>
    <s v="$22.20 Tn"/>
    <s v="$18.62 Tn"/>
    <x v="0"/>
  </r>
  <r>
    <x v="12"/>
    <s v="Cornell University"/>
    <x v="0"/>
    <n v="11"/>
    <n v="12"/>
    <n v="23"/>
    <n v="18"/>
    <n v="21"/>
    <n v="19"/>
    <n v="15"/>
    <s v=""/>
    <n v="7"/>
    <n v="76.989999999999995"/>
    <x v="1"/>
    <s v="3"/>
    <s v="0.59%"/>
    <s v="4.25%"/>
    <s v="35.32"/>
    <x v="0"/>
    <s v="9,372,610"/>
    <s v="Americas"/>
    <x v="0"/>
    <s v="$22.20 Tn"/>
    <s v="$18.62 Tn"/>
    <x v="0"/>
  </r>
  <r>
    <x v="13"/>
    <s v="University of Tokyo"/>
    <x v="2"/>
    <n v="1"/>
    <n v="17"/>
    <n v="3"/>
    <n v="32"/>
    <n v="14"/>
    <n v="23"/>
    <n v="29"/>
    <s v=""/>
    <n v="5"/>
    <n v="76.23"/>
    <x v="1"/>
    <s v="11"/>
    <s v="-0.30%"/>
    <s v="1.62%"/>
    <s v="334.66"/>
    <x v="2"/>
    <s v="377,930"/>
    <s v="Asia"/>
    <x v="2"/>
    <s v="$5.50 Tn"/>
    <s v="$4.94 Tn"/>
    <x v="2"/>
  </r>
  <r>
    <x v="14"/>
    <s v="Kyoto University"/>
    <x v="2"/>
    <n v="2"/>
    <n v="32"/>
    <n v="17"/>
    <n v="14"/>
    <n v="28"/>
    <n v="46"/>
    <n v="58"/>
    <s v=""/>
    <n v="13"/>
    <n v="69.459999999999994"/>
    <x v="1"/>
    <s v="11"/>
    <s v="-0.30%"/>
    <s v="1.62%"/>
    <s v="334.66"/>
    <x v="2"/>
    <s v="377,930"/>
    <s v="Asia"/>
    <x v="2"/>
    <s v="$5.50 Tn"/>
    <s v="$4.94 Tn"/>
    <x v="2"/>
  </r>
  <r>
    <x v="15"/>
    <s v="University of California, Los Angeles"/>
    <x v="0"/>
    <n v="12"/>
    <n v="38"/>
    <n v="35"/>
    <n v="12"/>
    <n v="5"/>
    <n v="15"/>
    <n v="6"/>
    <s v=""/>
    <n v="12"/>
    <n v="67.84"/>
    <x v="1"/>
    <s v="3"/>
    <s v="0.59%"/>
    <s v="4.25%"/>
    <s v="35.32"/>
    <x v="0"/>
    <s v="9,372,610"/>
    <s v="Americas"/>
    <x v="0"/>
    <s v="$22.20 Tn"/>
    <s v="$18.62 Tn"/>
    <x v="0"/>
  </r>
  <r>
    <x v="16"/>
    <s v="Johns Hopkins University"/>
    <x v="0"/>
    <n v="13"/>
    <n v="23"/>
    <n v="96"/>
    <n v="21"/>
    <n v="4"/>
    <n v="5"/>
    <n v="7"/>
    <s v=""/>
    <n v="2"/>
    <n v="65.64"/>
    <x v="1"/>
    <s v="3"/>
    <s v="0.59%"/>
    <s v="4.25%"/>
    <s v="35.32"/>
    <x v="0"/>
    <s v="9,372,610"/>
    <s v="Americas"/>
    <x v="0"/>
    <s v="$22.20 Tn"/>
    <s v="$18.62 Tn"/>
    <x v="0"/>
  </r>
  <r>
    <x v="17"/>
    <s v="Swiss Federal Institute of Technology in Zurich"/>
    <x v="3"/>
    <n v="1"/>
    <n v="16"/>
    <n v="60"/>
    <n v="11"/>
    <n v="40"/>
    <n v="53"/>
    <n v="55"/>
    <s v=""/>
    <n v="60"/>
    <n v="64.989999999999995"/>
    <x v="1"/>
    <s v="101"/>
    <s v="0.74%"/>
    <s v="0.11%"/>
    <s v="209.64"/>
    <x v="3"/>
    <s v="41,284"/>
    <s v="Europe"/>
    <x v="3"/>
    <s v="$740.70 Bn"/>
    <s v="$668.85 Bn"/>
    <x v="3"/>
  </r>
  <r>
    <x v="18"/>
    <s v="New York University"/>
    <x v="0"/>
    <n v="14"/>
    <n v="37"/>
    <n v="31"/>
    <n v="16"/>
    <n v="41"/>
    <n v="25"/>
    <n v="33"/>
    <s v=""/>
    <n v="51"/>
    <n v="63.99"/>
    <x v="1"/>
    <s v="3"/>
    <s v="0.59%"/>
    <s v="4.25%"/>
    <s v="35.32"/>
    <x v="0"/>
    <s v="9,372,610"/>
    <s v="Americas"/>
    <x v="0"/>
    <s v="$22.20 Tn"/>
    <s v="$18.62 Tn"/>
    <x v="0"/>
  </r>
  <r>
    <x v="19"/>
    <s v="University of California, San Diego"/>
    <x v="0"/>
    <n v="15"/>
    <n v="33"/>
    <n v="101"/>
    <n v="19"/>
    <n v="15"/>
    <n v="14"/>
    <n v="14"/>
    <s v=""/>
    <n v="22"/>
    <n v="63.12"/>
    <x v="1"/>
    <s v="3"/>
    <s v="0.59%"/>
    <s v="4.25%"/>
    <s v="35.32"/>
    <x v="0"/>
    <s v="9,372,610"/>
    <s v="Americas"/>
    <x v="0"/>
    <s v="$22.20 Tn"/>
    <s v="$18.62 Tn"/>
    <x v="0"/>
  </r>
  <r>
    <x v="20"/>
    <s v="Hebrew University of Jerusalem"/>
    <x v="4"/>
    <n v="1"/>
    <n v="15"/>
    <n v="101"/>
    <n v="15"/>
    <n v="101"/>
    <n v="96"/>
    <n v="101"/>
    <s v=""/>
    <n v="24"/>
    <n v="59.98"/>
    <x v="1"/>
    <s v="100"/>
    <s v="1.60%"/>
    <s v="0.11%"/>
    <s v="416.73"/>
    <x v="4"/>
    <s v="20,770"/>
    <s v="Asia"/>
    <x v="4"/>
    <s v="$403.96 Bn"/>
    <s v="$317.75 Bn"/>
    <x v="4"/>
  </r>
  <r>
    <x v="21"/>
    <s v="University of California, San Francisco"/>
    <x v="0"/>
    <n v="16"/>
    <n v="101"/>
    <n v="101"/>
    <n v="22"/>
    <n v="23"/>
    <n v="4"/>
    <n v="18"/>
    <s v=""/>
    <n v="63"/>
    <n v="59.38"/>
    <x v="1"/>
    <s v="3"/>
    <s v="0.59%"/>
    <s v="4.25%"/>
    <s v="35.32"/>
    <x v="0"/>
    <s v="9,372,610"/>
    <s v="Americas"/>
    <x v="0"/>
    <s v="$22.20 Tn"/>
    <s v="$18.62 Tn"/>
    <x v="0"/>
  </r>
  <r>
    <x v="22"/>
    <s v="University of Wisconsin–Madison"/>
    <x v="0"/>
    <n v="17"/>
    <n v="31"/>
    <n v="55"/>
    <n v="33"/>
    <n v="19"/>
    <n v="29"/>
    <n v="20"/>
    <s v=""/>
    <n v="30"/>
    <n v="58.94"/>
    <x v="1"/>
    <s v="3"/>
    <s v="0.59%"/>
    <s v="4.25%"/>
    <s v="35.32"/>
    <x v="0"/>
    <s v="9,372,610"/>
    <s v="Americas"/>
    <x v="0"/>
    <s v="$22.20 Tn"/>
    <s v="$18.62 Tn"/>
    <x v="0"/>
  </r>
  <r>
    <x v="23"/>
    <s v="University of Illinois at Urbana–Champaign"/>
    <x v="0"/>
    <n v="18"/>
    <n v="65"/>
    <n v="101"/>
    <n v="20"/>
    <n v="33"/>
    <n v="66"/>
    <n v="34"/>
    <s v=""/>
    <n v="67"/>
    <n v="58.33"/>
    <x v="1"/>
    <s v="3"/>
    <s v="0.59%"/>
    <s v="4.25%"/>
    <s v="35.32"/>
    <x v="0"/>
    <s v="9,372,610"/>
    <s v="Americas"/>
    <x v="0"/>
    <s v="$22.20 Tn"/>
    <s v="$18.62 Tn"/>
    <x v="0"/>
  </r>
  <r>
    <x v="24"/>
    <s v="Duke University"/>
    <x v="0"/>
    <n v="19"/>
    <n v="89"/>
    <n v="42"/>
    <n v="46"/>
    <n v="22"/>
    <n v="17"/>
    <n v="17"/>
    <s v=""/>
    <n v="24"/>
    <n v="57.72"/>
    <x v="1"/>
    <s v="3"/>
    <s v="0.59%"/>
    <s v="4.25%"/>
    <s v="35.32"/>
    <x v="0"/>
    <s v="9,372,610"/>
    <s v="Americas"/>
    <x v="0"/>
    <s v="$22.20 Tn"/>
    <s v="$18.62 Tn"/>
    <x v="0"/>
  </r>
  <r>
    <x v="25"/>
    <s v="University of Texas at Austin"/>
    <x v="0"/>
    <n v="20"/>
    <n v="101"/>
    <n v="56"/>
    <n v="24"/>
    <n v="46"/>
    <n v="84"/>
    <n v="37"/>
    <s v=""/>
    <n v="20"/>
    <n v="57.71"/>
    <x v="1"/>
    <s v="3"/>
    <s v="0.59%"/>
    <s v="4.25%"/>
    <s v="35.32"/>
    <x v="0"/>
    <s v="9,372,610"/>
    <s v="Americas"/>
    <x v="0"/>
    <s v="$22.20 Tn"/>
    <s v="$18.62 Tn"/>
    <x v="0"/>
  </r>
  <r>
    <x v="26"/>
    <s v="Imperial College London"/>
    <x v="1"/>
    <n v="3"/>
    <n v="101"/>
    <n v="92"/>
    <n v="35"/>
    <n v="17"/>
    <n v="22"/>
    <n v="19"/>
    <s v=""/>
    <n v="48"/>
    <n v="56.75"/>
    <x v="1"/>
    <s v="21"/>
    <s v="0.53%"/>
    <s v="0.87%"/>
    <s v="279.48"/>
    <x v="1"/>
    <s v="242,900"/>
    <s v="Europe"/>
    <x v="1"/>
    <s v="$2.93 Tn"/>
    <s v="$2.65 Tn"/>
    <x v="1"/>
  </r>
  <r>
    <x v="27"/>
    <s v="Northwestern University"/>
    <x v="0"/>
    <n v="21"/>
    <n v="101"/>
    <n v="21"/>
    <n v="101"/>
    <n v="27"/>
    <n v="26"/>
    <n v="24"/>
    <s v=""/>
    <n v="30"/>
    <n v="56.12"/>
    <x v="1"/>
    <s v="3"/>
    <s v="0.59%"/>
    <s v="4.25%"/>
    <s v="35.32"/>
    <x v="0"/>
    <s v="9,372,610"/>
    <s v="Americas"/>
    <x v="0"/>
    <s v="$22.20 Tn"/>
    <s v="$18.62 Tn"/>
    <x v="0"/>
  </r>
  <r>
    <x v="28"/>
    <s v="University of Toronto"/>
    <x v="5"/>
    <n v="1"/>
    <n v="91"/>
    <n v="81"/>
    <n v="34"/>
    <n v="2"/>
    <n v="13"/>
    <n v="12"/>
    <s v=""/>
    <n v="101"/>
    <n v="56.11"/>
    <x v="1"/>
    <s v="39"/>
    <s v="0.89%"/>
    <s v="0.48%"/>
    <s v="3.78"/>
    <x v="5"/>
    <s v="9,984,670"/>
    <s v="Americas"/>
    <x v="0"/>
    <s v="$1.83 Tn"/>
    <s v="$1.53 Tn"/>
    <x v="5"/>
  </r>
  <r>
    <x v="29"/>
    <s v="University College London"/>
    <x v="1"/>
    <n v="4"/>
    <n v="24"/>
    <n v="101"/>
    <n v="49"/>
    <n v="12"/>
    <n v="16"/>
    <n v="21"/>
    <s v=""/>
    <n v="73"/>
    <n v="56"/>
    <x v="1"/>
    <s v="21"/>
    <s v="0.53%"/>
    <s v="0.87%"/>
    <s v="279.48"/>
    <x v="1"/>
    <s v="242,900"/>
    <s v="Europe"/>
    <x v="1"/>
    <s v="$2.93 Tn"/>
    <s v="$2.65 Tn"/>
    <x v="1"/>
  </r>
  <r>
    <x v="30"/>
    <s v="University of Washington - Seattle"/>
    <x v="0"/>
    <n v="22"/>
    <n v="101"/>
    <n v="101"/>
    <n v="41"/>
    <n v="7"/>
    <n v="8"/>
    <n v="5"/>
    <s v=""/>
    <n v="51"/>
    <n v="55.79"/>
    <x v="1"/>
    <s v="3"/>
    <s v="0.59%"/>
    <s v="4.25%"/>
    <s v="35.32"/>
    <x v="0"/>
    <s v="9,372,610"/>
    <s v="Americas"/>
    <x v="0"/>
    <s v="$22.20 Tn"/>
    <s v="$18.62 Tn"/>
    <x v="0"/>
  </r>
  <r>
    <x v="31"/>
    <s v="University of Michigan, Ann Arbor"/>
    <x v="0"/>
    <n v="23"/>
    <n v="35"/>
    <n v="27"/>
    <n v="101"/>
    <n v="3"/>
    <n v="18"/>
    <n v="8"/>
    <s v=""/>
    <n v="6"/>
    <n v="55.77"/>
    <x v="1"/>
    <s v="3"/>
    <s v="0.59%"/>
    <s v="4.25%"/>
    <s v="35.32"/>
    <x v="0"/>
    <s v="9,372,610"/>
    <s v="Americas"/>
    <x v="0"/>
    <s v="$22.20 Tn"/>
    <s v="$18.62 Tn"/>
    <x v="0"/>
  </r>
  <r>
    <x v="32"/>
    <s v="Weizmann Institute of Science"/>
    <x v="4"/>
    <n v="2"/>
    <n v="18"/>
    <n v="101"/>
    <n v="23"/>
    <n v="101"/>
    <n v="85"/>
    <n v="101"/>
    <s v=""/>
    <n v="48"/>
    <n v="54.34"/>
    <x v="1"/>
    <s v="100"/>
    <s v="1.60%"/>
    <s v="0.11%"/>
    <s v="416.73"/>
    <x v="4"/>
    <s v="20,770"/>
    <s v="Asia"/>
    <x v="4"/>
    <s v="$403.96 Bn"/>
    <s v="$317.75 Bn"/>
    <x v="4"/>
  </r>
  <r>
    <x v="33"/>
    <s v="University of North Carolina at Chapel Hill"/>
    <x v="0"/>
    <n v="24"/>
    <n v="101"/>
    <n v="101"/>
    <n v="60"/>
    <n v="30"/>
    <n v="27"/>
    <n v="26"/>
    <s v=""/>
    <n v="42"/>
    <n v="52.87"/>
    <x v="1"/>
    <s v="3"/>
    <s v="0.59%"/>
    <s v="4.25%"/>
    <s v="35.32"/>
    <x v="0"/>
    <s v="9,372,610"/>
    <s v="Americas"/>
    <x v="0"/>
    <s v="$22.20 Tn"/>
    <s v="$18.62 Tn"/>
    <x v="0"/>
  </r>
  <r>
    <x v="34"/>
    <s v="Osaka University"/>
    <x v="2"/>
    <n v="3"/>
    <n v="77"/>
    <n v="91"/>
    <n v="44"/>
    <n v="55"/>
    <n v="56"/>
    <n v="72"/>
    <s v=""/>
    <n v="17"/>
    <n v="52.79"/>
    <x v="1"/>
    <s v="11"/>
    <s v="-0.30%"/>
    <s v="1.62%"/>
    <s v="334.66"/>
    <x v="2"/>
    <s v="377,930"/>
    <s v="Asia"/>
    <x v="2"/>
    <s v="$5.50 Tn"/>
    <s v="$4.94 Tn"/>
    <x v="2"/>
  </r>
  <r>
    <x v="35"/>
    <s v="University of Paris-Sud"/>
    <x v="6"/>
    <n v="1"/>
    <n v="26"/>
    <n v="101"/>
    <n v="26"/>
    <n v="73"/>
    <n v="101"/>
    <n v="101"/>
    <s v=""/>
    <n v="101"/>
    <n v="51.72"/>
    <x v="1"/>
    <s v="22"/>
    <s v="0.22%"/>
    <s v="0.84%"/>
    <s v="118.31"/>
    <x v="6"/>
    <s v="551,695"/>
    <s v="Europe"/>
    <x v="3"/>
    <s v="$2.88 Tn"/>
    <s v="$2.47 Tn"/>
    <x v="6"/>
  </r>
  <r>
    <x v="36"/>
    <s v="University of California, Santa Barbara"/>
    <x v="0"/>
    <n v="25"/>
    <n v="101"/>
    <n v="101"/>
    <n v="28"/>
    <n v="89"/>
    <n v="91"/>
    <n v="38"/>
    <s v=""/>
    <n v="101"/>
    <n v="51.67"/>
    <x v="1"/>
    <s v="3"/>
    <s v="0.59%"/>
    <s v="4.25%"/>
    <s v="35.32"/>
    <x v="0"/>
    <s v="9,372,610"/>
    <s v="Americas"/>
    <x v="0"/>
    <s v="$22.20 Tn"/>
    <s v="$18.62 Tn"/>
    <x v="0"/>
  </r>
  <r>
    <x v="37"/>
    <s v="Purdue University, West Lafayette"/>
    <x v="0"/>
    <n v="26"/>
    <n v="95"/>
    <n v="39"/>
    <n v="52"/>
    <n v="71"/>
    <n v="101"/>
    <n v="65"/>
    <s v=""/>
    <n v="36"/>
    <n v="51.59"/>
    <x v="1"/>
    <s v="3"/>
    <s v="0.59%"/>
    <s v="4.25%"/>
    <s v="35.32"/>
    <x v="0"/>
    <s v="9,372,610"/>
    <s v="Americas"/>
    <x v="0"/>
    <s v="$22.20 Tn"/>
    <s v="$18.62 Tn"/>
    <x v="0"/>
  </r>
  <r>
    <x v="38"/>
    <s v="University of Southern California"/>
    <x v="0"/>
    <n v="27"/>
    <n v="101"/>
    <n v="99"/>
    <n v="56"/>
    <n v="56"/>
    <n v="52"/>
    <n v="36"/>
    <s v=""/>
    <n v="40"/>
    <n v="51.56"/>
    <x v="1"/>
    <s v="3"/>
    <s v="0.59%"/>
    <s v="4.25%"/>
    <s v="35.32"/>
    <x v="0"/>
    <s v="9,372,610"/>
    <s v="Americas"/>
    <x v="0"/>
    <s v="$22.20 Tn"/>
    <s v="$18.62 Tn"/>
    <x v="0"/>
  </r>
  <r>
    <x v="39"/>
    <s v="Seoul National University"/>
    <x v="8"/>
    <n v="1"/>
    <n v="101"/>
    <n v="13"/>
    <n v="101"/>
    <n v="48"/>
    <n v="101"/>
    <n v="76"/>
    <s v=""/>
    <n v="4"/>
    <n v="51.31"/>
    <x v="1"/>
    <s v="28"/>
    <s v="0.09%"/>
    <s v="0.66%"/>
    <s v="511.62"/>
    <x v="8"/>
    <s v="100,210"/>
    <s v="Asia"/>
    <x v="2"/>
    <s v="$1.74 Tn"/>
    <s v="$1.41 Tn"/>
    <x v="8"/>
  </r>
  <r>
    <x v="40"/>
    <s v="University of Colorado Boulder"/>
    <x v="0"/>
    <n v="28"/>
    <n v="82"/>
    <n v="84"/>
    <n v="38"/>
    <n v="75"/>
    <n v="68"/>
    <n v="54"/>
    <s v=""/>
    <n v="101"/>
    <n v="51.16"/>
    <x v="1"/>
    <s v="3"/>
    <s v="0.59%"/>
    <s v="4.25%"/>
    <s v="35.32"/>
    <x v="0"/>
    <s v="9,372,610"/>
    <s v="Americas"/>
    <x v="0"/>
    <s v="$22.20 Tn"/>
    <s v="$18.62 Tn"/>
    <x v="0"/>
  </r>
  <r>
    <x v="41"/>
    <s v="University of Utah"/>
    <x v="0"/>
    <n v="29"/>
    <n v="101"/>
    <n v="101"/>
    <n v="42"/>
    <n v="93"/>
    <n v="61"/>
    <n v="85"/>
    <s v=""/>
    <n v="27"/>
    <n v="51.14"/>
    <x v="1"/>
    <s v="3"/>
    <s v="0.59%"/>
    <s v="4.25%"/>
    <s v="35.32"/>
    <x v="0"/>
    <s v="9,372,610"/>
    <s v="Americas"/>
    <x v="0"/>
    <s v="$22.20 Tn"/>
    <s v="$18.62 Tn"/>
    <x v="0"/>
  </r>
  <r>
    <x v="42"/>
    <s v="Rutgers University-New Brunswick"/>
    <x v="0"/>
    <n v="30"/>
    <n v="101"/>
    <n v="101"/>
    <n v="48"/>
    <n v="43"/>
    <n v="58"/>
    <n v="45"/>
    <s v=""/>
    <n v="96"/>
    <n v="51.09"/>
    <x v="1"/>
    <s v="3"/>
    <s v="0.59%"/>
    <s v="4.25%"/>
    <s v="35.32"/>
    <x v="0"/>
    <s v="9,372,610"/>
    <s v="Americas"/>
    <x v="0"/>
    <s v="$22.20 Tn"/>
    <s v="$18.62 Tn"/>
    <x v="0"/>
  </r>
  <r>
    <x v="43"/>
    <s v="University of Minnesota, Twin Cities"/>
    <x v="0"/>
    <n v="31"/>
    <n v="101"/>
    <n v="101"/>
    <n v="87"/>
    <n v="18"/>
    <n v="31"/>
    <n v="16"/>
    <s v=""/>
    <n v="67"/>
    <n v="50.98"/>
    <x v="1"/>
    <s v="3"/>
    <s v="0.59%"/>
    <s v="4.25%"/>
    <s v="35.32"/>
    <x v="0"/>
    <s v="9,372,610"/>
    <s v="Americas"/>
    <x v="0"/>
    <s v="$22.20 Tn"/>
    <s v="$18.62 Tn"/>
    <x v="0"/>
  </r>
  <r>
    <x v="44"/>
    <s v="University of Edinburgh"/>
    <x v="1"/>
    <n v="5"/>
    <n v="47"/>
    <n v="101"/>
    <n v="45"/>
    <n v="52"/>
    <n v="36"/>
    <n v="63"/>
    <s v=""/>
    <n v="101"/>
    <n v="50.98"/>
    <x v="1"/>
    <s v="21"/>
    <s v="0.53%"/>
    <s v="0.87%"/>
    <s v="279.48"/>
    <x v="1"/>
    <s v="242,900"/>
    <s v="Europe"/>
    <x v="1"/>
    <s v="$2.93 Tn"/>
    <s v="$2.65 Tn"/>
    <x v="1"/>
  </r>
  <r>
    <x v="45"/>
    <s v="University of Texas Southwestern Medical Center"/>
    <x v="0"/>
    <n v="32"/>
    <n v="46"/>
    <n v="101"/>
    <n v="29"/>
    <n v="101"/>
    <n v="28"/>
    <n v="82"/>
    <s v=""/>
    <n v="101"/>
    <n v="50.79"/>
    <x v="1"/>
    <s v="3"/>
    <s v="0.59%"/>
    <s v="4.25%"/>
    <s v="35.32"/>
    <x v="0"/>
    <s v="9,372,610"/>
    <s v="Americas"/>
    <x v="0"/>
    <s v="$22.20 Tn"/>
    <s v="$18.62 Tn"/>
    <x v="0"/>
  </r>
  <r>
    <x v="46"/>
    <s v="McGill University"/>
    <x v="5"/>
    <n v="2"/>
    <n v="54"/>
    <n v="62"/>
    <n v="59"/>
    <n v="34"/>
    <n v="42"/>
    <n v="48"/>
    <s v=""/>
    <n v="101"/>
    <n v="50.77"/>
    <x v="1"/>
    <s v="39"/>
    <s v="0.89%"/>
    <s v="0.48%"/>
    <s v="3.78"/>
    <x v="5"/>
    <s v="9,984,670"/>
    <s v="Americas"/>
    <x v="0"/>
    <s v="$1.83 Tn"/>
    <s v="$1.53 Tn"/>
    <x v="5"/>
  </r>
  <r>
    <x v="47"/>
    <s v="Pierre-and-Marie-Curie University"/>
    <x v="6"/>
    <n v="2"/>
    <n v="19"/>
    <n v="101"/>
    <n v="84"/>
    <n v="31"/>
    <n v="50"/>
    <n v="78"/>
    <s v=""/>
    <n v="81"/>
    <n v="50.58"/>
    <x v="1"/>
    <s v="22"/>
    <s v="0.22%"/>
    <s v="0.84%"/>
    <s v="118.31"/>
    <x v="6"/>
    <s v="551,695"/>
    <s v="Europe"/>
    <x v="3"/>
    <s v="$2.88 Tn"/>
    <s v="$2.47 Tn"/>
    <x v="6"/>
  </r>
  <r>
    <x v="48"/>
    <s v="Rockefeller University"/>
    <x v="0"/>
    <n v="33"/>
    <n v="55"/>
    <n v="101"/>
    <n v="17"/>
    <n v="101"/>
    <n v="34"/>
    <n v="101"/>
    <s v=""/>
    <n v="101"/>
    <n v="50.43"/>
    <x v="1"/>
    <s v="3"/>
    <s v="0.59%"/>
    <s v="4.25%"/>
    <s v="35.32"/>
    <x v="0"/>
    <s v="9,372,610"/>
    <s v="Americas"/>
    <x v="0"/>
    <s v="$22.20 Tn"/>
    <s v="$18.62 Tn"/>
    <x v="0"/>
  </r>
  <r>
    <x v="49"/>
    <s v="Pennsylvania State University, University Park"/>
    <x v="0"/>
    <n v="34"/>
    <n v="101"/>
    <n v="72"/>
    <n v="101"/>
    <n v="29"/>
    <n v="54"/>
    <n v="23"/>
    <s v=""/>
    <n v="67"/>
    <n v="49.84"/>
    <x v="1"/>
    <s v="3"/>
    <s v="0.59%"/>
    <s v="4.25%"/>
    <s v="35.32"/>
    <x v="0"/>
    <s v="9,372,610"/>
    <s v="Americas"/>
    <x v="0"/>
    <s v="$22.20 Tn"/>
    <s v="$18.62 Tn"/>
    <x v="0"/>
  </r>
  <r>
    <x v="50"/>
    <s v="Carnegie Mellon University"/>
    <x v="0"/>
    <n v="35"/>
    <n v="30"/>
    <n v="101"/>
    <n v="27"/>
    <n v="101"/>
    <n v="101"/>
    <n v="74"/>
    <s v=""/>
    <n v="101"/>
    <n v="49.56"/>
    <x v="1"/>
    <s v="3"/>
    <s v="0.59%"/>
    <s v="4.25%"/>
    <s v="35.32"/>
    <x v="0"/>
    <s v="9,372,610"/>
    <s v="Americas"/>
    <x v="0"/>
    <s v="$22.20 Tn"/>
    <s v="$18.62 Tn"/>
    <x v="0"/>
  </r>
  <r>
    <x v="51"/>
    <s v="Ohio State University, Columbus"/>
    <x v="0"/>
    <n v="36"/>
    <n v="101"/>
    <n v="101"/>
    <n v="86"/>
    <n v="32"/>
    <n v="55"/>
    <n v="35"/>
    <s v=""/>
    <n v="60"/>
    <n v="49.41"/>
    <x v="1"/>
    <s v="3"/>
    <s v="0.59%"/>
    <s v="4.25%"/>
    <s v="35.32"/>
    <x v="0"/>
    <s v="9,372,610"/>
    <s v="Americas"/>
    <x v="0"/>
    <s v="$22.20 Tn"/>
    <s v="$18.62 Tn"/>
    <x v="0"/>
  </r>
  <r>
    <x v="52"/>
    <s v="University of California, Davis"/>
    <x v="0"/>
    <n v="37"/>
    <n v="60"/>
    <n v="101"/>
    <n v="94"/>
    <n v="26"/>
    <n v="47"/>
    <n v="31"/>
    <s v=""/>
    <n v="90"/>
    <n v="49.16"/>
    <x v="1"/>
    <s v="3"/>
    <s v="0.59%"/>
    <s v="4.25%"/>
    <s v="35.32"/>
    <x v="0"/>
    <s v="9,372,610"/>
    <s v="Americas"/>
    <x v="0"/>
    <s v="$22.20 Tn"/>
    <s v="$18.62 Tn"/>
    <x v="0"/>
  </r>
  <r>
    <x v="53"/>
    <s v="Boston University"/>
    <x v="0"/>
    <n v="38"/>
    <n v="101"/>
    <n v="69"/>
    <n v="88"/>
    <n v="54"/>
    <n v="37"/>
    <n v="41"/>
    <s v=""/>
    <n v="100"/>
    <n v="48.96"/>
    <x v="1"/>
    <s v="3"/>
    <s v="0.59%"/>
    <s v="4.25%"/>
    <s v="35.32"/>
    <x v="0"/>
    <s v="9,372,610"/>
    <s v="Americas"/>
    <x v="0"/>
    <s v="$22.20 Tn"/>
    <s v="$18.62 Tn"/>
    <x v="0"/>
  </r>
  <r>
    <x v="54"/>
    <s v="University of Florida"/>
    <x v="0"/>
    <n v="39"/>
    <n v="101"/>
    <n v="101"/>
    <n v="98"/>
    <n v="35"/>
    <n v="92"/>
    <n v="42"/>
    <s v=""/>
    <n v="9"/>
    <n v="48.93"/>
    <x v="1"/>
    <s v="3"/>
    <s v="0.59%"/>
    <s v="4.25%"/>
    <s v="35.32"/>
    <x v="0"/>
    <s v="9,372,610"/>
    <s v="Americas"/>
    <x v="0"/>
    <s v="$22.20 Tn"/>
    <s v="$18.62 Tn"/>
    <x v="0"/>
  </r>
  <r>
    <x v="55"/>
    <s v="University of Geneva"/>
    <x v="3"/>
    <n v="2"/>
    <n v="52"/>
    <n v="101"/>
    <n v="30"/>
    <n v="101"/>
    <n v="78"/>
    <n v="101"/>
    <s v=""/>
    <n v="101"/>
    <n v="48.83"/>
    <x v="1"/>
    <s v="101"/>
    <s v="0.74%"/>
    <s v="0.11%"/>
    <s v="209.64"/>
    <x v="3"/>
    <s v="41,284"/>
    <s v="Europe"/>
    <x v="3"/>
    <s v="$740.70 Bn"/>
    <s v="$668.85 Bn"/>
    <x v="3"/>
  </r>
  <r>
    <x v="56"/>
    <s v="Tel Aviv University"/>
    <x v="4"/>
    <n v="3"/>
    <n v="84"/>
    <n v="101"/>
    <n v="54"/>
    <n v="83"/>
    <n v="101"/>
    <n v="101"/>
    <s v=""/>
    <n v="32"/>
    <n v="48.72"/>
    <x v="1"/>
    <s v="100"/>
    <s v="1.60%"/>
    <s v="0.11%"/>
    <s v="416.73"/>
    <x v="4"/>
    <s v="20,770"/>
    <s v="Asia"/>
    <x v="4"/>
    <s v="$403.96 Bn"/>
    <s v="$317.75 Bn"/>
    <x v="4"/>
  </r>
  <r>
    <x v="57"/>
    <s v="University of British Columbia"/>
    <x v="5"/>
    <n v="3"/>
    <n v="101"/>
    <n v="101"/>
    <n v="95"/>
    <n v="25"/>
    <n v="39"/>
    <n v="39"/>
    <s v=""/>
    <n v="100"/>
    <n v="48.51"/>
    <x v="1"/>
    <s v="39"/>
    <s v="0.89%"/>
    <s v="0.48%"/>
    <s v="3.78"/>
    <x v="5"/>
    <s v="9,984,670"/>
    <s v="Americas"/>
    <x v="0"/>
    <s v="$1.83 Tn"/>
    <s v="$1.53 Tn"/>
    <x v="5"/>
  </r>
  <r>
    <x v="58"/>
    <s v="University of Maryland, College Park"/>
    <x v="0"/>
    <n v="40"/>
    <n v="79"/>
    <n v="101"/>
    <n v="53"/>
    <n v="49"/>
    <n v="77"/>
    <n v="40"/>
    <s v=""/>
    <n v="101"/>
    <n v="48.39"/>
    <x v="1"/>
    <s v="3"/>
    <s v="0.59%"/>
    <s v="4.25%"/>
    <s v="35.32"/>
    <x v="0"/>
    <s v="9,372,610"/>
    <s v="Americas"/>
    <x v="0"/>
    <s v="$22.20 Tn"/>
    <s v="$18.62 Tn"/>
    <x v="0"/>
  </r>
  <r>
    <x v="59"/>
    <s v="Karolinska Institute"/>
    <x v="7"/>
    <n v="1"/>
    <n v="101"/>
    <n v="101"/>
    <n v="47"/>
    <n v="64"/>
    <n v="38"/>
    <n v="62"/>
    <s v=""/>
    <n v="101"/>
    <n v="47.98"/>
    <x v="1"/>
    <s v="91"/>
    <s v="0.63%"/>
    <s v="0.13%"/>
    <s v="22.43"/>
    <x v="7"/>
    <s v="450,295"/>
    <s v="Europe"/>
    <x v="1"/>
    <s v="$576.72 Bn"/>
    <s v="$514.48 Bn"/>
    <x v="7"/>
  </r>
  <r>
    <x v="60"/>
    <s v="Vanderbilt University"/>
    <x v="0"/>
    <n v="41"/>
    <n v="101"/>
    <n v="101"/>
    <n v="101"/>
    <n v="53"/>
    <n v="40"/>
    <n v="60"/>
    <s v=""/>
    <n v="40"/>
    <n v="47.8"/>
    <x v="1"/>
    <s v="3"/>
    <s v="0.59%"/>
    <s v="4.25%"/>
    <s v="35.32"/>
    <x v="0"/>
    <s v="9,372,610"/>
    <s v="Americas"/>
    <x v="0"/>
    <s v="$22.20 Tn"/>
    <s v="$18.62 Tn"/>
    <x v="0"/>
  </r>
  <r>
    <x v="61"/>
    <s v="Sapienza University of Rome"/>
    <x v="9"/>
    <n v="1"/>
    <n v="101"/>
    <n v="101"/>
    <n v="31"/>
    <n v="76"/>
    <n v="101"/>
    <n v="101"/>
    <s v=""/>
    <n v="101"/>
    <n v="47.75"/>
    <x v="1"/>
    <s v="23"/>
    <s v="-0.15%"/>
    <s v="0.78%"/>
    <s v="200.65"/>
    <x v="9"/>
    <s v="301,336"/>
    <s v="Europe"/>
    <x v="5"/>
    <s v="$2.09 Tn"/>
    <s v="$1.86 Tn"/>
    <x v="9"/>
  </r>
  <r>
    <x v="62"/>
    <s v="Washington University in St. Louis"/>
    <x v="0"/>
    <n v="42"/>
    <n v="101"/>
    <n v="101"/>
    <n v="101"/>
    <n v="36"/>
    <n v="20"/>
    <n v="32"/>
    <s v=""/>
    <n v="101"/>
    <n v="47.72"/>
    <x v="1"/>
    <s v="3"/>
    <s v="0.59%"/>
    <s v="4.25%"/>
    <s v="35.32"/>
    <x v="0"/>
    <s v="9,372,610"/>
    <s v="Americas"/>
    <x v="0"/>
    <s v="$22.20 Tn"/>
    <s v="$18.62 Tn"/>
    <x v="0"/>
  </r>
  <r>
    <x v="63"/>
    <s v="École normale supérieure - Paris"/>
    <x v="6"/>
    <n v="3"/>
    <n v="8"/>
    <n v="101"/>
    <n v="57"/>
    <n v="101"/>
    <n v="101"/>
    <n v="101"/>
    <s v=""/>
    <n v="101"/>
    <n v="47.7"/>
    <x v="1"/>
    <s v="22"/>
    <s v="0.22%"/>
    <s v="0.84%"/>
    <s v="118.31"/>
    <x v="6"/>
    <s v="551,695"/>
    <s v="Europe"/>
    <x v="3"/>
    <s v="$2.88 Tn"/>
    <s v="$2.47 Tn"/>
    <x v="6"/>
  </r>
  <r>
    <x v="64"/>
    <s v="University of California, Irvine"/>
    <x v="0"/>
    <n v="43"/>
    <n v="101"/>
    <n v="101"/>
    <n v="39"/>
    <n v="69"/>
    <n v="67"/>
    <n v="61"/>
    <s v=""/>
    <n v="101"/>
    <n v="47.52"/>
    <x v="1"/>
    <s v="3"/>
    <s v="0.59%"/>
    <s v="4.25%"/>
    <s v="35.32"/>
    <x v="0"/>
    <s v="9,372,610"/>
    <s v="Americas"/>
    <x v="0"/>
    <s v="$22.20 Tn"/>
    <s v="$18.62 Tn"/>
    <x v="0"/>
  </r>
  <r>
    <x v="65"/>
    <s v="Technion – Israel Institute of Technology"/>
    <x v="4"/>
    <n v="4"/>
    <n v="50"/>
    <n v="101"/>
    <n v="36"/>
    <n v="101"/>
    <n v="101"/>
    <n v="101"/>
    <s v=""/>
    <n v="73"/>
    <n v="47.45"/>
    <x v="1"/>
    <s v="100"/>
    <s v="1.60%"/>
    <s v="0.11%"/>
    <s v="416.73"/>
    <x v="4"/>
    <s v="20,770"/>
    <s v="Asia"/>
    <x v="4"/>
    <s v="$403.96 Bn"/>
    <s v="$317.75 Bn"/>
    <x v="4"/>
  </r>
  <r>
    <x v="66"/>
    <s v="Ludwig Maximilian University of Munich"/>
    <x v="10"/>
    <n v="1"/>
    <n v="62"/>
    <n v="101"/>
    <n v="92"/>
    <n v="67"/>
    <n v="49"/>
    <n v="67"/>
    <s v=""/>
    <n v="101"/>
    <n v="47.25"/>
    <x v="1"/>
    <s v="19"/>
    <s v="0.32%"/>
    <s v="1.07%"/>
    <s v="234.61"/>
    <x v="10"/>
    <s v="357,114"/>
    <s v="Europe"/>
    <x v="3"/>
    <s v="$4.16 Tn"/>
    <s v="$3.48 Tn"/>
    <x v="10"/>
  </r>
  <r>
    <x v="67"/>
    <s v="University of Copenhagen"/>
    <x v="15"/>
    <n v="1"/>
    <n v="101"/>
    <n v="101"/>
    <n v="63"/>
    <n v="42"/>
    <n v="43"/>
    <n v="51"/>
    <s v=""/>
    <n v="101"/>
    <n v="47.12"/>
    <x v="1"/>
    <s v="115"/>
    <s v="0.35%"/>
    <s v="0.07%"/>
    <s v="134.41"/>
    <x v="15"/>
    <s v="43,094"/>
    <s v="Europe"/>
    <x v="1"/>
    <s v="$364.55 Bn"/>
    <s v="$306.90 Bn"/>
    <x v="15"/>
  </r>
  <r>
    <x v="68"/>
    <s v="University of Pittsburgh - Pittsburgh Campus"/>
    <x v="0"/>
    <n v="44"/>
    <n v="80"/>
    <n v="101"/>
    <n v="101"/>
    <n v="24"/>
    <n v="33"/>
    <n v="28"/>
    <s v=""/>
    <n v="44"/>
    <n v="47.08"/>
    <x v="1"/>
    <s v="3"/>
    <s v="0.59%"/>
    <s v="4.25%"/>
    <s v="35.32"/>
    <x v="0"/>
    <s v="9,372,610"/>
    <s v="Americas"/>
    <x v="0"/>
    <s v="$22.20 Tn"/>
    <s v="$18.62 Tn"/>
    <x v="0"/>
  </r>
  <r>
    <x v="69"/>
    <s v="Keio University"/>
    <x v="2"/>
    <n v="4"/>
    <n v="101"/>
    <n v="6"/>
    <n v="101"/>
    <n v="101"/>
    <n v="101"/>
    <n v="101"/>
    <s v=""/>
    <n v="73"/>
    <n v="47.05"/>
    <x v="1"/>
    <s v="11"/>
    <s v="-0.30%"/>
    <s v="1.62%"/>
    <s v="334.66"/>
    <x v="2"/>
    <s v="377,930"/>
    <s v="Asia"/>
    <x v="2"/>
    <s v="$5.50 Tn"/>
    <s v="$4.94 Tn"/>
    <x v="2"/>
  </r>
  <r>
    <x v="70"/>
    <s v="University of Virginia"/>
    <x v="0"/>
    <n v="45"/>
    <n v="101"/>
    <n v="24"/>
    <n v="101"/>
    <n v="88"/>
    <n v="73"/>
    <n v="68"/>
    <s v=""/>
    <n v="63"/>
    <n v="46.92"/>
    <x v="1"/>
    <s v="3"/>
    <s v="0.59%"/>
    <s v="4.25%"/>
    <s v="35.32"/>
    <x v="0"/>
    <s v="9,372,610"/>
    <s v="Americas"/>
    <x v="0"/>
    <s v="$22.20 Tn"/>
    <s v="$18.62 Tn"/>
    <x v="0"/>
  </r>
  <r>
    <x v="71"/>
    <s v="University of Manchester"/>
    <x v="1"/>
    <n v="6"/>
    <n v="101"/>
    <n v="101"/>
    <n v="76"/>
    <n v="47"/>
    <n v="63"/>
    <n v="57"/>
    <s v=""/>
    <n v="101"/>
    <n v="46.85"/>
    <x v="1"/>
    <s v="21"/>
    <s v="0.53%"/>
    <s v="0.87%"/>
    <s v="279.48"/>
    <x v="1"/>
    <s v="242,900"/>
    <s v="Europe"/>
    <x v="1"/>
    <s v="$2.93 Tn"/>
    <s v="$2.65 Tn"/>
    <x v="1"/>
  </r>
  <r>
    <x v="72"/>
    <s v="Arizona State University"/>
    <x v="0"/>
    <n v="46"/>
    <n v="101"/>
    <n v="101"/>
    <n v="73"/>
    <n v="101"/>
    <n v="101"/>
    <n v="89"/>
    <s v=""/>
    <n v="20"/>
    <n v="46.72"/>
    <x v="1"/>
    <s v="3"/>
    <s v="0.59%"/>
    <s v="4.25%"/>
    <s v="35.32"/>
    <x v="0"/>
    <s v="9,372,610"/>
    <s v="Americas"/>
    <x v="0"/>
    <s v="$22.20 Tn"/>
    <s v="$18.62 Tn"/>
    <x v="0"/>
  </r>
  <r>
    <x v="73"/>
    <s v="University of Zurich"/>
    <x v="3"/>
    <n v="3"/>
    <n v="101"/>
    <n v="101"/>
    <n v="82"/>
    <n v="59"/>
    <n v="48"/>
    <n v="52"/>
    <s v=""/>
    <n v="101"/>
    <n v="46.54"/>
    <x v="1"/>
    <s v="101"/>
    <s v="0.74%"/>
    <s v="0.11%"/>
    <s v="209.64"/>
    <x v="3"/>
    <s v="41,284"/>
    <s v="Europe"/>
    <x v="3"/>
    <s v="$740.70 Bn"/>
    <s v="$668.85 Bn"/>
    <x v="3"/>
  </r>
  <r>
    <x v="74"/>
    <s v="King's College London"/>
    <x v="1"/>
    <n v="7"/>
    <n v="41"/>
    <n v="101"/>
    <n v="101"/>
    <n v="45"/>
    <n v="45"/>
    <n v="44"/>
    <s v=""/>
    <n v="101"/>
    <n v="46.53"/>
    <x v="1"/>
    <s v="21"/>
    <s v="0.53%"/>
    <s v="0.87%"/>
    <s v="279.48"/>
    <x v="1"/>
    <s v="242,900"/>
    <s v="Europe"/>
    <x v="1"/>
    <s v="$2.93 Tn"/>
    <s v="$2.65 Tn"/>
    <x v="1"/>
  </r>
  <r>
    <x v="75"/>
    <s v="University of Rochester"/>
    <x v="0"/>
    <n v="47"/>
    <n v="63"/>
    <n v="80"/>
    <n v="101"/>
    <n v="101"/>
    <n v="86"/>
    <n v="66"/>
    <s v=""/>
    <n v="51"/>
    <n v="46.44"/>
    <x v="1"/>
    <s v="3"/>
    <s v="0.59%"/>
    <s v="4.25%"/>
    <s v="35.32"/>
    <x v="0"/>
    <s v="9,372,610"/>
    <s v="Americas"/>
    <x v="0"/>
    <s v="$22.20 Tn"/>
    <s v="$18.62 Tn"/>
    <x v="0"/>
  </r>
  <r>
    <x v="76"/>
    <s v="Brown University"/>
    <x v="0"/>
    <n v="48"/>
    <n v="59"/>
    <n v="52"/>
    <n v="67"/>
    <n v="101"/>
    <n v="89"/>
    <n v="96"/>
    <s v=""/>
    <n v="101"/>
    <n v="46.43"/>
    <x v="1"/>
    <s v="3"/>
    <s v="0.59%"/>
    <s v="4.25%"/>
    <s v="35.32"/>
    <x v="0"/>
    <s v="9,372,610"/>
    <s v="Americas"/>
    <x v="0"/>
    <s v="$22.20 Tn"/>
    <s v="$18.62 Tn"/>
    <x v="0"/>
  </r>
  <r>
    <x v="77"/>
    <s v="University of Arizona"/>
    <x v="0"/>
    <n v="49"/>
    <n v="101"/>
    <n v="101"/>
    <n v="90"/>
    <n v="60"/>
    <n v="57"/>
    <n v="49"/>
    <s v=""/>
    <n v="101"/>
    <n v="46.39"/>
    <x v="1"/>
    <s v="3"/>
    <s v="0.59%"/>
    <s v="4.25%"/>
    <s v="35.32"/>
    <x v="0"/>
    <s v="9,372,610"/>
    <s v="Americas"/>
    <x v="0"/>
    <s v="$22.20 Tn"/>
    <s v="$18.62 Tn"/>
    <x v="0"/>
  </r>
  <r>
    <x v="78"/>
    <s v="Ruprecht Karl University of Heidelberg"/>
    <x v="10"/>
    <n v="2"/>
    <n v="73"/>
    <n v="101"/>
    <n v="55"/>
    <n v="82"/>
    <n v="59"/>
    <n v="100"/>
    <s v=""/>
    <n v="101"/>
    <n v="46.24"/>
    <x v="1"/>
    <s v="19"/>
    <s v="0.32%"/>
    <s v="1.07%"/>
    <s v="234.61"/>
    <x v="10"/>
    <s v="357,114"/>
    <s v="Europe"/>
    <x v="3"/>
    <s v="$4.16 Tn"/>
    <s v="$3.48 Tn"/>
    <x v="10"/>
  </r>
  <r>
    <x v="79"/>
    <s v="Texas A&amp;M University, College Station"/>
    <x v="0"/>
    <n v="50"/>
    <n v="101"/>
    <n v="101"/>
    <n v="50"/>
    <n v="72"/>
    <n v="101"/>
    <n v="88"/>
    <s v=""/>
    <n v="101"/>
    <n v="46.17"/>
    <x v="1"/>
    <s v="3"/>
    <s v="0.59%"/>
    <s v="4.25%"/>
    <s v="35.32"/>
    <x v="0"/>
    <s v="9,372,610"/>
    <s v="Americas"/>
    <x v="0"/>
    <s v="$22.20 Tn"/>
    <s v="$18.62 Tn"/>
    <x v="0"/>
  </r>
  <r>
    <x v="80"/>
    <s v="University of Oslo"/>
    <x v="13"/>
    <n v="1"/>
    <n v="101"/>
    <n v="101"/>
    <n v="40"/>
    <n v="101"/>
    <n v="101"/>
    <n v="101"/>
    <s v=""/>
    <n v="101"/>
    <n v="46.1"/>
    <x v="1"/>
    <s v="119"/>
    <s v="0.79%"/>
    <s v="0.07%"/>
    <s v="16.74"/>
    <x v="13"/>
    <s v="323,802"/>
    <s v="Europe"/>
    <x v="1"/>
    <s v="$438.62 Bn"/>
    <s v="$371.07 Bn"/>
    <x v="13"/>
  </r>
  <r>
    <x v="81"/>
    <s v="Dartmouth College"/>
    <x v="0"/>
    <n v="51"/>
    <n v="45"/>
    <n v="20"/>
    <n v="101"/>
    <n v="101"/>
    <n v="101"/>
    <n v="101"/>
    <s v=""/>
    <n v="78"/>
    <n v="46.04"/>
    <x v="1"/>
    <s v="3"/>
    <s v="0.59%"/>
    <s v="4.25%"/>
    <s v="35.32"/>
    <x v="0"/>
    <s v="9,372,610"/>
    <s v="Americas"/>
    <x v="0"/>
    <s v="$22.20 Tn"/>
    <s v="$18.62 Tn"/>
    <x v="0"/>
  </r>
  <r>
    <x v="82"/>
    <s v="Swiss Federal Institute of Technology in Lausanne"/>
    <x v="3"/>
    <n v="4"/>
    <n v="101"/>
    <n v="101"/>
    <n v="85"/>
    <n v="101"/>
    <n v="101"/>
    <n v="83"/>
    <s v=""/>
    <n v="54"/>
    <n v="45.73"/>
    <x v="1"/>
    <s v="101"/>
    <s v="0.74%"/>
    <s v="0.11%"/>
    <s v="209.64"/>
    <x v="3"/>
    <s v="41,284"/>
    <s v="Europe"/>
    <x v="3"/>
    <s v="$740.70 Bn"/>
    <s v="$668.85 Bn"/>
    <x v="3"/>
  </r>
  <r>
    <x v="83"/>
    <s v="Utrecht University"/>
    <x v="11"/>
    <n v="1"/>
    <n v="101"/>
    <n v="101"/>
    <n v="101"/>
    <n v="39"/>
    <n v="44"/>
    <n v="47"/>
    <s v=""/>
    <n v="101"/>
    <n v="45.73"/>
    <x v="1"/>
    <s v="69"/>
    <s v="0.22%"/>
    <s v="0.22%"/>
    <s v="409.44"/>
    <x v="11"/>
    <s v="41,850"/>
    <s v="Europe"/>
    <x v="3"/>
    <s v="$954.93 Bn"/>
    <s v="$777.23 Bn"/>
    <x v="11"/>
  </r>
  <r>
    <x v="84"/>
    <s v="Indiana University - Bloomington"/>
    <x v="0"/>
    <n v="52"/>
    <n v="101"/>
    <n v="48"/>
    <n v="101"/>
    <n v="50"/>
    <n v="72"/>
    <n v="59"/>
    <s v=""/>
    <n v="101"/>
    <n v="45.71"/>
    <x v="1"/>
    <s v="3"/>
    <s v="0.59%"/>
    <s v="4.25%"/>
    <s v="35.32"/>
    <x v="0"/>
    <s v="9,372,610"/>
    <s v="Americas"/>
    <x v="0"/>
    <s v="$22.20 Tn"/>
    <s v="$18.62 Tn"/>
    <x v="0"/>
  </r>
  <r>
    <x v="85"/>
    <s v="École Polytechnique"/>
    <x v="6"/>
    <n v="4"/>
    <n v="101"/>
    <n v="4"/>
    <n v="101"/>
    <n v="101"/>
    <n v="101"/>
    <n v="101"/>
    <s v=""/>
    <n v="101"/>
    <n v="45.38"/>
    <x v="1"/>
    <s v="22"/>
    <s v="0.22%"/>
    <s v="0.84%"/>
    <s v="118.31"/>
    <x v="6"/>
    <s v="551,695"/>
    <s v="Europe"/>
    <x v="3"/>
    <s v="$2.88 Tn"/>
    <s v="$2.47 Tn"/>
    <x v="6"/>
  </r>
  <r>
    <x v="86"/>
    <s v="National University of Singapore"/>
    <x v="16"/>
    <n v="1"/>
    <n v="101"/>
    <n v="101"/>
    <n v="101"/>
    <n v="44"/>
    <n v="101"/>
    <n v="50"/>
    <s v=""/>
    <n v="27"/>
    <n v="45.2"/>
    <x v="1"/>
    <s v="114"/>
    <s v="0.79%"/>
    <s v="0.08%"/>
    <s v="8239.92"/>
    <x v="16"/>
    <s v="710"/>
    <s v="Asia"/>
    <x v="7"/>
    <s v="$391.88 Bn"/>
    <s v="$296.95 Bn"/>
    <x v="16"/>
  </r>
  <r>
    <x v="87"/>
    <s v="University of Texas MD Anderson Cancer Center"/>
    <x v="0"/>
    <n v="53"/>
    <n v="101"/>
    <n v="101"/>
    <n v="101"/>
    <n v="90"/>
    <n v="32"/>
    <n v="56"/>
    <s v=""/>
    <n v="101"/>
    <n v="45.12"/>
    <x v="1"/>
    <s v="3"/>
    <s v="0.59%"/>
    <s v="4.25%"/>
    <s v="35.32"/>
    <x v="0"/>
    <s v="9,372,610"/>
    <s v="Americas"/>
    <x v="0"/>
    <s v="$22.20 Tn"/>
    <s v="$18.62 Tn"/>
    <x v="0"/>
  </r>
  <r>
    <x v="88"/>
    <s v="Stony Brook University"/>
    <x v="0"/>
    <n v="54"/>
    <n v="101"/>
    <n v="101"/>
    <n v="68"/>
    <n v="101"/>
    <n v="101"/>
    <n v="98"/>
    <s v=""/>
    <n v="90"/>
    <n v="45.01"/>
    <x v="1"/>
    <s v="3"/>
    <s v="0.59%"/>
    <s v="4.25%"/>
    <s v="35.32"/>
    <x v="0"/>
    <s v="9,372,610"/>
    <s v="Americas"/>
    <x v="0"/>
    <s v="$22.20 Tn"/>
    <s v="$18.62 Tn"/>
    <x v="0"/>
  </r>
  <r>
    <x v="89"/>
    <s v="Lomonosov Moscow State University"/>
    <x v="17"/>
    <n v="1"/>
    <n v="14"/>
    <n v="101"/>
    <n v="51"/>
    <n v="101"/>
    <n v="101"/>
    <n v="101"/>
    <s v=""/>
    <n v="101"/>
    <n v="44.93"/>
    <x v="1"/>
    <s v="9"/>
    <s v="0.04%"/>
    <s v="1.87%"/>
    <s v="8.54"/>
    <x v="17"/>
    <s v="17,098,242"/>
    <s v="Europe"/>
    <x v="8"/>
    <s v="$1.67 Tn"/>
    <s v="$1.25 Tn"/>
    <x v="17"/>
  </r>
  <r>
    <x v="90"/>
    <s v="Nagoya University"/>
    <x v="2"/>
    <n v="5"/>
    <n v="72"/>
    <n v="101"/>
    <n v="71"/>
    <n v="101"/>
    <n v="101"/>
    <n v="101"/>
    <s v=""/>
    <n v="58"/>
    <n v="44.78"/>
    <x v="1"/>
    <s v="11"/>
    <s v="-0.30%"/>
    <s v="1.62%"/>
    <s v="334.66"/>
    <x v="2"/>
    <s v="377,930"/>
    <s v="Asia"/>
    <x v="2"/>
    <s v="$5.50 Tn"/>
    <s v="$4.94 Tn"/>
    <x v="2"/>
  </r>
  <r>
    <x v="91"/>
    <s v="University of Sydney"/>
    <x v="14"/>
    <n v="1"/>
    <n v="101"/>
    <n v="101"/>
    <n v="101"/>
    <n v="61"/>
    <n v="101"/>
    <n v="101"/>
    <s v=""/>
    <n v="48"/>
    <n v="44.77"/>
    <x v="1"/>
    <s v="55"/>
    <s v="1.18%"/>
    <s v="0.33%"/>
    <s v="3.32"/>
    <x v="14"/>
    <s v="7,692,024"/>
    <s v="Oceania"/>
    <x v="6"/>
    <s v="$1.48 Tn"/>
    <s v="$1.30 Tn"/>
    <x v="14"/>
  </r>
  <r>
    <x v="92"/>
    <s v="Emory University"/>
    <x v="0"/>
    <n v="55"/>
    <n v="101"/>
    <n v="101"/>
    <n v="101"/>
    <n v="66"/>
    <n v="41"/>
    <n v="53"/>
    <s v=""/>
    <n v="81"/>
    <n v="44.53"/>
    <x v="1"/>
    <s v="3"/>
    <s v="0.59%"/>
    <s v="4.25%"/>
    <s v="35.32"/>
    <x v="0"/>
    <s v="9,372,610"/>
    <s v="Americas"/>
    <x v="0"/>
    <s v="$22.20 Tn"/>
    <s v="$18.62 Tn"/>
    <x v="0"/>
  </r>
  <r>
    <x v="93"/>
    <s v="Rice University"/>
    <x v="0"/>
    <n v="56"/>
    <n v="51"/>
    <n v="101"/>
    <n v="97"/>
    <n v="101"/>
    <n v="101"/>
    <n v="64"/>
    <s v=""/>
    <n v="81"/>
    <n v="44.53"/>
    <x v="1"/>
    <s v="3"/>
    <s v="0.59%"/>
    <s v="4.25%"/>
    <s v="35.32"/>
    <x v="0"/>
    <s v="9,372,610"/>
    <s v="Americas"/>
    <x v="0"/>
    <s v="$22.20 Tn"/>
    <s v="$18.62 Tn"/>
    <x v="0"/>
  </r>
  <r>
    <x v="94"/>
    <s v="Tohoku University"/>
    <x v="2"/>
    <n v="6"/>
    <n v="43"/>
    <n v="101"/>
    <n v="101"/>
    <n v="65"/>
    <n v="101"/>
    <n v="91"/>
    <s v=""/>
    <n v="26"/>
    <n v="44.52"/>
    <x v="1"/>
    <s v="11"/>
    <s v="-0.30%"/>
    <s v="1.62%"/>
    <s v="334.66"/>
    <x v="2"/>
    <s v="377,930"/>
    <s v="Asia"/>
    <x v="2"/>
    <s v="$5.50 Tn"/>
    <s v="$4.94 Tn"/>
    <x v="2"/>
  </r>
  <r>
    <x v="95"/>
    <s v="Australian National University"/>
    <x v="14"/>
    <n v="2"/>
    <n v="101"/>
    <n v="101"/>
    <n v="43"/>
    <n v="101"/>
    <n v="101"/>
    <n v="101"/>
    <s v=""/>
    <n v="101"/>
    <n v="44.5"/>
    <x v="1"/>
    <s v="55"/>
    <s v="1.18%"/>
    <s v="0.33%"/>
    <s v="3.32"/>
    <x v="14"/>
    <s v="7,692,024"/>
    <s v="Oceania"/>
    <x v="6"/>
    <s v="$1.48 Tn"/>
    <s v="$1.30 Tn"/>
    <x v="14"/>
  </r>
  <r>
    <x v="96"/>
    <s v="University of Alberta"/>
    <x v="5"/>
    <n v="4"/>
    <n v="101"/>
    <n v="101"/>
    <n v="101"/>
    <n v="68"/>
    <n v="101"/>
    <n v="92"/>
    <s v=""/>
    <n v="81"/>
    <n v="44.5"/>
    <x v="1"/>
    <s v="39"/>
    <s v="0.89%"/>
    <s v="0.48%"/>
    <s v="3.78"/>
    <x v="5"/>
    <s v="9,984,670"/>
    <s v="Americas"/>
    <x v="0"/>
    <s v="$1.83 Tn"/>
    <s v="$1.53 Tn"/>
    <x v="5"/>
  </r>
  <r>
    <x v="97"/>
    <s v="University of Helsinki"/>
    <x v="12"/>
    <n v="1"/>
    <n v="69"/>
    <n v="101"/>
    <n v="81"/>
    <n v="74"/>
    <n v="79"/>
    <n v="71"/>
    <s v=""/>
    <n v="101"/>
    <n v="44.39"/>
    <x v="1"/>
    <s v="116"/>
    <s v="0.15%"/>
    <s v="0.07%"/>
    <s v="16.37"/>
    <x v="12"/>
    <s v="338,424"/>
    <s v="Europe"/>
    <x v="1"/>
    <s v="$289.24 Bn"/>
    <s v="$238.50 Bn"/>
    <x v="12"/>
  </r>
  <r>
    <x v="98"/>
    <s v="Paris Diderot University - Paris 7"/>
    <x v="6"/>
    <n v="5"/>
    <n v="28"/>
    <n v="101"/>
    <n v="72"/>
    <n v="101"/>
    <n v="87"/>
    <n v="101"/>
    <s v=""/>
    <n v="101"/>
    <n v="44.36"/>
    <x v="1"/>
    <s v="22"/>
    <s v="0.22%"/>
    <s v="0.84%"/>
    <s v="118.31"/>
    <x v="6"/>
    <s v="551,695"/>
    <s v="Europe"/>
    <x v="3"/>
    <s v="$2.88 Tn"/>
    <s v="$2.47 Tn"/>
    <x v="6"/>
  </r>
  <r>
    <x v="99"/>
    <s v="Georgia Institute of Technology"/>
    <x v="0"/>
    <n v="57"/>
    <n v="101"/>
    <n v="85"/>
    <n v="101"/>
    <n v="97"/>
    <n v="101"/>
    <n v="43"/>
    <s v=""/>
    <n v="32"/>
    <n v="44.26"/>
    <x v="1"/>
    <s v="3"/>
    <s v="0.59%"/>
    <s v="4.25%"/>
    <s v="35.32"/>
    <x v="0"/>
    <s v="9,372,610"/>
    <s v="Americas"/>
    <x v="0"/>
    <s v="$22.20 Tn"/>
    <s v="$18.62 Tn"/>
    <x v="0"/>
  </r>
  <r>
    <x v="0"/>
    <s v="Harvard University"/>
    <x v="0"/>
    <n v="1"/>
    <n v="1"/>
    <n v="1"/>
    <n v="1"/>
    <n v="1"/>
    <n v="1"/>
    <n v="1"/>
    <s v="1"/>
    <n v="2"/>
    <n v="100"/>
    <x v="2"/>
    <s v="3"/>
    <s v="0.59%"/>
    <s v="4.25%"/>
    <s v="35.32"/>
    <x v="0"/>
    <s v="9,372,610"/>
    <s v="Americas"/>
    <x v="0"/>
    <s v="$22.20 Tn"/>
    <s v="$18.62 Tn"/>
    <x v="0"/>
  </r>
  <r>
    <x v="1"/>
    <s v="Stanford University"/>
    <x v="0"/>
    <n v="2"/>
    <n v="11"/>
    <n v="2"/>
    <n v="4"/>
    <n v="5"/>
    <n v="3"/>
    <n v="3"/>
    <s v="4"/>
    <n v="6"/>
    <n v="99.09"/>
    <x v="2"/>
    <s v="3"/>
    <s v="0.59%"/>
    <s v="4.25%"/>
    <s v="35.32"/>
    <x v="0"/>
    <s v="9,372,610"/>
    <s v="Americas"/>
    <x v="0"/>
    <s v="$22.20 Tn"/>
    <s v="$18.62 Tn"/>
    <x v="0"/>
  </r>
  <r>
    <x v="2"/>
    <s v="Massachusetts Institute of Technology"/>
    <x v="0"/>
    <n v="3"/>
    <n v="3"/>
    <n v="11"/>
    <n v="2"/>
    <n v="15"/>
    <n v="2"/>
    <n v="2"/>
    <s v="2"/>
    <n v="1"/>
    <n v="98.69"/>
    <x v="2"/>
    <s v="3"/>
    <s v="0.59%"/>
    <s v="4.25%"/>
    <s v="35.32"/>
    <x v="0"/>
    <s v="9,372,610"/>
    <s v="Americas"/>
    <x v="0"/>
    <s v="$22.20 Tn"/>
    <s v="$18.62 Tn"/>
    <x v="0"/>
  </r>
  <r>
    <x v="3"/>
    <s v="University of Cambridge"/>
    <x v="1"/>
    <n v="1"/>
    <n v="2"/>
    <n v="10"/>
    <n v="5"/>
    <n v="10"/>
    <n v="9"/>
    <n v="12"/>
    <s v="13"/>
    <n v="48"/>
    <n v="97.64"/>
    <x v="2"/>
    <s v="21"/>
    <s v="0.53%"/>
    <s v="0.87%"/>
    <s v="279.48"/>
    <x v="1"/>
    <s v="242,900"/>
    <s v="Europe"/>
    <x v="1"/>
    <s v="$2.93 Tn"/>
    <s v="$2.65 Tn"/>
    <x v="1"/>
  </r>
  <r>
    <x v="4"/>
    <s v="University of Oxford"/>
    <x v="1"/>
    <n v="2"/>
    <n v="7"/>
    <n v="12"/>
    <n v="10"/>
    <n v="11"/>
    <n v="12"/>
    <n v="11"/>
    <s v="12"/>
    <n v="16"/>
    <n v="97.51"/>
    <x v="2"/>
    <s v="21"/>
    <s v="0.53%"/>
    <s v="0.87%"/>
    <s v="279.48"/>
    <x v="1"/>
    <s v="242,900"/>
    <s v="Europe"/>
    <x v="1"/>
    <s v="$2.93 Tn"/>
    <s v="$2.65 Tn"/>
    <x v="1"/>
  </r>
  <r>
    <x v="5"/>
    <s v="Columbia University"/>
    <x v="0"/>
    <n v="4"/>
    <n v="13"/>
    <n v="8"/>
    <n v="9"/>
    <n v="14"/>
    <n v="13"/>
    <n v="9"/>
    <s v="13"/>
    <n v="4"/>
    <n v="97.41"/>
    <x v="2"/>
    <s v="3"/>
    <s v="0.59%"/>
    <s v="4.25%"/>
    <s v="35.32"/>
    <x v="0"/>
    <s v="9,372,610"/>
    <s v="Americas"/>
    <x v="0"/>
    <s v="$22.20 Tn"/>
    <s v="$18.62 Tn"/>
    <x v="0"/>
  </r>
  <r>
    <x v="6"/>
    <s v="University of California, Berkeley"/>
    <x v="0"/>
    <n v="5"/>
    <n v="4"/>
    <n v="22"/>
    <n v="6"/>
    <n v="7"/>
    <n v="4"/>
    <n v="3"/>
    <s v="7"/>
    <n v="28"/>
    <n v="92.84"/>
    <x v="2"/>
    <s v="3"/>
    <s v="0.59%"/>
    <s v="4.25%"/>
    <s v="35.32"/>
    <x v="0"/>
    <s v="9,372,610"/>
    <s v="Americas"/>
    <x v="0"/>
    <s v="$22.20 Tn"/>
    <s v="$18.62 Tn"/>
    <x v="0"/>
  </r>
  <r>
    <x v="7"/>
    <s v="University of Chicago"/>
    <x v="0"/>
    <n v="6"/>
    <n v="10"/>
    <n v="14"/>
    <n v="8"/>
    <n v="17"/>
    <n v="19"/>
    <n v="10"/>
    <s v="18"/>
    <n v="149"/>
    <n v="92.03"/>
    <x v="2"/>
    <s v="3"/>
    <s v="0.59%"/>
    <s v="4.25%"/>
    <s v="35.32"/>
    <x v="0"/>
    <s v="9,372,610"/>
    <s v="Americas"/>
    <x v="0"/>
    <s v="$22.20 Tn"/>
    <s v="$18.62 Tn"/>
    <x v="0"/>
  </r>
  <r>
    <x v="8"/>
    <s v="Princeton University"/>
    <x v="0"/>
    <n v="7"/>
    <n v="5"/>
    <n v="16"/>
    <n v="3"/>
    <n v="70"/>
    <n v="25"/>
    <n v="19"/>
    <s v="41"/>
    <n v="204"/>
    <n v="88.56"/>
    <x v="2"/>
    <s v="3"/>
    <s v="0.59%"/>
    <s v="4.25%"/>
    <s v="35.32"/>
    <x v="0"/>
    <s v="9,372,610"/>
    <s v="Americas"/>
    <x v="0"/>
    <s v="$22.20 Tn"/>
    <s v="$18.62 Tn"/>
    <x v="0"/>
  </r>
  <r>
    <x v="9"/>
    <s v="Yale University"/>
    <x v="0"/>
    <n v="8"/>
    <n v="9"/>
    <n v="25"/>
    <n v="11"/>
    <n v="18"/>
    <n v="7"/>
    <n v="32"/>
    <s v="19"/>
    <n v="45"/>
    <n v="88.11"/>
    <x v="2"/>
    <s v="3"/>
    <s v="0.59%"/>
    <s v="4.25%"/>
    <s v="35.32"/>
    <x v="0"/>
    <s v="9,372,610"/>
    <s v="Americas"/>
    <x v="0"/>
    <s v="$22.20 Tn"/>
    <s v="$18.62 Tn"/>
    <x v="0"/>
  </r>
  <r>
    <x v="10"/>
    <s v="Cornell University"/>
    <x v="0"/>
    <n v="9"/>
    <n v="12"/>
    <n v="18"/>
    <n v="19"/>
    <n v="23"/>
    <n v="15"/>
    <n v="23"/>
    <s v="23"/>
    <n v="12"/>
    <n v="85.8"/>
    <x v="2"/>
    <s v="3"/>
    <s v="0.59%"/>
    <s v="4.25%"/>
    <s v="35.32"/>
    <x v="0"/>
    <s v="9,372,610"/>
    <s v="Americas"/>
    <x v="0"/>
    <s v="$22.20 Tn"/>
    <s v="$18.62 Tn"/>
    <x v="0"/>
  </r>
  <r>
    <x v="11"/>
    <s v="California Institute of Technology"/>
    <x v="0"/>
    <n v="10"/>
    <n v="6"/>
    <n v="303"/>
    <n v="7"/>
    <n v="48"/>
    <n v="6"/>
    <n v="16"/>
    <s v="24"/>
    <n v="9"/>
    <n v="85.5"/>
    <x v="2"/>
    <s v="3"/>
    <s v="0.59%"/>
    <s v="4.25%"/>
    <s v="35.32"/>
    <x v="0"/>
    <s v="9,372,610"/>
    <s v="Americas"/>
    <x v="0"/>
    <s v="$22.20 Tn"/>
    <s v="$18.62 Tn"/>
    <x v="0"/>
  </r>
  <r>
    <x v="12"/>
    <s v="University of Tokyo"/>
    <x v="2"/>
    <n v="1"/>
    <n v="17"/>
    <n v="3"/>
    <n v="33"/>
    <n v="12"/>
    <n v="16"/>
    <n v="28"/>
    <s v="26"/>
    <n v="14"/>
    <n v="80.64"/>
    <x v="2"/>
    <s v="11"/>
    <s v="-0.30%"/>
    <s v="1.62%"/>
    <s v="334.66"/>
    <x v="2"/>
    <s v="377,930"/>
    <s v="Asia"/>
    <x v="2"/>
    <s v="$5.50 Tn"/>
    <s v="$4.94 Tn"/>
    <x v="2"/>
  </r>
  <r>
    <x v="13"/>
    <s v="University of Pennsylvania"/>
    <x v="0"/>
    <n v="11"/>
    <n v="21"/>
    <n v="4"/>
    <n v="26"/>
    <n v="8"/>
    <n v="17"/>
    <n v="13"/>
    <s v="10"/>
    <n v="28"/>
    <n v="79.3"/>
    <x v="2"/>
    <s v="3"/>
    <s v="0.59%"/>
    <s v="4.25%"/>
    <s v="35.32"/>
    <x v="0"/>
    <s v="9,372,610"/>
    <s v="Americas"/>
    <x v="0"/>
    <s v="$22.20 Tn"/>
    <s v="$18.62 Tn"/>
    <x v="0"/>
  </r>
  <r>
    <x v="14"/>
    <s v="University of California, Los Angeles"/>
    <x v="0"/>
    <n v="12"/>
    <n v="27"/>
    <n v="27"/>
    <n v="12"/>
    <n v="6"/>
    <n v="14"/>
    <n v="7"/>
    <s v="6"/>
    <n v="10"/>
    <n v="78.349999999999994"/>
    <x v="2"/>
    <s v="3"/>
    <s v="0.59%"/>
    <s v="4.25%"/>
    <s v="35.32"/>
    <x v="0"/>
    <s v="9,372,610"/>
    <s v="Americas"/>
    <x v="0"/>
    <s v="$22.20 Tn"/>
    <s v="$18.62 Tn"/>
    <x v="0"/>
  </r>
  <r>
    <x v="15"/>
    <s v="Kyoto University"/>
    <x v="2"/>
    <n v="2"/>
    <n v="30"/>
    <n v="23"/>
    <n v="15"/>
    <n v="27"/>
    <n v="41"/>
    <n v="61"/>
    <s v="51"/>
    <n v="18"/>
    <n v="73.209999999999994"/>
    <x v="2"/>
    <s v="11"/>
    <s v="-0.30%"/>
    <s v="1.62%"/>
    <s v="334.66"/>
    <x v="2"/>
    <s v="377,930"/>
    <s v="Asia"/>
    <x v="2"/>
    <s v="$5.50 Tn"/>
    <s v="$4.94 Tn"/>
    <x v="2"/>
  </r>
  <r>
    <x v="16"/>
    <s v="New York University"/>
    <x v="0"/>
    <n v="13"/>
    <n v="33"/>
    <n v="21"/>
    <n v="17"/>
    <n v="49"/>
    <n v="29"/>
    <n v="32"/>
    <s v="31"/>
    <n v="48"/>
    <n v="72.290000000000006"/>
    <x v="2"/>
    <s v="3"/>
    <s v="0.59%"/>
    <s v="4.25%"/>
    <s v="35.32"/>
    <x v="0"/>
    <s v="9,372,610"/>
    <s v="Americas"/>
    <x v="0"/>
    <s v="$22.20 Tn"/>
    <s v="$18.62 Tn"/>
    <x v="0"/>
  </r>
  <r>
    <x v="17"/>
    <s v="Swiss Federal Institute of Technology in Zurich"/>
    <x v="3"/>
    <n v="1"/>
    <n v="16"/>
    <n v="105"/>
    <n v="13"/>
    <n v="42"/>
    <n v="28"/>
    <n v="45"/>
    <s v="86"/>
    <n v="84"/>
    <n v="72.180000000000007"/>
    <x v="2"/>
    <s v="101"/>
    <s v="0.74%"/>
    <s v="0.11%"/>
    <s v="209.64"/>
    <x v="3"/>
    <s v="41,284"/>
    <s v="Europe"/>
    <x v="3"/>
    <s v="$740.70 Bn"/>
    <s v="$668.85 Bn"/>
    <x v="3"/>
  </r>
  <r>
    <x v="18"/>
    <s v="Johns Hopkins University"/>
    <x v="0"/>
    <n v="14"/>
    <n v="24"/>
    <n v="75"/>
    <n v="18"/>
    <n v="4"/>
    <n v="10"/>
    <n v="6"/>
    <s v="3"/>
    <n v="3"/>
    <n v="71.17"/>
    <x v="2"/>
    <s v="3"/>
    <s v="0.59%"/>
    <s v="4.25%"/>
    <s v="35.32"/>
    <x v="0"/>
    <s v="9,372,610"/>
    <s v="Americas"/>
    <x v="0"/>
    <s v="$22.20 Tn"/>
    <s v="$18.62 Tn"/>
    <x v="0"/>
  </r>
  <r>
    <x v="19"/>
    <s v="University of California, San Diego"/>
    <x v="0"/>
    <n v="15"/>
    <n v="32"/>
    <n v="478"/>
    <n v="20"/>
    <n v="16"/>
    <n v="5"/>
    <n v="19"/>
    <s v="16"/>
    <n v="13"/>
    <n v="68.36"/>
    <x v="2"/>
    <s v="3"/>
    <s v="0.59%"/>
    <s v="4.25%"/>
    <s v="35.32"/>
    <x v="0"/>
    <s v="9,372,610"/>
    <s v="Americas"/>
    <x v="0"/>
    <s v="$22.20 Tn"/>
    <s v="$18.62 Tn"/>
    <x v="0"/>
  </r>
  <r>
    <x v="20"/>
    <s v="University of Michigan, Ann Arbor"/>
    <x v="0"/>
    <n v="16"/>
    <n v="29"/>
    <n v="19"/>
    <n v="131"/>
    <n v="3"/>
    <n v="20"/>
    <n v="5"/>
    <s v="10"/>
    <n v="19"/>
    <n v="68.27"/>
    <x v="2"/>
    <s v="3"/>
    <s v="0.59%"/>
    <s v="4.25%"/>
    <s v="35.32"/>
    <x v="0"/>
    <s v="9,372,610"/>
    <s v="Americas"/>
    <x v="0"/>
    <s v="$22.20 Tn"/>
    <s v="$18.62 Tn"/>
    <x v="0"/>
  </r>
  <r>
    <x v="21"/>
    <s v="Hebrew University of Jerusalem"/>
    <x v="4"/>
    <n v="1"/>
    <n v="15"/>
    <n v="255"/>
    <n v="16"/>
    <n v="114"/>
    <n v="94"/>
    <n v="493"/>
    <s v="151"/>
    <n v="40"/>
    <n v="66.760000000000005"/>
    <x v="2"/>
    <s v="100"/>
    <s v="1.60%"/>
    <s v="0.11%"/>
    <s v="416.73"/>
    <x v="4"/>
    <s v="20,770"/>
    <s v="Asia"/>
    <x v="4"/>
    <s v="$403.96 Bn"/>
    <s v="$317.75 Bn"/>
    <x v="4"/>
  </r>
  <r>
    <x v="22"/>
    <s v="Northwestern University"/>
    <x v="0"/>
    <n v="17"/>
    <n v="151"/>
    <n v="13"/>
    <n v="105"/>
    <n v="28"/>
    <n v="32"/>
    <n v="25"/>
    <s v="27"/>
    <n v="61"/>
    <n v="66.180000000000007"/>
    <x v="2"/>
    <s v="3"/>
    <s v="0.59%"/>
    <s v="4.25%"/>
    <s v="35.32"/>
    <x v="0"/>
    <s v="9,372,610"/>
    <s v="Americas"/>
    <x v="0"/>
    <s v="$22.20 Tn"/>
    <s v="$18.62 Tn"/>
    <x v="0"/>
  </r>
  <r>
    <x v="23"/>
    <s v="Seoul National University"/>
    <x v="8"/>
    <n v="1"/>
    <n v="355"/>
    <n v="9"/>
    <n v="210"/>
    <n v="38"/>
    <n v="165"/>
    <n v="87"/>
    <s v="107"/>
    <n v="5"/>
    <n v="66.06"/>
    <x v="2"/>
    <s v="28"/>
    <s v="0.09%"/>
    <s v="0.66%"/>
    <s v="511.62"/>
    <x v="8"/>
    <s v="100,210"/>
    <s v="Asia"/>
    <x v="2"/>
    <s v="$1.74 Tn"/>
    <s v="$1.41 Tn"/>
    <x v="8"/>
  </r>
  <r>
    <x v="24"/>
    <s v="University of Wisconsin–Madison"/>
    <x v="0"/>
    <n v="18"/>
    <n v="31"/>
    <n v="28"/>
    <n v="34"/>
    <n v="21"/>
    <n v="24"/>
    <n v="23"/>
    <s v="28"/>
    <n v="28"/>
    <n v="65.77"/>
    <x v="2"/>
    <s v="3"/>
    <s v="0.59%"/>
    <s v="4.25%"/>
    <s v="35.32"/>
    <x v="0"/>
    <s v="9,372,610"/>
    <s v="Americas"/>
    <x v="0"/>
    <s v="$22.20 Tn"/>
    <s v="$18.62 Tn"/>
    <x v="0"/>
  </r>
  <r>
    <x v="25"/>
    <s v="Duke University"/>
    <x v="0"/>
    <n v="19"/>
    <n v="65"/>
    <n v="30"/>
    <n v="49"/>
    <n v="22"/>
    <n v="23"/>
    <n v="13"/>
    <s v="15"/>
    <n v="42"/>
    <n v="63.56"/>
    <x v="2"/>
    <s v="3"/>
    <s v="0.59%"/>
    <s v="4.25%"/>
    <s v="35.32"/>
    <x v="0"/>
    <s v="9,372,610"/>
    <s v="Americas"/>
    <x v="0"/>
    <s v="$22.20 Tn"/>
    <s v="$18.62 Tn"/>
    <x v="0"/>
  </r>
  <r>
    <x v="26"/>
    <s v="University of California, San Francisco"/>
    <x v="0"/>
    <n v="20"/>
    <n v="355"/>
    <n v="478"/>
    <n v="23"/>
    <n v="24"/>
    <n v="8"/>
    <n v="17"/>
    <s v="9"/>
    <n v="57"/>
    <n v="63.36"/>
    <x v="2"/>
    <s v="3"/>
    <s v="0.59%"/>
    <s v="4.25%"/>
    <s v="35.32"/>
    <x v="0"/>
    <s v="9,372,610"/>
    <s v="Americas"/>
    <x v="0"/>
    <s v="$22.20 Tn"/>
    <s v="$18.62 Tn"/>
    <x v="0"/>
  </r>
  <r>
    <x v="27"/>
    <s v="University of Illinois at Urbana–Champaign"/>
    <x v="0"/>
    <n v="21"/>
    <n v="34"/>
    <n v="80"/>
    <n v="21"/>
    <n v="36"/>
    <n v="45"/>
    <n v="38"/>
    <s v="68"/>
    <n v="64"/>
    <n v="62.89"/>
    <x v="2"/>
    <s v="3"/>
    <s v="0.59%"/>
    <s v="4.25%"/>
    <s v="35.32"/>
    <x v="0"/>
    <s v="9,372,610"/>
    <s v="Americas"/>
    <x v="0"/>
    <s v="$22.20 Tn"/>
    <s v="$18.62 Tn"/>
    <x v="0"/>
  </r>
  <r>
    <x v="28"/>
    <s v="University of Texas at Austin"/>
    <x v="0"/>
    <n v="22"/>
    <n v="92"/>
    <n v="39"/>
    <n v="24"/>
    <n v="51"/>
    <n v="54"/>
    <n v="26"/>
    <s v="74"/>
    <n v="45"/>
    <n v="62.57"/>
    <x v="2"/>
    <s v="3"/>
    <s v="0.59%"/>
    <s v="4.25%"/>
    <s v="35.32"/>
    <x v="0"/>
    <s v="9,372,610"/>
    <s v="Americas"/>
    <x v="0"/>
    <s v="$22.20 Tn"/>
    <s v="$18.62 Tn"/>
    <x v="0"/>
  </r>
  <r>
    <x v="29"/>
    <s v="University College London"/>
    <x v="1"/>
    <n v="3"/>
    <n v="20"/>
    <n v="406"/>
    <n v="52"/>
    <n v="13"/>
    <n v="22"/>
    <n v="18"/>
    <s v="21"/>
    <n v="121"/>
    <n v="61.05"/>
    <x v="2"/>
    <s v="21"/>
    <s v="0.53%"/>
    <s v="0.87%"/>
    <s v="279.48"/>
    <x v="1"/>
    <s v="242,900"/>
    <s v="Europe"/>
    <x v="1"/>
    <s v="$2.93 Tn"/>
    <s v="$2.65 Tn"/>
    <x v="1"/>
  </r>
  <r>
    <x v="30"/>
    <s v="University of Toronto"/>
    <x v="5"/>
    <n v="1"/>
    <n v="71"/>
    <n v="45"/>
    <n v="35"/>
    <n v="2"/>
    <n v="18"/>
    <n v="13"/>
    <s v="8"/>
    <n v="149"/>
    <n v="60.87"/>
    <x v="2"/>
    <s v="39"/>
    <s v="0.89%"/>
    <s v="0.48%"/>
    <s v="3.78"/>
    <x v="5"/>
    <s v="9,984,670"/>
    <s v="Americas"/>
    <x v="0"/>
    <s v="$1.83 Tn"/>
    <s v="$1.53 Tn"/>
    <x v="5"/>
  </r>
  <r>
    <x v="31"/>
    <s v="University of Washington - Seattle"/>
    <x v="0"/>
    <n v="23"/>
    <n v="89"/>
    <n v="107"/>
    <n v="46"/>
    <n v="9"/>
    <n v="11"/>
    <n v="8"/>
    <s v="5"/>
    <n v="54"/>
    <n v="60.28"/>
    <x v="2"/>
    <s v="3"/>
    <s v="0.59%"/>
    <s v="4.25%"/>
    <s v="35.32"/>
    <x v="0"/>
    <s v="9,372,610"/>
    <s v="Americas"/>
    <x v="0"/>
    <s v="$22.20 Tn"/>
    <s v="$18.62 Tn"/>
    <x v="0"/>
  </r>
  <r>
    <x v="32"/>
    <s v="Rutgers University-New Brunswick"/>
    <x v="0"/>
    <n v="24"/>
    <n v="91"/>
    <n v="33"/>
    <n v="31"/>
    <n v="52"/>
    <n v="47"/>
    <n v="38"/>
    <s v="51"/>
    <n v="54"/>
    <n v="60"/>
    <x v="2"/>
    <s v="3"/>
    <s v="0.59%"/>
    <s v="4.25%"/>
    <s v="35.32"/>
    <x v="0"/>
    <s v="9,372,610"/>
    <s v="Americas"/>
    <x v="0"/>
    <s v="$22.20 Tn"/>
    <s v="$18.62 Tn"/>
    <x v="0"/>
  </r>
  <r>
    <x v="33"/>
    <s v="Keio University"/>
    <x v="2"/>
    <n v="3"/>
    <n v="271"/>
    <n v="5"/>
    <n v="210"/>
    <n v="299"/>
    <n v="243"/>
    <n v="310"/>
    <s v="266"/>
    <n v="159"/>
    <n v="59.84"/>
    <x v="2"/>
    <s v="11"/>
    <s v="-0.30%"/>
    <s v="1.62%"/>
    <s v="334.66"/>
    <x v="2"/>
    <s v="377,930"/>
    <s v="Asia"/>
    <x v="2"/>
    <s v="$5.50 Tn"/>
    <s v="$4.94 Tn"/>
    <x v="2"/>
  </r>
  <r>
    <x v="34"/>
    <s v="École normale supérieure - Paris"/>
    <x v="6"/>
    <n v="1"/>
    <n v="8"/>
    <n v="478"/>
    <n v="59"/>
    <n v="362"/>
    <n v="156"/>
    <n v="493"/>
    <s v="311"/>
    <n v="737"/>
    <n v="59.72"/>
    <x v="2"/>
    <s v="22"/>
    <s v="0.22%"/>
    <s v="0.84%"/>
    <s v="118.31"/>
    <x v="6"/>
    <s v="551,695"/>
    <s v="Europe"/>
    <x v="3"/>
    <s v="$2.88 Tn"/>
    <s v="$2.47 Tn"/>
    <x v="6"/>
  </r>
  <r>
    <x v="35"/>
    <s v="École Polytechnique"/>
    <x v="6"/>
    <n v="2"/>
    <n v="150"/>
    <n v="6"/>
    <n v="208"/>
    <n v="323"/>
    <n v="282"/>
    <n v="250"/>
    <s v="295"/>
    <n v="181"/>
    <n v="59.54"/>
    <x v="2"/>
    <s v="22"/>
    <s v="0.22%"/>
    <s v="0.84%"/>
    <s v="118.31"/>
    <x v="6"/>
    <s v="551,695"/>
    <s v="Europe"/>
    <x v="3"/>
    <s v="$2.88 Tn"/>
    <s v="$2.47 Tn"/>
    <x v="6"/>
  </r>
  <r>
    <x v="36"/>
    <s v="Rockefeller University"/>
    <x v="0"/>
    <n v="25"/>
    <n v="72"/>
    <n v="478"/>
    <n v="14"/>
    <n v="347"/>
    <n v="26"/>
    <n v="107"/>
    <s v="62"/>
    <n v="227"/>
    <n v="59.49"/>
    <x v="2"/>
    <s v="3"/>
    <s v="0.59%"/>
    <s v="4.25%"/>
    <s v="35.32"/>
    <x v="0"/>
    <s v="9,372,610"/>
    <s v="Americas"/>
    <x v="0"/>
    <s v="$22.20 Tn"/>
    <s v="$18.62 Tn"/>
    <x v="0"/>
  </r>
  <r>
    <x v="37"/>
    <s v="Weizmann Institute of Science"/>
    <x v="4"/>
    <n v="2"/>
    <n v="18"/>
    <n v="478"/>
    <n v="22"/>
    <n v="233"/>
    <n v="63"/>
    <n v="250"/>
    <s v="137"/>
    <n v="51"/>
    <n v="59.17"/>
    <x v="2"/>
    <s v="100"/>
    <s v="1.60%"/>
    <s v="0.11%"/>
    <s v="416.73"/>
    <x v="4"/>
    <s v="20,770"/>
    <s v="Asia"/>
    <x v="4"/>
    <s v="$403.96 Bn"/>
    <s v="$317.75 Bn"/>
    <x v="4"/>
  </r>
  <r>
    <x v="38"/>
    <s v="Imperial College London"/>
    <x v="1"/>
    <n v="4"/>
    <n v="121"/>
    <n v="98"/>
    <n v="38"/>
    <n v="20"/>
    <n v="27"/>
    <n v="31"/>
    <s v="17"/>
    <n v="34"/>
    <n v="58.85"/>
    <x v="2"/>
    <s v="21"/>
    <s v="0.53%"/>
    <s v="0.87%"/>
    <s v="279.48"/>
    <x v="1"/>
    <s v="242,900"/>
    <s v="Europe"/>
    <x v="1"/>
    <s v="$2.93 Tn"/>
    <s v="$2.65 Tn"/>
    <x v="1"/>
  </r>
  <r>
    <x v="39"/>
    <s v="Waseda University"/>
    <x v="2"/>
    <n v="4"/>
    <n v="355"/>
    <n v="7"/>
    <n v="210"/>
    <n v="391"/>
    <n v="384"/>
    <n v="283"/>
    <s v="380"/>
    <n v="204"/>
    <n v="58.69"/>
    <x v="2"/>
    <s v="11"/>
    <s v="-0.30%"/>
    <s v="1.62%"/>
    <s v="334.66"/>
    <x v="2"/>
    <s v="377,930"/>
    <s v="Asia"/>
    <x v="2"/>
    <s v="$5.50 Tn"/>
    <s v="$4.94 Tn"/>
    <x v="2"/>
  </r>
  <r>
    <x v="40"/>
    <s v="University of Virginia"/>
    <x v="0"/>
    <n v="26"/>
    <n v="194"/>
    <n v="17"/>
    <n v="117"/>
    <n v="93"/>
    <n v="71"/>
    <n v="55"/>
    <s v="89"/>
    <n v="94"/>
    <n v="58.6"/>
    <x v="2"/>
    <s v="3"/>
    <s v="0.59%"/>
    <s v="4.25%"/>
    <s v="35.32"/>
    <x v="0"/>
    <s v="9,372,610"/>
    <s v="Americas"/>
    <x v="0"/>
    <s v="$22.20 Tn"/>
    <s v="$18.62 Tn"/>
    <x v="0"/>
  </r>
  <r>
    <x v="41"/>
    <s v="McGill University"/>
    <x v="5"/>
    <n v="2"/>
    <n v="45"/>
    <n v="32"/>
    <n v="60"/>
    <n v="35"/>
    <n v="59"/>
    <n v="34"/>
    <s v="32"/>
    <n v="204"/>
    <n v="58.39"/>
    <x v="2"/>
    <s v="39"/>
    <s v="0.89%"/>
    <s v="0.48%"/>
    <s v="3.78"/>
    <x v="5"/>
    <s v="9,984,670"/>
    <s v="Americas"/>
    <x v="0"/>
    <s v="$1.83 Tn"/>
    <s v="$1.53 Tn"/>
    <x v="5"/>
  </r>
  <r>
    <x v="42"/>
    <s v="Osaka University"/>
    <x v="2"/>
    <n v="5"/>
    <n v="69"/>
    <n v="36"/>
    <n v="48"/>
    <n v="43"/>
    <n v="55"/>
    <n v="114"/>
    <s v="56"/>
    <n v="34"/>
    <n v="58.35"/>
    <x v="2"/>
    <s v="11"/>
    <s v="-0.30%"/>
    <s v="1.62%"/>
    <s v="334.66"/>
    <x v="2"/>
    <s v="377,930"/>
    <s v="Asia"/>
    <x v="2"/>
    <s v="$5.50 Tn"/>
    <s v="$4.94 Tn"/>
    <x v="2"/>
  </r>
  <r>
    <x v="43"/>
    <s v="Dartmouth College"/>
    <x v="0"/>
    <n v="27"/>
    <n v="46"/>
    <n v="15"/>
    <n v="210"/>
    <n v="246"/>
    <n v="164"/>
    <n v="125"/>
    <s v="132"/>
    <n v="74"/>
    <n v="58"/>
    <x v="2"/>
    <s v="3"/>
    <s v="0.59%"/>
    <s v="4.25%"/>
    <s v="35.32"/>
    <x v="0"/>
    <s v="9,372,610"/>
    <s v="Americas"/>
    <x v="0"/>
    <s v="$22.20 Tn"/>
    <s v="$18.62 Tn"/>
    <x v="0"/>
  </r>
  <r>
    <x v="44"/>
    <s v="University of North Carolina at Chapel Hill"/>
    <x v="0"/>
    <n v="28"/>
    <n v="179"/>
    <n v="86"/>
    <n v="61"/>
    <n v="32"/>
    <n v="37"/>
    <n v="22"/>
    <s v="22"/>
    <n v="38"/>
    <n v="57.51"/>
    <x v="2"/>
    <s v="3"/>
    <s v="0.59%"/>
    <s v="4.25%"/>
    <s v="35.32"/>
    <x v="0"/>
    <s v="9,372,610"/>
    <s v="Americas"/>
    <x v="0"/>
    <s v="$22.20 Tn"/>
    <s v="$18.62 Tn"/>
    <x v="0"/>
  </r>
  <r>
    <x v="45"/>
    <s v="Pennsylvania State University, University Park"/>
    <x v="0"/>
    <n v="29"/>
    <n v="226"/>
    <n v="42"/>
    <n v="65"/>
    <n v="33"/>
    <n v="36"/>
    <n v="26"/>
    <s v="33"/>
    <n v="100"/>
    <n v="57.19"/>
    <x v="2"/>
    <s v="3"/>
    <s v="0.59%"/>
    <s v="4.25%"/>
    <s v="35.32"/>
    <x v="0"/>
    <s v="9,372,610"/>
    <s v="Americas"/>
    <x v="0"/>
    <s v="$22.20 Tn"/>
    <s v="$18.62 Tn"/>
    <x v="0"/>
  </r>
  <r>
    <x v="46"/>
    <s v="Ohio State University, Columbus"/>
    <x v="0"/>
    <n v="30"/>
    <n v="93"/>
    <n v="65"/>
    <n v="81"/>
    <n v="30"/>
    <n v="52"/>
    <n v="30"/>
    <s v="37"/>
    <n v="38"/>
    <n v="57.01"/>
    <x v="2"/>
    <s v="3"/>
    <s v="0.59%"/>
    <s v="4.25%"/>
    <s v="35.32"/>
    <x v="0"/>
    <s v="9,372,610"/>
    <s v="Americas"/>
    <x v="0"/>
    <s v="$22.20 Tn"/>
    <s v="$18.62 Tn"/>
    <x v="0"/>
  </r>
  <r>
    <x v="47"/>
    <s v="Lomonosov Moscow State University"/>
    <x v="17"/>
    <n v="1"/>
    <n v="14"/>
    <n v="210"/>
    <n v="50"/>
    <n v="264"/>
    <n v="247"/>
    <n v="310"/>
    <s v="361"/>
    <n v="737"/>
    <n v="56.42"/>
    <x v="2"/>
    <s v="9"/>
    <s v="0.04%"/>
    <s v="1.87%"/>
    <s v="8.54"/>
    <x v="17"/>
    <s v="17,098,242"/>
    <s v="Europe"/>
    <x v="8"/>
    <s v="$1.67 Tn"/>
    <s v="$1.25 Tn"/>
    <x v="17"/>
  </r>
  <r>
    <x v="48"/>
    <s v="University of Minnesota, Twin Cities"/>
    <x v="0"/>
    <n v="31"/>
    <n v="61"/>
    <n v="159"/>
    <n v="83"/>
    <n v="19"/>
    <n v="38"/>
    <n v="29"/>
    <s v="29"/>
    <n v="68"/>
    <n v="56.13"/>
    <x v="2"/>
    <s v="3"/>
    <s v="0.59%"/>
    <s v="4.25%"/>
    <s v="35.32"/>
    <x v="0"/>
    <s v="9,372,610"/>
    <s v="Americas"/>
    <x v="0"/>
    <s v="$22.20 Tn"/>
    <s v="$18.62 Tn"/>
    <x v="0"/>
  </r>
  <r>
    <x v="49"/>
    <s v="University of Paris-Sud"/>
    <x v="6"/>
    <n v="3"/>
    <n v="26"/>
    <n v="410"/>
    <n v="25"/>
    <n v="69"/>
    <n v="89"/>
    <n v="114"/>
    <s v="102"/>
    <n v="338"/>
    <n v="56.06"/>
    <x v="2"/>
    <s v="22"/>
    <s v="0.22%"/>
    <s v="0.84%"/>
    <s v="118.31"/>
    <x v="6"/>
    <s v="551,695"/>
    <s v="Europe"/>
    <x v="3"/>
    <s v="$2.88 Tn"/>
    <s v="$2.47 Tn"/>
    <x v="6"/>
  </r>
  <r>
    <x v="50"/>
    <s v="University of Southern California"/>
    <x v="0"/>
    <n v="32"/>
    <n v="148"/>
    <n v="74"/>
    <n v="43"/>
    <n v="59"/>
    <n v="64"/>
    <n v="61"/>
    <s v="54"/>
    <n v="33"/>
    <n v="55.7"/>
    <x v="2"/>
    <s v="3"/>
    <s v="0.59%"/>
    <s v="4.25%"/>
    <s v="35.32"/>
    <x v="0"/>
    <s v="9,372,610"/>
    <s v="Americas"/>
    <x v="0"/>
    <s v="$22.20 Tn"/>
    <s v="$18.62 Tn"/>
    <x v="0"/>
  </r>
  <r>
    <x v="51"/>
    <s v="Purdue University, West Lafayette"/>
    <x v="0"/>
    <n v="33"/>
    <n v="81"/>
    <n v="52"/>
    <n v="54"/>
    <n v="72"/>
    <n v="87"/>
    <n v="73"/>
    <s v="121"/>
    <n v="20"/>
    <n v="55.67"/>
    <x v="2"/>
    <s v="3"/>
    <s v="0.59%"/>
    <s v="4.25%"/>
    <s v="35.32"/>
    <x v="0"/>
    <s v="9,372,610"/>
    <s v="Americas"/>
    <x v="0"/>
    <s v="$22.20 Tn"/>
    <s v="$18.62 Tn"/>
    <x v="0"/>
  </r>
  <r>
    <x v="52"/>
    <s v="University of Pittsburgh - Pittsburgh Campus"/>
    <x v="0"/>
    <n v="34"/>
    <n v="76"/>
    <n v="195"/>
    <n v="210"/>
    <n v="25"/>
    <n v="58"/>
    <n v="21"/>
    <s v="24"/>
    <n v="64"/>
    <n v="55.67"/>
    <x v="2"/>
    <s v="3"/>
    <s v="0.59%"/>
    <s v="4.25%"/>
    <s v="35.32"/>
    <x v="0"/>
    <s v="9,372,610"/>
    <s v="Americas"/>
    <x v="0"/>
    <s v="$22.20 Tn"/>
    <s v="$18.62 Tn"/>
    <x v="0"/>
  </r>
  <r>
    <x v="53"/>
    <s v="Carnegie Mellon University"/>
    <x v="0"/>
    <n v="35"/>
    <n v="25"/>
    <n v="219"/>
    <n v="27"/>
    <n v="207"/>
    <n v="234"/>
    <n v="52"/>
    <s v="144"/>
    <n v="170"/>
    <n v="55.3"/>
    <x v="2"/>
    <s v="3"/>
    <s v="0.59%"/>
    <s v="4.25%"/>
    <s v="35.32"/>
    <x v="0"/>
    <s v="9,372,610"/>
    <s v="Americas"/>
    <x v="0"/>
    <s v="$22.20 Tn"/>
    <s v="$18.62 Tn"/>
    <x v="0"/>
  </r>
  <r>
    <x v="54"/>
    <s v="Peking University"/>
    <x v="18"/>
    <n v="1"/>
    <n v="355"/>
    <n v="35"/>
    <n v="210"/>
    <n v="65"/>
    <n v="155"/>
    <n v="250"/>
    <s v="155"/>
    <n v="7"/>
    <n v="55.3"/>
    <x v="2"/>
    <s v="1"/>
    <s v="0.39%"/>
    <s v="18.47%"/>
    <s v="148.28"/>
    <x v="18"/>
    <s v="9,706,961"/>
    <s v="Asia"/>
    <x v="2"/>
    <s v="$15.47 Tn"/>
    <s v="$11.22 Tn"/>
    <x v="18"/>
  </r>
  <r>
    <x v="55"/>
    <s v="University of Edinburgh"/>
    <x v="1"/>
    <n v="5"/>
    <n v="42"/>
    <n v="131"/>
    <n v="36"/>
    <n v="54"/>
    <n v="42"/>
    <n v="55"/>
    <s v="46"/>
    <n v="307"/>
    <n v="55.2"/>
    <x v="2"/>
    <s v="21"/>
    <s v="0.53%"/>
    <s v="0.87%"/>
    <s v="279.48"/>
    <x v="1"/>
    <s v="242,900"/>
    <s v="Europe"/>
    <x v="1"/>
    <s v="$2.93 Tn"/>
    <s v="$2.65 Tn"/>
    <x v="1"/>
  </r>
  <r>
    <x v="56"/>
    <s v="University of California, Davis"/>
    <x v="0"/>
    <n v="36"/>
    <n v="47"/>
    <n v="192"/>
    <n v="90"/>
    <n v="29"/>
    <n v="31"/>
    <n v="38"/>
    <s v="50"/>
    <n v="68"/>
    <n v="55.18"/>
    <x v="2"/>
    <s v="3"/>
    <s v="0.59%"/>
    <s v="4.25%"/>
    <s v="35.32"/>
    <x v="0"/>
    <s v="9,372,610"/>
    <s v="Americas"/>
    <x v="0"/>
    <s v="$22.20 Tn"/>
    <s v="$18.62 Tn"/>
    <x v="0"/>
  </r>
  <r>
    <x v="57"/>
    <s v="Washington University in St. Louis"/>
    <x v="0"/>
    <n v="37"/>
    <n v="96"/>
    <n v="145"/>
    <n v="112"/>
    <n v="39"/>
    <n v="21"/>
    <n v="34"/>
    <s v="19"/>
    <n v="181"/>
    <n v="54.93"/>
    <x v="2"/>
    <s v="3"/>
    <s v="0.59%"/>
    <s v="4.25%"/>
    <s v="35.32"/>
    <x v="0"/>
    <s v="9,372,610"/>
    <s v="Americas"/>
    <x v="0"/>
    <s v="$22.20 Tn"/>
    <s v="$18.62 Tn"/>
    <x v="0"/>
  </r>
  <r>
    <x v="58"/>
    <s v="University of Florida"/>
    <x v="0"/>
    <n v="38"/>
    <n v="212"/>
    <n v="299"/>
    <n v="95"/>
    <n v="34"/>
    <n v="70"/>
    <n v="52"/>
    <s v="63"/>
    <n v="8"/>
    <n v="54.76"/>
    <x v="2"/>
    <s v="3"/>
    <s v="0.59%"/>
    <s v="4.25%"/>
    <s v="35.32"/>
    <x v="0"/>
    <s v="9,372,610"/>
    <s v="Americas"/>
    <x v="0"/>
    <s v="$22.20 Tn"/>
    <s v="$18.62 Tn"/>
    <x v="0"/>
  </r>
  <r>
    <x v="59"/>
    <s v="University of California, Santa Barbara"/>
    <x v="0"/>
    <n v="39"/>
    <n v="124"/>
    <n v="252"/>
    <n v="28"/>
    <n v="105"/>
    <n v="53"/>
    <n v="48"/>
    <s v="56"/>
    <n v="68"/>
    <n v="54.76"/>
    <x v="2"/>
    <s v="3"/>
    <s v="0.59%"/>
    <s v="4.25%"/>
    <s v="35.32"/>
    <x v="0"/>
    <s v="9,372,610"/>
    <s v="Americas"/>
    <x v="0"/>
    <s v="$22.20 Tn"/>
    <s v="$18.62 Tn"/>
    <x v="0"/>
  </r>
  <r>
    <x v="60"/>
    <s v="University of British Columbia"/>
    <x v="5"/>
    <n v="3"/>
    <n v="85"/>
    <n v="298"/>
    <n v="92"/>
    <n v="26"/>
    <n v="34"/>
    <n v="36"/>
    <s v="41"/>
    <n v="78"/>
    <n v="54.75"/>
    <x v="2"/>
    <s v="39"/>
    <s v="0.89%"/>
    <s v="0.48%"/>
    <s v="3.78"/>
    <x v="5"/>
    <s v="9,984,670"/>
    <s v="Americas"/>
    <x v="0"/>
    <s v="$1.83 Tn"/>
    <s v="$1.53 Tn"/>
    <x v="5"/>
  </r>
  <r>
    <x v="61"/>
    <s v="University of Utah"/>
    <x v="0"/>
    <n v="40"/>
    <n v="88"/>
    <n v="91"/>
    <n v="45"/>
    <n v="99"/>
    <n v="62"/>
    <n v="114"/>
    <s v="94"/>
    <n v="22"/>
    <n v="54.67"/>
    <x v="2"/>
    <s v="3"/>
    <s v="0.59%"/>
    <s v="4.25%"/>
    <s v="35.32"/>
    <x v="0"/>
    <s v="9,372,610"/>
    <s v="Americas"/>
    <x v="0"/>
    <s v="$22.20 Tn"/>
    <s v="$18.62 Tn"/>
    <x v="0"/>
  </r>
  <r>
    <x v="62"/>
    <s v="University of Colorado Boulder"/>
    <x v="0"/>
    <n v="41"/>
    <n v="75"/>
    <n v="56"/>
    <n v="41"/>
    <n v="97"/>
    <n v="35"/>
    <n v="75"/>
    <s v="77"/>
    <n v="128"/>
    <n v="54.5"/>
    <x v="2"/>
    <s v="3"/>
    <s v="0.59%"/>
    <s v="4.25%"/>
    <s v="35.32"/>
    <x v="0"/>
    <s v="9,372,610"/>
    <s v="Americas"/>
    <x v="0"/>
    <s v="$22.20 Tn"/>
    <s v="$18.62 Tn"/>
    <x v="0"/>
  </r>
  <r>
    <x v="63"/>
    <s v="University of Notre Dame"/>
    <x v="0"/>
    <n v="42"/>
    <n v="197"/>
    <n v="20"/>
    <n v="150"/>
    <n v="241"/>
    <n v="230"/>
    <n v="159"/>
    <s v="238"/>
    <n v="307"/>
    <n v="54.25"/>
    <x v="2"/>
    <s v="3"/>
    <s v="0.59%"/>
    <s v="4.25%"/>
    <s v="35.32"/>
    <x v="0"/>
    <s v="9,372,610"/>
    <s v="Americas"/>
    <x v="0"/>
    <s v="$22.20 Tn"/>
    <s v="$18.62 Tn"/>
    <x v="0"/>
  </r>
  <r>
    <x v="64"/>
    <s v="National Taiwan University"/>
    <x v="19"/>
    <n v="1"/>
    <n v="113"/>
    <n v="24"/>
    <n v="210"/>
    <n v="46"/>
    <n v="216"/>
    <n v="283"/>
    <s v="215"/>
    <n v="637"/>
    <n v="54.19"/>
    <x v="2"/>
    <s v="57"/>
    <s v="0.18%"/>
    <s v="0.31%"/>
    <s v="658.05"/>
    <x v="19"/>
    <s v="36,193"/>
    <s v="Asia"/>
    <x v="2"/>
    <s v="$633.70 Bn"/>
    <s v="-"/>
    <x v="19"/>
  </r>
  <r>
    <x v="65"/>
    <s v="University of Texas Southwestern Medical Center"/>
    <x v="0"/>
    <n v="43"/>
    <n v="50"/>
    <n v="478"/>
    <n v="29"/>
    <n v="127"/>
    <n v="30"/>
    <n v="81"/>
    <s v="34"/>
    <n v="181"/>
    <n v="54.07"/>
    <x v="2"/>
    <s v="3"/>
    <s v="0.59%"/>
    <s v="4.25%"/>
    <s v="35.32"/>
    <x v="0"/>
    <s v="9,372,610"/>
    <s v="Americas"/>
    <x v="0"/>
    <s v="$22.20 Tn"/>
    <s v="$18.62 Tn"/>
    <x v="0"/>
  </r>
  <r>
    <x v="66"/>
    <s v="Boston University"/>
    <x v="0"/>
    <n v="44"/>
    <n v="291"/>
    <n v="47"/>
    <n v="84"/>
    <n v="60"/>
    <n v="46"/>
    <n v="43"/>
    <s v="37"/>
    <n v="227"/>
    <n v="53.96"/>
    <x v="2"/>
    <s v="3"/>
    <s v="0.59%"/>
    <s v="4.25%"/>
    <s v="35.32"/>
    <x v="0"/>
    <s v="9,372,610"/>
    <s v="Americas"/>
    <x v="0"/>
    <s v="$22.20 Tn"/>
    <s v="$18.62 Tn"/>
    <x v="0"/>
  </r>
  <r>
    <x v="67"/>
    <s v="Pierre-and-Marie-Curie University"/>
    <x v="6"/>
    <n v="4"/>
    <n v="36"/>
    <n v="431"/>
    <n v="86"/>
    <n v="31"/>
    <n v="39"/>
    <n v="99"/>
    <s v="66"/>
    <n v="100"/>
    <n v="53.91"/>
    <x v="2"/>
    <s v="22"/>
    <s v="0.22%"/>
    <s v="0.84%"/>
    <s v="118.31"/>
    <x v="6"/>
    <s v="551,695"/>
    <s v="Europe"/>
    <x v="3"/>
    <s v="$2.88 Tn"/>
    <s v="$2.47 Tn"/>
    <x v="6"/>
  </r>
  <r>
    <x v="68"/>
    <s v="University of Manchester"/>
    <x v="1"/>
    <n v="6"/>
    <n v="98"/>
    <n v="73"/>
    <n v="74"/>
    <n v="41"/>
    <n v="68"/>
    <n v="43"/>
    <s v="59"/>
    <n v="94"/>
    <n v="53.9"/>
    <x v="2"/>
    <s v="21"/>
    <s v="0.53%"/>
    <s v="0.87%"/>
    <s v="279.48"/>
    <x v="1"/>
    <s v="242,900"/>
    <s v="Europe"/>
    <x v="1"/>
    <s v="$2.93 Tn"/>
    <s v="$2.65 Tn"/>
    <x v="1"/>
  </r>
  <r>
    <x v="69"/>
    <s v="University of Arizona"/>
    <x v="0"/>
    <n v="45"/>
    <n v="99"/>
    <n v="62"/>
    <n v="87"/>
    <n v="67"/>
    <n v="33"/>
    <n v="37"/>
    <s v="46"/>
    <n v="307"/>
    <n v="53.77"/>
    <x v="2"/>
    <s v="3"/>
    <s v="0.59%"/>
    <s v="4.25%"/>
    <s v="35.32"/>
    <x v="0"/>
    <s v="9,372,610"/>
    <s v="Americas"/>
    <x v="0"/>
    <s v="$22.20 Tn"/>
    <s v="$18.62 Tn"/>
    <x v="0"/>
  </r>
  <r>
    <x v="70"/>
    <s v="Vanderbilt University"/>
    <x v="0"/>
    <n v="46"/>
    <n v="108"/>
    <n v="90"/>
    <n v="113"/>
    <n v="58"/>
    <n v="57"/>
    <n v="52"/>
    <s v="40"/>
    <n v="51"/>
    <n v="53.69"/>
    <x v="2"/>
    <s v="3"/>
    <s v="0.59%"/>
    <s v="4.25%"/>
    <s v="35.32"/>
    <x v="0"/>
    <s v="9,372,610"/>
    <s v="Americas"/>
    <x v="0"/>
    <s v="$22.20 Tn"/>
    <s v="$18.62 Tn"/>
    <x v="0"/>
  </r>
  <r>
    <x v="71"/>
    <s v="Tohoku University"/>
    <x v="2"/>
    <n v="6"/>
    <n v="40"/>
    <n v="241"/>
    <n v="210"/>
    <n v="56"/>
    <n v="112"/>
    <n v="107"/>
    <s v="112"/>
    <n v="21"/>
    <n v="53.65"/>
    <x v="2"/>
    <s v="11"/>
    <s v="-0.30%"/>
    <s v="1.62%"/>
    <s v="334.66"/>
    <x v="2"/>
    <s v="377,930"/>
    <s v="Asia"/>
    <x v="2"/>
    <s v="$5.50 Tn"/>
    <s v="$4.94 Tn"/>
    <x v="2"/>
  </r>
  <r>
    <x v="72"/>
    <s v="Karolinska Institute"/>
    <x v="7"/>
    <n v="1"/>
    <n v="126"/>
    <n v="478"/>
    <n v="37"/>
    <n v="55"/>
    <n v="61"/>
    <n v="38"/>
    <s v="36"/>
    <n v="737"/>
    <n v="53.64"/>
    <x v="2"/>
    <s v="91"/>
    <s v="0.63%"/>
    <s v="0.13%"/>
    <s v="22.43"/>
    <x v="7"/>
    <s v="450,295"/>
    <s v="Europe"/>
    <x v="1"/>
    <s v="$576.72 Bn"/>
    <s v="$514.48 Bn"/>
    <x v="7"/>
  </r>
  <r>
    <x v="73"/>
    <s v="National University of Singapore"/>
    <x v="16"/>
    <n v="1"/>
    <n v="355"/>
    <n v="99"/>
    <n v="210"/>
    <n v="37"/>
    <n v="136"/>
    <n v="114"/>
    <s v="102"/>
    <n v="23"/>
    <n v="53.52"/>
    <x v="2"/>
    <s v="114"/>
    <s v="0.79%"/>
    <s v="0.08%"/>
    <s v="8239.92"/>
    <x v="16"/>
    <s v="710"/>
    <s v="Asia"/>
    <x v="7"/>
    <s v="$391.88 Bn"/>
    <s v="$296.95 Bn"/>
    <x v="16"/>
  </r>
  <r>
    <x v="74"/>
    <s v="University of Geneva"/>
    <x v="3"/>
    <n v="2"/>
    <n v="48"/>
    <n v="151"/>
    <n v="30"/>
    <n v="121"/>
    <n v="75"/>
    <n v="99"/>
    <s v="79"/>
    <n v="194"/>
    <n v="53.5"/>
    <x v="2"/>
    <s v="101"/>
    <s v="0.74%"/>
    <s v="0.11%"/>
    <s v="209.64"/>
    <x v="3"/>
    <s v="41,284"/>
    <s v="Europe"/>
    <x v="3"/>
    <s v="$740.70 Bn"/>
    <s v="$668.85 Bn"/>
    <x v="3"/>
  </r>
  <r>
    <x v="75"/>
    <s v="University of Maryland, College Park"/>
    <x v="0"/>
    <n v="47"/>
    <n v="63"/>
    <n v="198"/>
    <n v="51"/>
    <n v="57"/>
    <n v="49"/>
    <n v="38"/>
    <s v="73"/>
    <n v="338"/>
    <n v="53.46"/>
    <x v="2"/>
    <s v="3"/>
    <s v="0.59%"/>
    <s v="4.25%"/>
    <s v="35.32"/>
    <x v="0"/>
    <s v="9,372,610"/>
    <s v="Americas"/>
    <x v="0"/>
    <s v="$22.20 Tn"/>
    <s v="$18.62 Tn"/>
    <x v="0"/>
  </r>
  <r>
    <x v="76"/>
    <s v="University of Rochester"/>
    <x v="0"/>
    <n v="48"/>
    <n v="60"/>
    <n v="50"/>
    <n v="116"/>
    <n v="112"/>
    <n v="104"/>
    <n v="69"/>
    <s v="70"/>
    <n v="76"/>
    <n v="53.06"/>
    <x v="2"/>
    <s v="3"/>
    <s v="0.59%"/>
    <s v="4.25%"/>
    <s v="35.32"/>
    <x v="0"/>
    <s v="9,372,610"/>
    <s v="Americas"/>
    <x v="0"/>
    <s v="$22.20 Tn"/>
    <s v="$18.62 Tn"/>
    <x v="0"/>
  </r>
  <r>
    <x v="77"/>
    <s v="Emory University"/>
    <x v="0"/>
    <n v="49"/>
    <n v="355"/>
    <n v="97"/>
    <n v="210"/>
    <n v="66"/>
    <n v="65"/>
    <n v="73"/>
    <s v="37"/>
    <n v="45"/>
    <n v="53.01"/>
    <x v="2"/>
    <s v="3"/>
    <s v="0.59%"/>
    <s v="4.25%"/>
    <s v="35.32"/>
    <x v="0"/>
    <s v="9,372,610"/>
    <s v="Americas"/>
    <x v="0"/>
    <s v="$22.20 Tn"/>
    <s v="$18.62 Tn"/>
    <x v="0"/>
  </r>
  <r>
    <x v="78"/>
    <s v="University of Copenhagen"/>
    <x v="15"/>
    <n v="1"/>
    <n v="111"/>
    <n v="143"/>
    <n v="63"/>
    <n v="44"/>
    <n v="44"/>
    <n v="61"/>
    <s v="34"/>
    <n v="481"/>
    <n v="52.94"/>
    <x v="2"/>
    <s v="115"/>
    <s v="0.35%"/>
    <s v="0.07%"/>
    <s v="134.41"/>
    <x v="15"/>
    <s v="43,094"/>
    <s v="Europe"/>
    <x v="1"/>
    <s v="$364.55 Bn"/>
    <s v="$306.90 Bn"/>
    <x v="15"/>
  </r>
  <r>
    <x v="79"/>
    <s v="University of California, Irvine"/>
    <x v="0"/>
    <n v="50"/>
    <n v="217"/>
    <n v="478"/>
    <n v="42"/>
    <n v="76"/>
    <n v="48"/>
    <n v="48"/>
    <s v="51"/>
    <n v="138"/>
    <n v="52.93"/>
    <x v="2"/>
    <s v="3"/>
    <s v="0.59%"/>
    <s v="4.25%"/>
    <s v="35.32"/>
    <x v="0"/>
    <s v="9,372,610"/>
    <s v="Americas"/>
    <x v="0"/>
    <s v="$22.20 Tn"/>
    <s v="$18.62 Tn"/>
    <x v="0"/>
  </r>
  <r>
    <x v="80"/>
    <s v="Brown University"/>
    <x v="0"/>
    <n v="51"/>
    <n v="56"/>
    <n v="46"/>
    <n v="67"/>
    <n v="123"/>
    <n v="66"/>
    <n v="55"/>
    <s v="97"/>
    <n v="170"/>
    <n v="52.92"/>
    <x v="2"/>
    <s v="3"/>
    <s v="0.59%"/>
    <s v="4.25%"/>
    <s v="35.32"/>
    <x v="0"/>
    <s v="9,372,610"/>
    <s v="Americas"/>
    <x v="0"/>
    <s v="$22.20 Tn"/>
    <s v="$18.62 Tn"/>
    <x v="0"/>
  </r>
  <r>
    <x v="81"/>
    <s v="Ludwig Maximilian University of Munich"/>
    <x v="10"/>
    <n v="1"/>
    <n v="43"/>
    <n v="156"/>
    <n v="91"/>
    <n v="64"/>
    <n v="56"/>
    <n v="69"/>
    <s v="48"/>
    <n v="181"/>
    <n v="52.75"/>
    <x v="2"/>
    <s v="19"/>
    <s v="0.32%"/>
    <s v="1.07%"/>
    <s v="234.61"/>
    <x v="10"/>
    <s v="357,114"/>
    <s v="Europe"/>
    <x v="3"/>
    <s v="$4.16 Tn"/>
    <s v="$3.48 Tn"/>
    <x v="10"/>
  </r>
  <r>
    <x v="82"/>
    <s v="Georgia Institute of Technology"/>
    <x v="0"/>
    <n v="52"/>
    <n v="123"/>
    <n v="77"/>
    <n v="210"/>
    <n v="104"/>
    <n v="154"/>
    <n v="79"/>
    <s v="101"/>
    <n v="24"/>
    <n v="52.74"/>
    <x v="2"/>
    <s v="3"/>
    <s v="0.59%"/>
    <s v="4.25%"/>
    <s v="35.32"/>
    <x v="0"/>
    <s v="9,372,610"/>
    <s v="Americas"/>
    <x v="0"/>
    <s v="$22.20 Tn"/>
    <s v="$18.62 Tn"/>
    <x v="0"/>
  </r>
  <r>
    <x v="83"/>
    <s v="Tufts University"/>
    <x v="0"/>
    <n v="53"/>
    <n v="68"/>
    <n v="43"/>
    <n v="178"/>
    <n v="164"/>
    <n v="148"/>
    <n v="79"/>
    <s v="81"/>
    <n v="84"/>
    <n v="52.71"/>
    <x v="2"/>
    <s v="3"/>
    <s v="0.59%"/>
    <s v="4.25%"/>
    <s v="35.32"/>
    <x v="0"/>
    <s v="9,372,610"/>
    <s v="Americas"/>
    <x v="0"/>
    <s v="$22.20 Tn"/>
    <s v="$18.62 Tn"/>
    <x v="0"/>
  </r>
  <r>
    <x v="84"/>
    <s v="University of Zurich"/>
    <x v="3"/>
    <n v="3"/>
    <n v="110"/>
    <n v="404"/>
    <n v="82"/>
    <n v="47"/>
    <n v="43"/>
    <n v="55"/>
    <s v="56"/>
    <n v="94"/>
    <n v="52.69"/>
    <x v="2"/>
    <s v="101"/>
    <s v="0.74%"/>
    <s v="0.11%"/>
    <s v="209.64"/>
    <x v="3"/>
    <s v="41,284"/>
    <s v="Europe"/>
    <x v="3"/>
    <s v="$740.70 Bn"/>
    <s v="$668.85 Bn"/>
    <x v="3"/>
  </r>
  <r>
    <x v="85"/>
    <s v="Tel Aviv University"/>
    <x v="4"/>
    <n v="3"/>
    <n v="74"/>
    <n v="122"/>
    <n v="56"/>
    <n v="95"/>
    <n v="116"/>
    <n v="176"/>
    <s v="151"/>
    <n v="28"/>
    <n v="52.63"/>
    <x v="2"/>
    <s v="100"/>
    <s v="1.60%"/>
    <s v="0.11%"/>
    <s v="416.73"/>
    <x v="4"/>
    <s v="20,770"/>
    <s v="Asia"/>
    <x v="4"/>
    <s v="$403.96 Bn"/>
    <s v="$317.75 Bn"/>
    <x v="4"/>
  </r>
  <r>
    <x v="86"/>
    <s v="Tsinghua University"/>
    <x v="18"/>
    <n v="2"/>
    <n v="294"/>
    <n v="63"/>
    <n v="210"/>
    <n v="79"/>
    <n v="192"/>
    <n v="134"/>
    <s v="162"/>
    <n v="16"/>
    <n v="52.6"/>
    <x v="2"/>
    <s v="1"/>
    <s v="0.39%"/>
    <s v="18.47%"/>
    <s v="148.28"/>
    <x v="18"/>
    <s v="9,706,961"/>
    <s v="Asia"/>
    <x v="2"/>
    <s v="$15.47 Tn"/>
    <s v="$11.22 Tn"/>
    <x v="18"/>
  </r>
  <r>
    <x v="87"/>
    <s v="Utrecht University"/>
    <x v="11"/>
    <n v="1"/>
    <n v="102"/>
    <n v="181"/>
    <n v="101"/>
    <n v="40"/>
    <n v="51"/>
    <n v="55"/>
    <s v="49"/>
    <n v="338"/>
    <n v="52.42"/>
    <x v="2"/>
    <s v="69"/>
    <s v="0.22%"/>
    <s v="0.22%"/>
    <s v="409.44"/>
    <x v="11"/>
    <s v="41,850"/>
    <s v="Europe"/>
    <x v="3"/>
    <s v="$954.93 Bn"/>
    <s v="$777.23 Bn"/>
    <x v="11"/>
  </r>
  <r>
    <x v="88"/>
    <s v="Ruprecht Karl University of Heidelberg"/>
    <x v="10"/>
    <n v="2"/>
    <n v="57"/>
    <n v="426"/>
    <n v="58"/>
    <n v="68"/>
    <n v="67"/>
    <n v="61"/>
    <s v="54"/>
    <n v="159"/>
    <n v="52.4"/>
    <x v="2"/>
    <s v="19"/>
    <s v="0.32%"/>
    <s v="1.07%"/>
    <s v="234.61"/>
    <x v="10"/>
    <s v="357,114"/>
    <s v="Europe"/>
    <x v="3"/>
    <s v="$4.16 Tn"/>
    <s v="$3.48 Tn"/>
    <x v="10"/>
  </r>
  <r>
    <x v="89"/>
    <s v="King's College London"/>
    <x v="1"/>
    <n v="7"/>
    <n v="28"/>
    <n v="173"/>
    <n v="114"/>
    <n v="84"/>
    <n v="132"/>
    <n v="87"/>
    <s v="77"/>
    <n v="181"/>
    <n v="52.31"/>
    <x v="2"/>
    <s v="21"/>
    <s v="0.53%"/>
    <s v="0.87%"/>
    <s v="279.48"/>
    <x v="1"/>
    <s v="242,900"/>
    <s v="Europe"/>
    <x v="1"/>
    <s v="$2.93 Tn"/>
    <s v="$2.65 Tn"/>
    <x v="1"/>
  </r>
  <r>
    <x v="90"/>
    <s v="Sapienza University of Rome"/>
    <x v="9"/>
    <n v="1"/>
    <n v="66"/>
    <n v="178"/>
    <n v="32"/>
    <n v="78"/>
    <n v="162"/>
    <n v="250"/>
    <s v="145"/>
    <n v="373"/>
    <n v="52.12"/>
    <x v="2"/>
    <s v="23"/>
    <s v="-0.15%"/>
    <s v="0.78%"/>
    <s v="200.65"/>
    <x v="9"/>
    <s v="301,336"/>
    <s v="Europe"/>
    <x v="5"/>
    <s v="$2.09 Tn"/>
    <s v="$1.86 Tn"/>
    <x v="9"/>
  </r>
  <r>
    <x v="91"/>
    <s v="Kyushu University"/>
    <x v="2"/>
    <n v="7"/>
    <n v="355"/>
    <n v="41"/>
    <n v="210"/>
    <n v="135"/>
    <n v="170"/>
    <n v="283"/>
    <s v="207"/>
    <n v="27"/>
    <n v="51.96"/>
    <x v="2"/>
    <s v="11"/>
    <s v="-0.30%"/>
    <s v="1.62%"/>
    <s v="334.66"/>
    <x v="2"/>
    <s v="377,930"/>
    <s v="Asia"/>
    <x v="2"/>
    <s v="$5.50 Tn"/>
    <s v="$4.94 Tn"/>
    <x v="2"/>
  </r>
  <r>
    <x v="92"/>
    <s v="Swiss Federal Institute of Technology in Lausanne"/>
    <x v="3"/>
    <n v="4"/>
    <n v="355"/>
    <n v="130"/>
    <n v="80"/>
    <n v="126"/>
    <n v="121"/>
    <n v="48"/>
    <s v="124"/>
    <n v="41"/>
    <n v="51.8"/>
    <x v="2"/>
    <s v="101"/>
    <s v="0.74%"/>
    <s v="0.11%"/>
    <s v="209.64"/>
    <x v="3"/>
    <s v="41,284"/>
    <s v="Europe"/>
    <x v="3"/>
    <s v="$740.70 Bn"/>
    <s v="$668.85 Bn"/>
    <x v="3"/>
  </r>
  <r>
    <x v="93"/>
    <s v="Katholieke Universiteit Leuven"/>
    <x v="20"/>
    <n v="1"/>
    <n v="355"/>
    <n v="225"/>
    <n v="210"/>
    <n v="53"/>
    <n v="111"/>
    <n v="75"/>
    <s v="59"/>
    <n v="64"/>
    <n v="51.72"/>
    <x v="2"/>
    <s v="81"/>
    <s v="0.44%"/>
    <s v="0.15%"/>
    <s v="379.64"/>
    <x v="20"/>
    <s v="30,528"/>
    <s v="Europe"/>
    <x v="3"/>
    <s v="$553.78 Bn"/>
    <s v="$467.96 Bn"/>
    <x v="20"/>
  </r>
  <r>
    <x v="94"/>
    <s v="University of Sydney"/>
    <x v="14"/>
    <n v="1"/>
    <n v="127"/>
    <n v="158"/>
    <n v="162"/>
    <n v="50"/>
    <n v="117"/>
    <n v="61"/>
    <s v="94"/>
    <n v="100"/>
    <n v="51.58"/>
    <x v="2"/>
    <s v="55"/>
    <s v="1.18%"/>
    <s v="0.33%"/>
    <s v="3.32"/>
    <x v="14"/>
    <s v="7,692,024"/>
    <s v="Oceania"/>
    <x v="6"/>
    <s v="$1.48 Tn"/>
    <s v="$1.30 Tn"/>
    <x v="14"/>
  </r>
  <r>
    <x v="95"/>
    <s v="Tokyo Institute of Technology"/>
    <x v="2"/>
    <n v="8"/>
    <n v="208"/>
    <n v="48"/>
    <n v="119"/>
    <n v="150"/>
    <n v="157"/>
    <n v="87"/>
    <s v="180"/>
    <n v="44"/>
    <n v="51.53"/>
    <x v="2"/>
    <s v="11"/>
    <s v="-0.30%"/>
    <s v="1.62%"/>
    <s v="334.66"/>
    <x v="2"/>
    <s v="377,930"/>
    <s v="Asia"/>
    <x v="2"/>
    <s v="$5.50 Tn"/>
    <s v="$4.94 Tn"/>
    <x v="2"/>
  </r>
  <r>
    <x v="96"/>
    <s v="University of Melbourne"/>
    <x v="14"/>
    <n v="2"/>
    <n v="136"/>
    <n v="101"/>
    <n v="210"/>
    <n v="45"/>
    <n v="74"/>
    <n v="87"/>
    <s v="81"/>
    <n v="194"/>
    <n v="51.43"/>
    <x v="2"/>
    <s v="55"/>
    <s v="1.18%"/>
    <s v="0.33%"/>
    <s v="3.32"/>
    <x v="14"/>
    <s v="7,692,024"/>
    <s v="Oceania"/>
    <x v="6"/>
    <s v="$1.48 Tn"/>
    <s v="$1.30 Tn"/>
    <x v="14"/>
  </r>
  <r>
    <x v="97"/>
    <s v="University of Bonn"/>
    <x v="10"/>
    <n v="3"/>
    <n v="23"/>
    <n v="275"/>
    <n v="70"/>
    <n v="156"/>
    <n v="125"/>
    <n v="187"/>
    <s v="145"/>
    <n v="227"/>
    <n v="51.37"/>
    <x v="2"/>
    <s v="19"/>
    <s v="0.32%"/>
    <s v="1.07%"/>
    <s v="234.61"/>
    <x v="10"/>
    <s v="357,114"/>
    <s v="Europe"/>
    <x v="3"/>
    <s v="$4.16 Tn"/>
    <s v="$3.48 Tn"/>
    <x v="10"/>
  </r>
  <r>
    <x v="98"/>
    <s v="Technical University of Munich"/>
    <x v="10"/>
    <n v="4"/>
    <n v="38"/>
    <n v="138"/>
    <n v="173"/>
    <n v="106"/>
    <n v="92"/>
    <n v="187"/>
    <s v="97"/>
    <n v="100"/>
    <n v="51.34"/>
    <x v="2"/>
    <s v="19"/>
    <s v="0.32%"/>
    <s v="1.07%"/>
    <s v="234.61"/>
    <x v="10"/>
    <s v="357,114"/>
    <s v="Europe"/>
    <x v="3"/>
    <s v="$4.16 Tn"/>
    <s v="$3.48 Tn"/>
    <x v="10"/>
  </r>
  <r>
    <x v="99"/>
    <s v="Royal Institute of Technology"/>
    <x v="7"/>
    <n v="2"/>
    <n v="185"/>
    <n v="26"/>
    <n v="106"/>
    <n v="223"/>
    <n v="312"/>
    <n v="310"/>
    <s v="326"/>
    <n v="637"/>
    <n v="51.34"/>
    <x v="2"/>
    <s v="91"/>
    <s v="0.63%"/>
    <s v="0.13%"/>
    <s v="22.43"/>
    <x v="7"/>
    <s v="450,295"/>
    <s v="Europe"/>
    <x v="1"/>
    <s v="$576.72 Bn"/>
    <s v="$514.48 Bn"/>
    <x v="7"/>
  </r>
  <r>
    <x v="100"/>
    <s v="Erasmus University Rotterdam"/>
    <x v="11"/>
    <n v="2"/>
    <n v="355"/>
    <n v="66"/>
    <n v="184"/>
    <n v="88"/>
    <n v="142"/>
    <n v="75"/>
    <s v="45"/>
    <n v="227"/>
    <n v="51.29"/>
    <x v="2"/>
    <s v="69"/>
    <s v="0.22%"/>
    <s v="0.22%"/>
    <s v="409.44"/>
    <x v="11"/>
    <s v="41,850"/>
    <s v="Europe"/>
    <x v="3"/>
    <s v="$954.93 Bn"/>
    <s v="$777.23 Bn"/>
    <x v="11"/>
  </r>
  <r>
    <x v="101"/>
    <s v="Case Western Reserve University"/>
    <x v="0"/>
    <n v="54"/>
    <n v="44"/>
    <n v="208"/>
    <n v="189"/>
    <n v="134"/>
    <n v="97"/>
    <n v="60"/>
    <s v="70"/>
    <n v="100"/>
    <n v="51.27"/>
    <x v="2"/>
    <s v="3"/>
    <s v="0.59%"/>
    <s v="4.25%"/>
    <s v="35.32"/>
    <x v="0"/>
    <s v="9,372,610"/>
    <s v="Americas"/>
    <x v="0"/>
    <s v="$22.20 Tn"/>
    <s v="$18.62 Tn"/>
    <x v="0"/>
  </r>
  <r>
    <x v="102"/>
    <s v="University of Alberta"/>
    <x v="5"/>
    <n v="4"/>
    <n v="163"/>
    <n v="144"/>
    <n v="148"/>
    <n v="61"/>
    <n v="105"/>
    <n v="81"/>
    <s v="99"/>
    <n v="84"/>
    <n v="51.23"/>
    <x v="2"/>
    <s v="39"/>
    <s v="0.89%"/>
    <s v="0.48%"/>
    <s v="3.78"/>
    <x v="5"/>
    <s v="9,984,670"/>
    <s v="Americas"/>
    <x v="0"/>
    <s v="$1.83 Tn"/>
    <s v="$1.53 Tn"/>
    <x v="5"/>
  </r>
  <r>
    <x v="103"/>
    <s v="University of Texas MD Anderson Cancer Center"/>
    <x v="0"/>
    <n v="55"/>
    <n v="355"/>
    <n v="478"/>
    <n v="136"/>
    <n v="92"/>
    <n v="76"/>
    <n v="61"/>
    <s v="30"/>
    <n v="78"/>
    <n v="51.19"/>
    <x v="2"/>
    <s v="3"/>
    <s v="0.59%"/>
    <s v="4.25%"/>
    <s v="35.32"/>
    <x v="0"/>
    <s v="9,372,610"/>
    <s v="Americas"/>
    <x v="0"/>
    <s v="$22.20 Tn"/>
    <s v="$18.62 Tn"/>
    <x v="0"/>
  </r>
  <r>
    <x v="104"/>
    <s v="Texas A&amp;M University, College Station"/>
    <x v="0"/>
    <n v="56"/>
    <n v="328"/>
    <n v="94"/>
    <n v="53"/>
    <n v="73"/>
    <n v="90"/>
    <n v="87"/>
    <s v="137"/>
    <n v="280"/>
    <n v="51.18"/>
    <x v="2"/>
    <s v="3"/>
    <s v="0.59%"/>
    <s v="4.25%"/>
    <s v="35.32"/>
    <x v="0"/>
    <s v="9,372,610"/>
    <s v="Americas"/>
    <x v="0"/>
    <s v="$22.20 Tn"/>
    <s v="$18.62 Tn"/>
    <x v="0"/>
  </r>
  <r>
    <x v="105"/>
    <s v="Arizona State University"/>
    <x v="0"/>
    <n v="57"/>
    <n v="355"/>
    <n v="478"/>
    <n v="72"/>
    <n v="141"/>
    <n v="79"/>
    <n v="69"/>
    <s v="145"/>
    <n v="34"/>
    <n v="51.14"/>
    <x v="2"/>
    <s v="3"/>
    <s v="0.59%"/>
    <s v="4.25%"/>
    <s v="35.32"/>
    <x v="0"/>
    <s v="9,372,610"/>
    <s v="Americas"/>
    <x v="0"/>
    <s v="$22.20 Tn"/>
    <s v="$18.62 Tn"/>
    <x v="0"/>
  </r>
  <r>
    <x v="106"/>
    <s v="Yonsei University"/>
    <x v="8"/>
    <n v="2"/>
    <n v="355"/>
    <n v="61"/>
    <n v="210"/>
    <n v="143"/>
    <n v="330"/>
    <n v="250"/>
    <s v="251"/>
    <n v="15"/>
    <n v="50.95"/>
    <x v="2"/>
    <s v="28"/>
    <s v="0.09%"/>
    <s v="0.66%"/>
    <s v="511.62"/>
    <x v="8"/>
    <s v="100,210"/>
    <s v="Asia"/>
    <x v="2"/>
    <s v="$1.74 Tn"/>
    <s v="$1.41 Tn"/>
    <x v="8"/>
  </r>
  <r>
    <x v="107"/>
    <s v="Rice University"/>
    <x v="0"/>
    <n v="58"/>
    <n v="54"/>
    <n v="313"/>
    <n v="94"/>
    <n v="252"/>
    <n v="144"/>
    <n v="45"/>
    <s v="121"/>
    <n v="61"/>
    <n v="50.94"/>
    <x v="2"/>
    <s v="3"/>
    <s v="0.59%"/>
    <s v="4.25%"/>
    <s v="35.32"/>
    <x v="0"/>
    <s v="9,372,610"/>
    <s v="Americas"/>
    <x v="0"/>
    <s v="$22.20 Tn"/>
    <s v="$18.62 Tn"/>
    <x v="0"/>
  </r>
  <r>
    <x v="108"/>
    <s v="Technion – Israel Institute of Technology"/>
    <x v="4"/>
    <n v="4"/>
    <n v="41"/>
    <n v="221"/>
    <n v="39"/>
    <n v="180"/>
    <n v="226"/>
    <n v="187"/>
    <s v="207"/>
    <n v="100"/>
    <n v="50.89"/>
    <x v="2"/>
    <s v="100"/>
    <s v="1.60%"/>
    <s v="0.11%"/>
    <s v="416.73"/>
    <x v="4"/>
    <s v="20,770"/>
    <s v="Asia"/>
    <x v="4"/>
    <s v="$403.96 Bn"/>
    <s v="$317.75 Bn"/>
    <x v="4"/>
  </r>
  <r>
    <x v="109"/>
    <s v="University of Helsinki"/>
    <x v="12"/>
    <n v="1"/>
    <n v="53"/>
    <n v="478"/>
    <n v="77"/>
    <n v="80"/>
    <n v="88"/>
    <n v="99"/>
    <s v="74"/>
    <n v="481"/>
    <n v="50.76"/>
    <x v="2"/>
    <s v="116"/>
    <s v="0.15%"/>
    <s v="0.07%"/>
    <s v="16.37"/>
    <x v="12"/>
    <s v="338,424"/>
    <s v="Europe"/>
    <x v="1"/>
    <s v="$289.24 Bn"/>
    <s v="$238.50 Bn"/>
    <x v="12"/>
  </r>
  <r>
    <x v="110"/>
    <s v="University of Oslo"/>
    <x v="13"/>
    <n v="1"/>
    <n v="139"/>
    <n v="266"/>
    <n v="44"/>
    <n v="108"/>
    <n v="126"/>
    <n v="130"/>
    <s v="100"/>
    <n v="373"/>
    <n v="50.7"/>
    <x v="2"/>
    <s v="119"/>
    <s v="0.79%"/>
    <s v="0.07%"/>
    <s v="16.74"/>
    <x v="13"/>
    <s v="323,802"/>
    <s v="Europe"/>
    <x v="1"/>
    <s v="$438.62 Bn"/>
    <s v="$371.07 Bn"/>
    <x v="13"/>
  </r>
  <r>
    <x v="111"/>
    <s v="Michigan State University"/>
    <x v="0"/>
    <n v="59"/>
    <n v="112"/>
    <n v="214"/>
    <n v="210"/>
    <n v="85"/>
    <n v="115"/>
    <n v="45"/>
    <s v="106"/>
    <n v="128"/>
    <n v="50.69"/>
    <x v="2"/>
    <s v="3"/>
    <s v="0.59%"/>
    <s v="4.25%"/>
    <s v="35.32"/>
    <x v="0"/>
    <s v="9,372,610"/>
    <s v="Americas"/>
    <x v="0"/>
    <s v="$22.20 Tn"/>
    <s v="$18.62 Tn"/>
    <x v="0"/>
  </r>
  <r>
    <x v="112"/>
    <s v="Indiana University - Bloomington"/>
    <x v="0"/>
    <n v="60"/>
    <n v="211"/>
    <n v="38"/>
    <n v="175"/>
    <n v="166"/>
    <n v="769"/>
    <n v="176"/>
    <s v="195"/>
    <n v="204"/>
    <n v="50.53"/>
    <x v="2"/>
    <s v="3"/>
    <s v="0.59%"/>
    <s v="4.25%"/>
    <s v="35.32"/>
    <x v="0"/>
    <s v="9,372,610"/>
    <s v="Americas"/>
    <x v="0"/>
    <s v="$22.20 Tn"/>
    <s v="$18.62 Tn"/>
    <x v="0"/>
  </r>
  <r>
    <x v="113"/>
    <s v="University of the Witwatersrand"/>
    <x v="21"/>
    <n v="1"/>
    <n v="79"/>
    <n v="29"/>
    <n v="169"/>
    <n v="456"/>
    <n v="241"/>
    <n v="310"/>
    <s v="472"/>
    <n v="259"/>
    <n v="50.4"/>
    <x v="2"/>
    <s v="25"/>
    <s v="1.28%"/>
    <s v="0.76%"/>
    <s v="48.57"/>
    <x v="21"/>
    <s v="1,221,037"/>
    <s v="Africa"/>
    <x v="9"/>
    <s v="$386.73 Bn"/>
    <s v="$295.44 Bn"/>
    <x v="21"/>
  </r>
  <r>
    <x v="114"/>
    <s v="University of Queensland"/>
    <x v="14"/>
    <n v="3"/>
    <n v="265"/>
    <n v="295"/>
    <n v="134"/>
    <n v="75"/>
    <n v="96"/>
    <n v="125"/>
    <s v="102"/>
    <n v="78"/>
    <n v="50.37"/>
    <x v="2"/>
    <s v="55"/>
    <s v="1.18%"/>
    <s v="0.33%"/>
    <s v="3.32"/>
    <x v="14"/>
    <s v="7,692,024"/>
    <s v="Oceania"/>
    <x v="6"/>
    <s v="$1.48 Tn"/>
    <s v="$1.30 Tn"/>
    <x v="14"/>
  </r>
  <r>
    <x v="115"/>
    <s v="Lund University"/>
    <x v="7"/>
    <n v="3"/>
    <n v="132"/>
    <n v="478"/>
    <n v="165"/>
    <n v="81"/>
    <n v="133"/>
    <n v="48"/>
    <s v="70"/>
    <n v="737"/>
    <n v="50.34"/>
    <x v="2"/>
    <s v="91"/>
    <s v="0.63%"/>
    <s v="0.13%"/>
    <s v="22.43"/>
    <x v="7"/>
    <s v="450,295"/>
    <s v="Europe"/>
    <x v="1"/>
    <s v="$576.72 Bn"/>
    <s v="$514.48 Bn"/>
    <x v="7"/>
  </r>
  <r>
    <x v="116"/>
    <s v="Leiden University"/>
    <x v="11"/>
    <n v="3"/>
    <n v="107"/>
    <n v="478"/>
    <n v="78"/>
    <n v="82"/>
    <n v="91"/>
    <n v="114"/>
    <s v="66"/>
    <n v="227"/>
    <n v="50.29"/>
    <x v="2"/>
    <s v="69"/>
    <s v="0.22%"/>
    <s v="0.22%"/>
    <s v="409.44"/>
    <x v="11"/>
    <s v="41,850"/>
    <s v="Europe"/>
    <x v="3"/>
    <s v="$954.93 Bn"/>
    <s v="$777.23 Bn"/>
    <x v="11"/>
  </r>
  <r>
    <x v="117"/>
    <s v="Georgetown University"/>
    <x v="0"/>
    <n v="61"/>
    <n v="146"/>
    <n v="37"/>
    <n v="210"/>
    <n v="295"/>
    <n v="323"/>
    <n v="310"/>
    <s v="211"/>
    <n v="159"/>
    <n v="50.28"/>
    <x v="2"/>
    <s v="3"/>
    <s v="0.59%"/>
    <s v="4.25%"/>
    <s v="35.32"/>
    <x v="0"/>
    <s v="9,372,610"/>
    <s v="Americas"/>
    <x v="0"/>
    <s v="$22.20 Tn"/>
    <s v="$18.62 Tn"/>
    <x v="0"/>
  </r>
  <r>
    <x v="118"/>
    <s v="Aarhus University"/>
    <x v="15"/>
    <n v="2"/>
    <n v="292"/>
    <n v="188"/>
    <n v="107"/>
    <n v="90"/>
    <n v="78"/>
    <n v="81"/>
    <s v="90"/>
    <n v="194"/>
    <n v="50.17"/>
    <x v="2"/>
    <s v="115"/>
    <s v="0.35%"/>
    <s v="0.07%"/>
    <s v="134.41"/>
    <x v="15"/>
    <s v="43,094"/>
    <s v="Europe"/>
    <x v="1"/>
    <s v="$364.55 Bn"/>
    <s v="$306.90 Bn"/>
    <x v="15"/>
  </r>
  <r>
    <x v="119"/>
    <s v="University of Barcelona"/>
    <x v="22"/>
    <n v="1"/>
    <n v="355"/>
    <n v="207"/>
    <n v="210"/>
    <n v="63"/>
    <n v="107"/>
    <n v="81"/>
    <s v="88"/>
    <n v="259"/>
    <n v="50.17"/>
    <x v="2"/>
    <s v="30"/>
    <s v="0.04%"/>
    <s v="0.60%"/>
    <s v="92.40"/>
    <x v="22"/>
    <s v="505,992"/>
    <s v="Europe"/>
    <x v="5"/>
    <s v="$1.50 Tn"/>
    <s v="$1.24 Tn"/>
    <x v="22"/>
  </r>
  <r>
    <x v="120"/>
    <s v="Baylor College of Medicine"/>
    <x v="0"/>
    <n v="62"/>
    <n v="355"/>
    <n v="478"/>
    <n v="210"/>
    <n v="111"/>
    <n v="40"/>
    <n v="107"/>
    <s v="41"/>
    <n v="194"/>
    <n v="50.12"/>
    <x v="2"/>
    <s v="3"/>
    <s v="0.59%"/>
    <s v="4.25%"/>
    <s v="35.32"/>
    <x v="0"/>
    <s v="9,372,610"/>
    <s v="Americas"/>
    <x v="0"/>
    <s v="$22.20 Tn"/>
    <s v="$18.62 Tn"/>
    <x v="0"/>
  </r>
  <r>
    <x v="121"/>
    <s v="University of Amsterdam"/>
    <x v="11"/>
    <n v="4"/>
    <n v="182"/>
    <n v="438"/>
    <n v="204"/>
    <n v="74"/>
    <n v="86"/>
    <n v="87"/>
    <s v="68"/>
    <n v="338"/>
    <n v="49.97"/>
    <x v="2"/>
    <s v="69"/>
    <s v="0.22%"/>
    <s v="0.22%"/>
    <s v="409.44"/>
    <x v="11"/>
    <s v="41,850"/>
    <s v="Europe"/>
    <x v="3"/>
    <s v="$954.93 Bn"/>
    <s v="$777.23 Bn"/>
    <x v="11"/>
  </r>
  <r>
    <x v="122"/>
    <s v="University of Bristol"/>
    <x v="1"/>
    <n v="8"/>
    <n v="177"/>
    <n v="242"/>
    <n v="76"/>
    <n v="87"/>
    <n v="69"/>
    <n v="99"/>
    <s v="110"/>
    <n v="338"/>
    <n v="49.97"/>
    <x v="2"/>
    <s v="21"/>
    <s v="0.53%"/>
    <s v="0.87%"/>
    <s v="279.48"/>
    <x v="1"/>
    <s v="242,900"/>
    <s v="Europe"/>
    <x v="1"/>
    <s v="$2.93 Tn"/>
    <s v="$2.65 Tn"/>
    <x v="1"/>
  </r>
  <r>
    <x v="123"/>
    <s v="Uppsala University"/>
    <x v="7"/>
    <n v="4"/>
    <n v="62"/>
    <n v="336"/>
    <n v="111"/>
    <n v="94"/>
    <n v="77"/>
    <n v="99"/>
    <s v="102"/>
    <n v="737"/>
    <n v="49.96"/>
    <x v="2"/>
    <s v="91"/>
    <s v="0.63%"/>
    <s v="0.13%"/>
    <s v="22.43"/>
    <x v="7"/>
    <s v="450,295"/>
    <s v="Europe"/>
    <x v="1"/>
    <s v="$576.72 Bn"/>
    <s v="$514.48 Bn"/>
    <x v="7"/>
  </r>
  <r>
    <x v="124"/>
    <s v="University of Iowa"/>
    <x v="0"/>
    <n v="63"/>
    <n v="223"/>
    <n v="184"/>
    <n v="163"/>
    <n v="103"/>
    <n v="81"/>
    <n v="87"/>
    <s v="110"/>
    <n v="115"/>
    <n v="49.95"/>
    <x v="2"/>
    <s v="3"/>
    <s v="0.59%"/>
    <s v="4.25%"/>
    <s v="35.32"/>
    <x v="0"/>
    <s v="9,372,610"/>
    <s v="Americas"/>
    <x v="0"/>
    <s v="$22.20 Tn"/>
    <s v="$18.62 Tn"/>
    <x v="0"/>
  </r>
  <r>
    <x v="125"/>
    <s v="Stony Brook University"/>
    <x v="0"/>
    <n v="64"/>
    <n v="170"/>
    <n v="478"/>
    <n v="68"/>
    <n v="161"/>
    <n v="73"/>
    <n v="69"/>
    <s v="118"/>
    <n v="100"/>
    <n v="49.92"/>
    <x v="2"/>
    <s v="3"/>
    <s v="0.59%"/>
    <s v="4.25%"/>
    <s v="35.32"/>
    <x v="0"/>
    <s v="9,372,610"/>
    <s v="Americas"/>
    <x v="0"/>
    <s v="$22.20 Tn"/>
    <s v="$18.62 Tn"/>
    <x v="0"/>
  </r>
  <r>
    <x v="126"/>
    <s v="University of Groningen"/>
    <x v="11"/>
    <n v="5"/>
    <n v="293"/>
    <n v="265"/>
    <n v="190"/>
    <n v="71"/>
    <n v="103"/>
    <n v="107"/>
    <s v="79"/>
    <n v="338"/>
    <n v="49.89"/>
    <x v="2"/>
    <s v="69"/>
    <s v="0.22%"/>
    <s v="0.22%"/>
    <s v="409.44"/>
    <x v="11"/>
    <s v="41,850"/>
    <s v="Europe"/>
    <x v="3"/>
    <s v="$954.93 Bn"/>
    <s v="$777.23 Bn"/>
    <x v="11"/>
  </r>
  <r>
    <x v="127"/>
    <s v="Korea Advanced Institute of Science and Technology (KAIST)"/>
    <x v="8"/>
    <n v="3"/>
    <n v="355"/>
    <n v="85"/>
    <n v="210"/>
    <n v="186"/>
    <n v="262"/>
    <n v="363"/>
    <s v="306"/>
    <n v="11"/>
    <n v="49.88"/>
    <x v="2"/>
    <s v="28"/>
    <s v="0.09%"/>
    <s v="0.66%"/>
    <s v="511.62"/>
    <x v="8"/>
    <s v="100,210"/>
    <s v="Asia"/>
    <x v="2"/>
    <s v="$1.74 Tn"/>
    <s v="$1.41 Tn"/>
    <x v="8"/>
  </r>
  <r>
    <x v="128"/>
    <s v="Radboud University Nijmegen"/>
    <x v="11"/>
    <n v="6"/>
    <n v="118"/>
    <n v="155"/>
    <n v="210"/>
    <n v="91"/>
    <n v="120"/>
    <n v="114"/>
    <s v="81"/>
    <n v="552"/>
    <n v="49.85"/>
    <x v="2"/>
    <s v="69"/>
    <s v="0.22%"/>
    <s v="0.22%"/>
    <s v="409.44"/>
    <x v="11"/>
    <s v="41,850"/>
    <s v="Europe"/>
    <x v="3"/>
    <s v="$954.93 Bn"/>
    <s v="$777.23 Bn"/>
    <x v="11"/>
  </r>
  <r>
    <x v="129"/>
    <s v="Korea University"/>
    <x v="8"/>
    <n v="4"/>
    <n v="355"/>
    <n v="58"/>
    <n v="210"/>
    <n v="182"/>
    <n v="428"/>
    <n v="220"/>
    <s v="293"/>
    <n v="34"/>
    <n v="49.84"/>
    <x v="2"/>
    <s v="28"/>
    <s v="0.09%"/>
    <s v="0.66%"/>
    <s v="511.62"/>
    <x v="8"/>
    <s v="100,210"/>
    <s v="Asia"/>
    <x v="2"/>
    <s v="$1.74 Tn"/>
    <s v="$1.41 Tn"/>
    <x v="8"/>
  </r>
  <r>
    <x v="130"/>
    <s v="University of São Paulo"/>
    <x v="23"/>
    <n v="1"/>
    <n v="302"/>
    <n v="70"/>
    <n v="210"/>
    <n v="62"/>
    <n v="182"/>
    <n v="114"/>
    <s v="162"/>
    <n v="737"/>
    <n v="49.82"/>
    <x v="2"/>
    <s v="6"/>
    <s v="0.72%"/>
    <s v="2.73%"/>
    <s v="24.96"/>
    <x v="23"/>
    <s v="8,515,767"/>
    <s v="Americas"/>
    <x v="10"/>
    <s v="$2.06 Tn"/>
    <s v="$1.80 Tn"/>
    <x v="23"/>
  </r>
  <r>
    <x v="131"/>
    <s v="Nagoya University"/>
    <x v="2"/>
    <n v="9"/>
    <n v="67"/>
    <n v="356"/>
    <n v="69"/>
    <n v="119"/>
    <n v="141"/>
    <n v="134"/>
    <s v="192"/>
    <n v="68"/>
    <n v="49.82"/>
    <x v="2"/>
    <s v="11"/>
    <s v="-0.30%"/>
    <s v="1.62%"/>
    <s v="334.66"/>
    <x v="2"/>
    <s v="377,930"/>
    <s v="Asia"/>
    <x v="2"/>
    <s v="$5.50 Tn"/>
    <s v="$4.94 Tn"/>
    <x v="2"/>
  </r>
  <r>
    <x v="132"/>
    <s v="University of Colorado Denver"/>
    <x v="0"/>
    <n v="65"/>
    <n v="355"/>
    <n v="478"/>
    <n v="131"/>
    <n v="140"/>
    <n v="118"/>
    <n v="150"/>
    <s v="61"/>
    <n v="78"/>
    <n v="49.79"/>
    <x v="2"/>
    <s v="3"/>
    <s v="0.59%"/>
    <s v="4.25%"/>
    <s v="35.32"/>
    <x v="0"/>
    <s v="9,372,610"/>
    <s v="Americas"/>
    <x v="0"/>
    <s v="$22.20 Tn"/>
    <s v="$18.62 Tn"/>
    <x v="0"/>
  </r>
  <r>
    <x v="133"/>
    <s v="University of Montreal"/>
    <x v="5"/>
    <n v="5"/>
    <n v="309"/>
    <n v="460"/>
    <n v="210"/>
    <n v="77"/>
    <n v="110"/>
    <n v="87"/>
    <s v="64"/>
    <n v="426"/>
    <n v="49.79"/>
    <x v="2"/>
    <s v="39"/>
    <s v="0.89%"/>
    <s v="0.48%"/>
    <s v="3.78"/>
    <x v="5"/>
    <s v="9,984,670"/>
    <s v="Americas"/>
    <x v="0"/>
    <s v="$1.83 Tn"/>
    <s v="$1.53 Tn"/>
    <x v="5"/>
  </r>
  <r>
    <x v="134"/>
    <s v="Albert Ludwig University of Freiburg"/>
    <x v="10"/>
    <n v="5"/>
    <n v="137"/>
    <n v="113"/>
    <n v="187"/>
    <n v="155"/>
    <n v="106"/>
    <n v="159"/>
    <s v="137"/>
    <n v="64"/>
    <n v="49.78"/>
    <x v="2"/>
    <s v="19"/>
    <s v="0.32%"/>
    <s v="1.07%"/>
    <s v="234.61"/>
    <x v="10"/>
    <s v="357,114"/>
    <s v="Europe"/>
    <x v="3"/>
    <s v="$4.16 Tn"/>
    <s v="$3.48 Tn"/>
    <x v="10"/>
  </r>
  <r>
    <x v="135"/>
    <s v="Ghent University"/>
    <x v="20"/>
    <n v="2"/>
    <n v="115"/>
    <n v="282"/>
    <n v="139"/>
    <n v="89"/>
    <n v="158"/>
    <n v="81"/>
    <s v="129"/>
    <n v="121"/>
    <n v="49.73"/>
    <x v="2"/>
    <s v="81"/>
    <s v="0.44%"/>
    <s v="0.15%"/>
    <s v="379.64"/>
    <x v="20"/>
    <s v="30,528"/>
    <s v="Europe"/>
    <x v="3"/>
    <s v="$553.78 Bn"/>
    <s v="$467.96 Bn"/>
    <x v="20"/>
  </r>
  <r>
    <x v="136"/>
    <s v="University of Glasgow"/>
    <x v="1"/>
    <n v="9"/>
    <n v="219"/>
    <n v="112"/>
    <n v="210"/>
    <n v="118"/>
    <n v="131"/>
    <n v="87"/>
    <s v="92"/>
    <n v="280"/>
    <n v="49.64"/>
    <x v="2"/>
    <s v="21"/>
    <s v="0.53%"/>
    <s v="0.87%"/>
    <s v="279.48"/>
    <x v="1"/>
    <s v="242,900"/>
    <s v="Europe"/>
    <x v="1"/>
    <s v="$2.93 Tn"/>
    <s v="$2.65 Tn"/>
    <x v="1"/>
  </r>
  <r>
    <x v="137"/>
    <s v="University of Miami"/>
    <x v="0"/>
    <n v="66"/>
    <n v="355"/>
    <n v="152"/>
    <n v="210"/>
    <n v="159"/>
    <n v="128"/>
    <n v="87"/>
    <s v="114"/>
    <n v="78"/>
    <n v="49.62"/>
    <x v="2"/>
    <s v="3"/>
    <s v="0.59%"/>
    <s v="4.25%"/>
    <s v="35.32"/>
    <x v="0"/>
    <s v="9,372,610"/>
    <s v="Americas"/>
    <x v="0"/>
    <s v="$22.20 Tn"/>
    <s v="$18.62 Tn"/>
    <x v="0"/>
  </r>
  <r>
    <x v="138"/>
    <s v="Université libre de Bruxelles"/>
    <x v="20"/>
    <n v="3"/>
    <n v="165"/>
    <n v="167"/>
    <n v="57"/>
    <n v="221"/>
    <n v="196"/>
    <n v="81"/>
    <s v="158"/>
    <n v="115"/>
    <n v="49.6"/>
    <x v="2"/>
    <s v="81"/>
    <s v="0.44%"/>
    <s v="0.15%"/>
    <s v="379.64"/>
    <x v="20"/>
    <s v="30,528"/>
    <s v="Europe"/>
    <x v="3"/>
    <s v="$553.78 Bn"/>
    <s v="$467.96 Bn"/>
    <x v="20"/>
  </r>
  <r>
    <x v="139"/>
    <s v="Paris Diderot University - Paris 7"/>
    <x v="6"/>
    <n v="5"/>
    <n v="117"/>
    <n v="478"/>
    <n v="73"/>
    <n v="107"/>
    <n v="60"/>
    <n v="159"/>
    <s v="107"/>
    <n v="426"/>
    <n v="49.53"/>
    <x v="2"/>
    <s v="22"/>
    <s v="0.22%"/>
    <s v="0.84%"/>
    <s v="118.31"/>
    <x v="6"/>
    <s v="551,695"/>
    <s v="Europe"/>
    <x v="3"/>
    <s v="$2.88 Tn"/>
    <s v="$2.47 Tn"/>
    <x v="6"/>
  </r>
  <r>
    <x v="140"/>
    <s v="McMaster University"/>
    <x v="5"/>
    <n v="6"/>
    <n v="210"/>
    <n v="271"/>
    <n v="159"/>
    <n v="128"/>
    <n v="159"/>
    <n v="87"/>
    <s v="81"/>
    <n v="159"/>
    <n v="49.51"/>
    <x v="2"/>
    <s v="39"/>
    <s v="0.89%"/>
    <s v="0.48%"/>
    <s v="3.78"/>
    <x v="5"/>
    <s v="9,984,670"/>
    <s v="Americas"/>
    <x v="0"/>
    <s v="$1.83 Tn"/>
    <s v="$1.53 Tn"/>
    <x v="5"/>
  </r>
  <r>
    <x v="141"/>
    <s v="University of Birmingham"/>
    <x v="1"/>
    <n v="10"/>
    <n v="58"/>
    <n v="119"/>
    <n v="198"/>
    <n v="116"/>
    <n v="160"/>
    <n v="150"/>
    <s v="135"/>
    <n v="204"/>
    <n v="49.48"/>
    <x v="2"/>
    <s v="21"/>
    <s v="0.53%"/>
    <s v="0.87%"/>
    <s v="279.48"/>
    <x v="1"/>
    <s v="242,900"/>
    <s v="Europe"/>
    <x v="1"/>
    <s v="$2.93 Tn"/>
    <s v="$2.65 Tn"/>
    <x v="1"/>
  </r>
  <r>
    <x v="142"/>
    <s v="University of Texas at Dallas"/>
    <x v="0"/>
    <n v="67"/>
    <n v="355"/>
    <n v="244"/>
    <n v="210"/>
    <n v="219"/>
    <n v="100"/>
    <n v="61"/>
    <s v="44"/>
    <n v="307"/>
    <n v="49.47"/>
    <x v="2"/>
    <s v="3"/>
    <s v="0.59%"/>
    <s v="4.25%"/>
    <s v="35.32"/>
    <x v="0"/>
    <s v="9,372,610"/>
    <s v="Americas"/>
    <x v="0"/>
    <s v="$22.20 Tn"/>
    <s v="$18.62 Tn"/>
    <x v="0"/>
  </r>
  <r>
    <x v="143"/>
    <s v="VU University Amsterdam"/>
    <x v="11"/>
    <n v="7"/>
    <n v="355"/>
    <n v="398"/>
    <n v="210"/>
    <n v="83"/>
    <n v="123"/>
    <n v="87"/>
    <s v="86"/>
    <n v="737"/>
    <n v="49.47"/>
    <x v="2"/>
    <s v="69"/>
    <s v="0.22%"/>
    <s v="0.22%"/>
    <s v="409.44"/>
    <x v="11"/>
    <s v="41,850"/>
    <s v="Europe"/>
    <x v="3"/>
    <s v="$954.93 Bn"/>
    <s v="$777.23 Bn"/>
    <x v="11"/>
  </r>
  <r>
    <x v="144"/>
    <s v="Wake Forest University"/>
    <x v="0"/>
    <n v="68"/>
    <n v="242"/>
    <n v="59"/>
    <n v="210"/>
    <n v="251"/>
    <n v="236"/>
    <n v="150"/>
    <s v="126"/>
    <n v="128"/>
    <n v="49.46"/>
    <x v="2"/>
    <s v="3"/>
    <s v="0.59%"/>
    <s v="4.25%"/>
    <s v="35.32"/>
    <x v="0"/>
    <s v="9,372,610"/>
    <s v="Americas"/>
    <x v="0"/>
    <s v="$22.20 Tn"/>
    <s v="$18.62 Tn"/>
    <x v="0"/>
  </r>
  <r>
    <x v="145"/>
    <s v="University of Southampton"/>
    <x v="1"/>
    <n v="11"/>
    <n v="315"/>
    <n v="81"/>
    <n v="210"/>
    <n v="115"/>
    <n v="129"/>
    <n v="107"/>
    <s v="129"/>
    <n v="259"/>
    <n v="49.42"/>
    <x v="2"/>
    <s v="21"/>
    <s v="0.53%"/>
    <s v="0.87%"/>
    <s v="279.48"/>
    <x v="1"/>
    <s v="242,900"/>
    <s v="Europe"/>
    <x v="1"/>
    <s v="$2.93 Tn"/>
    <s v="$2.65 Tn"/>
    <x v="1"/>
  </r>
  <r>
    <x v="146"/>
    <s v="University of Nottingham"/>
    <x v="1"/>
    <n v="12"/>
    <n v="128"/>
    <n v="148"/>
    <n v="85"/>
    <n v="113"/>
    <n v="174"/>
    <n v="150"/>
    <s v="135"/>
    <n v="159"/>
    <n v="49.41"/>
    <x v="2"/>
    <s v="21"/>
    <s v="0.53%"/>
    <s v="0.87%"/>
    <s v="279.48"/>
    <x v="1"/>
    <s v="242,900"/>
    <s v="Europe"/>
    <x v="1"/>
    <s v="$2.93 Tn"/>
    <s v="$2.65 Tn"/>
    <x v="1"/>
  </r>
  <r>
    <x v="147"/>
    <s v="Nanyang Technological University"/>
    <x v="16"/>
    <n v="2"/>
    <n v="355"/>
    <n v="478"/>
    <n v="210"/>
    <n v="110"/>
    <n v="387"/>
    <n v="220"/>
    <s v="251"/>
    <n v="26"/>
    <n v="49.35"/>
    <x v="2"/>
    <s v="114"/>
    <s v="0.79%"/>
    <s v="0.08%"/>
    <s v="8239.92"/>
    <x v="16"/>
    <s v="710"/>
    <s v="Asia"/>
    <x v="7"/>
    <s v="$391.88 Bn"/>
    <s v="$296.95 Bn"/>
    <x v="16"/>
  </r>
  <r>
    <x v="148"/>
    <s v="University of New South Wales"/>
    <x v="14"/>
    <n v="4"/>
    <n v="172"/>
    <n v="114"/>
    <n v="210"/>
    <n v="100"/>
    <n v="194"/>
    <n v="99"/>
    <s v="164"/>
    <n v="138"/>
    <n v="49.29"/>
    <x v="2"/>
    <s v="55"/>
    <s v="1.18%"/>
    <s v="0.33%"/>
    <s v="3.32"/>
    <x v="14"/>
    <s v="7,692,024"/>
    <s v="Oceania"/>
    <x v="6"/>
    <s v="$1.48 Tn"/>
    <s v="$1.30 Tn"/>
    <x v="14"/>
  </r>
  <r>
    <x v="149"/>
    <s v="Osaka City University"/>
    <x v="2"/>
    <n v="10"/>
    <n v="19"/>
    <n v="320"/>
    <n v="210"/>
    <n v="460"/>
    <n v="520"/>
    <n v="283"/>
    <s v="437"/>
    <n v="373"/>
    <n v="49.25"/>
    <x v="2"/>
    <s v="11"/>
    <s v="-0.30%"/>
    <s v="1.62%"/>
    <s v="334.66"/>
    <x v="2"/>
    <s v="377,930"/>
    <s v="Asia"/>
    <x v="2"/>
    <s v="$5.50 Tn"/>
    <s v="$4.94 Tn"/>
    <x v="2"/>
  </r>
  <r>
    <x v="150"/>
    <s v="University of Leeds"/>
    <x v="1"/>
    <n v="13"/>
    <n v="84"/>
    <n v="93"/>
    <n v="210"/>
    <n v="132"/>
    <n v="134"/>
    <n v="134"/>
    <s v="151"/>
    <n v="280"/>
    <n v="49.23"/>
    <x v="2"/>
    <s v="21"/>
    <s v="0.53%"/>
    <s v="0.87%"/>
    <s v="279.48"/>
    <x v="1"/>
    <s v="242,900"/>
    <s v="Europe"/>
    <x v="1"/>
    <s v="$2.93 Tn"/>
    <s v="$2.65 Tn"/>
    <x v="1"/>
  </r>
  <r>
    <x v="151"/>
    <s v="Western University (The University of Western Ontario)"/>
    <x v="5"/>
    <n v="7"/>
    <n v="355"/>
    <n v="49"/>
    <n v="210"/>
    <n v="154"/>
    <n v="198"/>
    <n v="250"/>
    <s v="176"/>
    <n v="426"/>
    <n v="49.18"/>
    <x v="2"/>
    <s v="39"/>
    <s v="0.89%"/>
    <s v="0.48%"/>
    <s v="3.78"/>
    <x v="5"/>
    <s v="9,984,670"/>
    <s v="Americas"/>
    <x v="0"/>
    <s v="$1.83 Tn"/>
    <s v="$1.53 Tn"/>
    <x v="5"/>
  </r>
  <r>
    <x v="152"/>
    <s v="Kobe University"/>
    <x v="2"/>
    <n v="11"/>
    <n v="22"/>
    <n v="362"/>
    <n v="96"/>
    <n v="349"/>
    <n v="259"/>
    <n v="283"/>
    <s v="318"/>
    <n v="307"/>
    <n v="49.18"/>
    <x v="2"/>
    <s v="11"/>
    <s v="-0.30%"/>
    <s v="1.62%"/>
    <s v="334.66"/>
    <x v="2"/>
    <s v="377,930"/>
    <s v="Asia"/>
    <x v="2"/>
    <s v="$5.50 Tn"/>
    <s v="$4.94 Tn"/>
    <x v="2"/>
  </r>
  <r>
    <x v="153"/>
    <s v="University of Basel"/>
    <x v="3"/>
    <n v="5"/>
    <n v="77"/>
    <n v="222"/>
    <n v="66"/>
    <n v="168"/>
    <n v="113"/>
    <n v="134"/>
    <s v="141"/>
    <n v="426"/>
    <n v="49.17"/>
    <x v="2"/>
    <s v="101"/>
    <s v="0.74%"/>
    <s v="0.11%"/>
    <s v="209.64"/>
    <x v="3"/>
    <s v="41,284"/>
    <s v="Europe"/>
    <x v="3"/>
    <s v="$740.70 Bn"/>
    <s v="$668.85 Bn"/>
    <x v="3"/>
  </r>
  <r>
    <x v="154"/>
    <s v="University of Hong Kong"/>
    <x v="24"/>
    <n v="1"/>
    <n v="272"/>
    <n v="116"/>
    <n v="210"/>
    <n v="98"/>
    <n v="195"/>
    <n v="176"/>
    <s v="118"/>
    <n v="481"/>
    <n v="49.1"/>
    <x v="2"/>
    <e v="#N/A"/>
    <e v="#N/A"/>
    <e v="#N/A"/>
    <e v="#N/A"/>
    <x v="24"/>
    <e v="#N/A"/>
    <e v="#N/A"/>
    <x v="11"/>
    <e v="#N/A"/>
    <e v="#N/A"/>
    <x v="24"/>
  </r>
  <r>
    <x v="155"/>
    <s v="Indiana University-Purdue University Indianapolis"/>
    <x v="0"/>
    <n v="69"/>
    <n v="355"/>
    <n v="424"/>
    <n v="210"/>
    <n v="195"/>
    <n v="351"/>
    <n v="134"/>
    <s v="121"/>
    <n v="57"/>
    <n v="49.08"/>
    <x v="2"/>
    <s v="3"/>
    <s v="0.59%"/>
    <s v="4.25%"/>
    <s v="35.32"/>
    <x v="0"/>
    <s v="9,372,610"/>
    <s v="Americas"/>
    <x v="0"/>
    <s v="$22.20 Tn"/>
    <s v="$18.62 Tn"/>
    <x v="0"/>
  </r>
  <r>
    <x v="156"/>
    <s v="Humboldt University of Berlin"/>
    <x v="10"/>
    <n v="6"/>
    <n v="275"/>
    <n v="478"/>
    <n v="110"/>
    <n v="117"/>
    <n v="84"/>
    <n v="159"/>
    <s v="81"/>
    <n v="373"/>
    <n v="49.03"/>
    <x v="2"/>
    <s v="19"/>
    <s v="0.32%"/>
    <s v="1.07%"/>
    <s v="234.61"/>
    <x v="10"/>
    <s v="357,114"/>
    <s v="Europe"/>
    <x v="3"/>
    <s v="$4.16 Tn"/>
    <s v="$3.48 Tn"/>
    <x v="10"/>
  </r>
  <r>
    <x v="157"/>
    <s v="Free University of Berlin"/>
    <x v="10"/>
    <n v="7"/>
    <n v="94"/>
    <n v="478"/>
    <n v="119"/>
    <n v="122"/>
    <n v="82"/>
    <n v="250"/>
    <s v="90"/>
    <n v="481"/>
    <n v="49.02"/>
    <x v="2"/>
    <s v="19"/>
    <s v="0.32%"/>
    <s v="1.07%"/>
    <s v="234.61"/>
    <x v="10"/>
    <s v="357,114"/>
    <s v="Europe"/>
    <x v="3"/>
    <s v="$4.16 Tn"/>
    <s v="$3.48 Tn"/>
    <x v="10"/>
  </r>
  <r>
    <x v="158"/>
    <s v="University of Tübingen"/>
    <x v="10"/>
    <n v="8"/>
    <n v="64"/>
    <n v="478"/>
    <n v="102"/>
    <n v="158"/>
    <n v="143"/>
    <n v="159"/>
    <s v="117"/>
    <n v="227"/>
    <n v="48.99"/>
    <x v="2"/>
    <s v="19"/>
    <s v="0.32%"/>
    <s v="1.07%"/>
    <s v="234.61"/>
    <x v="10"/>
    <s v="357,114"/>
    <s v="Europe"/>
    <x v="3"/>
    <s v="$4.16 Tn"/>
    <s v="$3.48 Tn"/>
    <x v="10"/>
  </r>
  <r>
    <x v="159"/>
    <s v="Australian National University"/>
    <x v="14"/>
    <n v="5"/>
    <n v="186"/>
    <n v="377"/>
    <n v="47"/>
    <n v="137"/>
    <n v="95"/>
    <n v="187"/>
    <s v="196"/>
    <n v="426"/>
    <n v="48.96"/>
    <x v="2"/>
    <s v="55"/>
    <s v="1.18%"/>
    <s v="0.33%"/>
    <s v="3.32"/>
    <x v="14"/>
    <s v="7,692,024"/>
    <s v="Oceania"/>
    <x v="6"/>
    <s v="$1.48 Tn"/>
    <s v="$1.30 Tn"/>
    <x v="14"/>
  </r>
  <r>
    <x v="160"/>
    <s v="Goethe University Frankfurt"/>
    <x v="10"/>
    <n v="9"/>
    <n v="105"/>
    <n v="291"/>
    <n v="62"/>
    <n v="175"/>
    <n v="151"/>
    <n v="200"/>
    <s v="124"/>
    <n v="280"/>
    <n v="48.93"/>
    <x v="2"/>
    <s v="19"/>
    <s v="0.32%"/>
    <s v="1.07%"/>
    <s v="234.61"/>
    <x v="10"/>
    <s v="357,114"/>
    <s v="Europe"/>
    <x v="3"/>
    <s v="$4.16 Tn"/>
    <s v="$3.48 Tn"/>
    <x v="10"/>
  </r>
  <r>
    <x v="161"/>
    <s v="University of Houston"/>
    <x v="0"/>
    <n v="70"/>
    <n v="355"/>
    <n v="40"/>
    <n v="210"/>
    <n v="315"/>
    <n v="291"/>
    <n v="493"/>
    <s v="355"/>
    <n v="89"/>
    <n v="48.91"/>
    <x v="2"/>
    <s v="3"/>
    <s v="0.59%"/>
    <s v="4.25%"/>
    <s v="35.32"/>
    <x v="0"/>
    <s v="9,372,610"/>
    <s v="Americas"/>
    <x v="0"/>
    <s v="$22.20 Tn"/>
    <s v="$18.62 Tn"/>
    <x v="0"/>
  </r>
  <r>
    <x v="162"/>
    <s v="University of California, Santa Cruz"/>
    <x v="0"/>
    <n v="71"/>
    <n v="160"/>
    <n v="478"/>
    <n v="99"/>
    <n v="239"/>
    <n v="50"/>
    <n v="114"/>
    <s v="107"/>
    <n v="227"/>
    <n v="48.89"/>
    <x v="2"/>
    <s v="3"/>
    <s v="0.59%"/>
    <s v="4.25%"/>
    <s v="35.32"/>
    <x v="0"/>
    <s v="9,372,610"/>
    <s v="Americas"/>
    <x v="0"/>
    <s v="$22.20 Tn"/>
    <s v="$18.62 Tn"/>
    <x v="0"/>
  </r>
  <r>
    <x v="163"/>
    <s v="University of Alabama at Birmingham"/>
    <x v="0"/>
    <n v="72"/>
    <n v="355"/>
    <n v="478"/>
    <n v="210"/>
    <n v="139"/>
    <n v="114"/>
    <n v="134"/>
    <s v="74"/>
    <n v="194"/>
    <n v="48.88"/>
    <x v="2"/>
    <s v="3"/>
    <s v="0.59%"/>
    <s v="4.25%"/>
    <s v="35.32"/>
    <x v="0"/>
    <s v="9,372,610"/>
    <s v="Americas"/>
    <x v="0"/>
    <s v="$22.20 Tn"/>
    <s v="$18.62 Tn"/>
    <x v="0"/>
  </r>
  <r>
    <x v="164"/>
    <s v="Icahn School of Medicine at Mount Sinai"/>
    <x v="0"/>
    <n v="73"/>
    <n v="355"/>
    <n v="478"/>
    <n v="210"/>
    <n v="169"/>
    <n v="80"/>
    <n v="176"/>
    <s v="64"/>
    <n v="159"/>
    <n v="48.85"/>
    <x v="2"/>
    <s v="3"/>
    <s v="0.59%"/>
    <s v="4.25%"/>
    <s v="35.32"/>
    <x v="0"/>
    <s v="9,372,610"/>
    <s v="Americas"/>
    <x v="0"/>
    <s v="$22.20 Tn"/>
    <s v="$18.62 Tn"/>
    <x v="0"/>
  </r>
  <r>
    <x v="165"/>
    <s v="University of Calgary"/>
    <x v="5"/>
    <n v="8"/>
    <n v="355"/>
    <n v="89"/>
    <n v="210"/>
    <n v="147"/>
    <n v="171"/>
    <n v="114"/>
    <s v="132"/>
    <n v="737"/>
    <n v="48.84"/>
    <x v="2"/>
    <s v="39"/>
    <s v="0.89%"/>
    <s v="0.48%"/>
    <s v="3.78"/>
    <x v="5"/>
    <s v="9,984,670"/>
    <s v="Americas"/>
    <x v="0"/>
    <s v="$1.83 Tn"/>
    <s v="$1.53 Tn"/>
    <x v="5"/>
  </r>
  <r>
    <x v="166"/>
    <s v="Mines ParisTech"/>
    <x v="6"/>
    <n v="6"/>
    <n v="249"/>
    <n v="31"/>
    <n v="165"/>
    <n v="980"/>
    <n v="825"/>
    <n v="609"/>
    <s v="917"/>
    <n v="737"/>
    <n v="48.81"/>
    <x v="2"/>
    <s v="22"/>
    <s v="0.22%"/>
    <s v="0.84%"/>
    <s v="118.31"/>
    <x v="6"/>
    <s v="551,695"/>
    <s v="Europe"/>
    <x v="3"/>
    <s v="$2.88 Tn"/>
    <s v="$2.47 Tn"/>
    <x v="6"/>
  </r>
  <r>
    <x v="167"/>
    <s v="University of Gothenburg"/>
    <x v="7"/>
    <n v="5"/>
    <n v="248"/>
    <n v="321"/>
    <n v="71"/>
    <n v="177"/>
    <n v="186"/>
    <n v="107"/>
    <s v="112"/>
    <n v="737"/>
    <n v="48.79"/>
    <x v="2"/>
    <s v="91"/>
    <s v="0.63%"/>
    <s v="0.13%"/>
    <s v="22.43"/>
    <x v="7"/>
    <s v="450,295"/>
    <s v="Europe"/>
    <x v="1"/>
    <s v="$576.72 Bn"/>
    <s v="$514.48 Bn"/>
    <x v="7"/>
  </r>
  <r>
    <x v="168"/>
    <s v="University of Göttingen"/>
    <x v="10"/>
    <n v="10"/>
    <n v="39"/>
    <n v="174"/>
    <n v="172"/>
    <n v="172"/>
    <n v="152"/>
    <n v="310"/>
    <s v="196"/>
    <n v="373"/>
    <n v="48.77"/>
    <x v="2"/>
    <s v="19"/>
    <s v="0.32%"/>
    <s v="1.07%"/>
    <s v="234.61"/>
    <x v="10"/>
    <s v="357,114"/>
    <s v="Europe"/>
    <x v="3"/>
    <s v="$4.16 Tn"/>
    <s v="$3.48 Tn"/>
    <x v="10"/>
  </r>
  <r>
    <x v="169"/>
    <s v="Monash University"/>
    <x v="14"/>
    <n v="6"/>
    <n v="277"/>
    <n v="134"/>
    <n v="210"/>
    <n v="96"/>
    <n v="146"/>
    <n v="250"/>
    <s v="173"/>
    <n v="159"/>
    <n v="48.71"/>
    <x v="2"/>
    <s v="55"/>
    <s v="1.18%"/>
    <s v="0.33%"/>
    <s v="3.32"/>
    <x v="14"/>
    <s v="7,692,024"/>
    <s v="Oceania"/>
    <x v="6"/>
    <s v="$1.48 Tn"/>
    <s v="$1.30 Tn"/>
    <x v="14"/>
  </r>
  <r>
    <x v="170"/>
    <s v="Southern Methodist University"/>
    <x v="0"/>
    <n v="74"/>
    <n v="157"/>
    <n v="34"/>
    <n v="210"/>
    <n v="632"/>
    <n v="677"/>
    <n v="406"/>
    <s v="628"/>
    <n v="737"/>
    <n v="48.69"/>
    <x v="2"/>
    <s v="3"/>
    <s v="0.59%"/>
    <s v="4.25%"/>
    <s v="35.32"/>
    <x v="0"/>
    <s v="9,372,610"/>
    <s v="Americas"/>
    <x v="0"/>
    <s v="$22.20 Tn"/>
    <s v="$18.62 Tn"/>
    <x v="0"/>
  </r>
  <r>
    <x v="171"/>
    <s v="Yeshiva University"/>
    <x v="0"/>
    <n v="75"/>
    <n v="174"/>
    <n v="478"/>
    <n v="210"/>
    <n v="188"/>
    <n v="85"/>
    <n v="159"/>
    <s v="94"/>
    <n v="138"/>
    <n v="48.67"/>
    <x v="2"/>
    <s v="3"/>
    <s v="0.59%"/>
    <s v="4.25%"/>
    <s v="35.32"/>
    <x v="0"/>
    <s v="9,372,610"/>
    <s v="Americas"/>
    <x v="0"/>
    <s v="$22.20 Tn"/>
    <s v="$18.62 Tn"/>
    <x v="0"/>
  </r>
  <r>
    <x v="172"/>
    <s v="University of South Florida - Tampa"/>
    <x v="0"/>
    <n v="76"/>
    <n v="355"/>
    <n v="284"/>
    <n v="210"/>
    <n v="242"/>
    <n v="263"/>
    <n v="159"/>
    <s v="164"/>
    <n v="51"/>
    <n v="48.65"/>
    <x v="2"/>
    <s v="3"/>
    <s v="0.59%"/>
    <s v="4.25%"/>
    <s v="35.32"/>
    <x v="0"/>
    <s v="9,372,610"/>
    <s v="Americas"/>
    <x v="0"/>
    <s v="$22.20 Tn"/>
    <s v="$18.62 Tn"/>
    <x v="0"/>
  </r>
  <r>
    <x v="173"/>
    <s v="Hanyang University"/>
    <x v="8"/>
    <n v="5"/>
    <n v="355"/>
    <n v="69"/>
    <n v="210"/>
    <n v="292"/>
    <n v="481"/>
    <n v="406"/>
    <s v="415"/>
    <n v="28"/>
    <n v="48.63"/>
    <x v="2"/>
    <s v="28"/>
    <s v="0.09%"/>
    <s v="0.66%"/>
    <s v="511.62"/>
    <x v="8"/>
    <s v="100,210"/>
    <s v="Asia"/>
    <x v="2"/>
    <s v="$1.74 Tn"/>
    <s v="$1.41 Tn"/>
    <x v="8"/>
  </r>
  <r>
    <x v="174"/>
    <s v="Oregon Health &amp; Science University"/>
    <x v="0"/>
    <n v="77"/>
    <n v="355"/>
    <n v="478"/>
    <n v="119"/>
    <n v="191"/>
    <n v="124"/>
    <n v="107"/>
    <s v="92"/>
    <n v="227"/>
    <n v="48.61"/>
    <x v="2"/>
    <s v="3"/>
    <s v="0.59%"/>
    <s v="4.25%"/>
    <s v="35.32"/>
    <x v="0"/>
    <s v="9,372,610"/>
    <s v="Americas"/>
    <x v="0"/>
    <s v="$22.20 Tn"/>
    <s v="$18.62 Tn"/>
    <x v="0"/>
  </r>
  <r>
    <x v="175"/>
    <s v="University of Strasbourg"/>
    <x v="6"/>
    <n v="7"/>
    <n v="59"/>
    <n v="478"/>
    <n v="55"/>
    <n v="190"/>
    <n v="135"/>
    <n v="250"/>
    <s v="224"/>
    <n v="204"/>
    <n v="48.61"/>
    <x v="2"/>
    <s v="22"/>
    <s v="0.22%"/>
    <s v="0.84%"/>
    <s v="118.31"/>
    <x v="6"/>
    <s v="551,695"/>
    <s v="Europe"/>
    <x v="3"/>
    <s v="$2.88 Tn"/>
    <s v="$2.47 Tn"/>
    <x v="6"/>
  </r>
  <r>
    <x v="176"/>
    <s v="University of Cincinnati"/>
    <x v="0"/>
    <n v="78"/>
    <n v="305"/>
    <n v="132"/>
    <n v="210"/>
    <n v="145"/>
    <n v="166"/>
    <n v="159"/>
    <s v="129"/>
    <n v="204"/>
    <n v="48.6"/>
    <x v="2"/>
    <s v="3"/>
    <s v="0.59%"/>
    <s v="4.25%"/>
    <s v="35.32"/>
    <x v="0"/>
    <s v="9,372,610"/>
    <s v="Americas"/>
    <x v="0"/>
    <s v="$22.20 Tn"/>
    <s v="$18.62 Tn"/>
    <x v="0"/>
  </r>
  <r>
    <x v="177"/>
    <s v="University of Sheffield"/>
    <x v="1"/>
    <n v="14"/>
    <n v="131"/>
    <n v="257"/>
    <n v="190"/>
    <n v="124"/>
    <n v="127"/>
    <n v="114"/>
    <s v="145"/>
    <n v="227"/>
    <n v="48.55"/>
    <x v="2"/>
    <s v="21"/>
    <s v="0.53%"/>
    <s v="0.87%"/>
    <s v="279.48"/>
    <x v="1"/>
    <s v="242,900"/>
    <s v="Europe"/>
    <x v="1"/>
    <s v="$2.93 Tn"/>
    <s v="$2.65 Tn"/>
    <x v="1"/>
  </r>
  <r>
    <x v="178"/>
    <s v="University of Hamburg"/>
    <x v="10"/>
    <n v="11"/>
    <n v="304"/>
    <n v="146"/>
    <n v="126"/>
    <n v="152"/>
    <n v="138"/>
    <n v="134"/>
    <s v="132"/>
    <n v="637"/>
    <n v="48.54"/>
    <x v="2"/>
    <s v="19"/>
    <s v="0.32%"/>
    <s v="1.07%"/>
    <s v="234.61"/>
    <x v="10"/>
    <s v="357,114"/>
    <s v="Europe"/>
    <x v="3"/>
    <s v="$4.16 Tn"/>
    <s v="$3.48 Tn"/>
    <x v="10"/>
  </r>
  <r>
    <x v="179"/>
    <s v="George Washington University"/>
    <x v="0"/>
    <n v="79"/>
    <n v="176"/>
    <n v="53"/>
    <n v="210"/>
    <n v="312"/>
    <n v="229"/>
    <n v="187"/>
    <s v="203"/>
    <n v="307"/>
    <n v="48.48"/>
    <x v="2"/>
    <s v="3"/>
    <s v="0.59%"/>
    <s v="4.25%"/>
    <s v="35.32"/>
    <x v="0"/>
    <s v="9,372,610"/>
    <s v="Americas"/>
    <x v="0"/>
    <s v="$22.20 Tn"/>
    <s v="$18.62 Tn"/>
    <x v="0"/>
  </r>
  <r>
    <x v="180"/>
    <s v="University of Milan"/>
    <x v="9"/>
    <n v="2"/>
    <n v="162"/>
    <n v="467"/>
    <n v="178"/>
    <n v="109"/>
    <n v="183"/>
    <n v="200"/>
    <s v="114"/>
    <n v="481"/>
    <n v="48.48"/>
    <x v="2"/>
    <s v="23"/>
    <s v="-0.15%"/>
    <s v="0.78%"/>
    <s v="200.65"/>
    <x v="9"/>
    <s v="301,336"/>
    <s v="Europe"/>
    <x v="5"/>
    <s v="$2.09 Tn"/>
    <s v="$1.86 Tn"/>
    <x v="9"/>
  </r>
  <r>
    <x v="181"/>
    <s v="Iowa State University"/>
    <x v="0"/>
    <n v="80"/>
    <n v="273"/>
    <n v="190"/>
    <n v="109"/>
    <n v="142"/>
    <n v="173"/>
    <n v="75"/>
    <s v="176"/>
    <n v="338"/>
    <n v="48.47"/>
    <x v="2"/>
    <s v="3"/>
    <s v="0.59%"/>
    <s v="4.25%"/>
    <s v="35.32"/>
    <x v="0"/>
    <s v="9,372,610"/>
    <s v="Americas"/>
    <x v="0"/>
    <s v="$22.20 Tn"/>
    <s v="$18.62 Tn"/>
    <x v="0"/>
  </r>
  <r>
    <x v="182"/>
    <s v="University of Maryland, Baltimore"/>
    <x v="0"/>
    <n v="81"/>
    <n v="355"/>
    <n v="478"/>
    <n v="210"/>
    <n v="125"/>
    <n v="102"/>
    <n v="134"/>
    <s v="114"/>
    <n v="280"/>
    <n v="48.4"/>
    <x v="2"/>
    <s v="3"/>
    <s v="0.59%"/>
    <s v="4.25%"/>
    <s v="35.32"/>
    <x v="0"/>
    <s v="9,372,610"/>
    <s v="Americas"/>
    <x v="0"/>
    <s v="$22.20 Tn"/>
    <s v="$18.62 Tn"/>
    <x v="0"/>
  </r>
  <r>
    <x v="183"/>
    <s v="University of Padua"/>
    <x v="9"/>
    <n v="3"/>
    <n v="278"/>
    <n v="478"/>
    <n v="210"/>
    <n v="101"/>
    <n v="99"/>
    <n v="176"/>
    <s v="126"/>
    <n v="737"/>
    <n v="48.4"/>
    <x v="2"/>
    <s v="23"/>
    <s v="-0.15%"/>
    <s v="0.78%"/>
    <s v="200.65"/>
    <x v="9"/>
    <s v="301,336"/>
    <s v="Europe"/>
    <x v="5"/>
    <s v="$2.09 Tn"/>
    <s v="$1.86 Tn"/>
    <x v="9"/>
  </r>
  <r>
    <x v="184"/>
    <s v="University of New Mexico"/>
    <x v="0"/>
    <n v="82"/>
    <n v="355"/>
    <n v="478"/>
    <n v="210"/>
    <n v="227"/>
    <n v="168"/>
    <n v="61"/>
    <s v="137"/>
    <n v="149"/>
    <n v="48.36"/>
    <x v="2"/>
    <s v="3"/>
    <s v="0.59%"/>
    <s v="4.25%"/>
    <s v="35.32"/>
    <x v="0"/>
    <s v="9,372,610"/>
    <s v="Americas"/>
    <x v="0"/>
    <s v="$22.20 Tn"/>
    <s v="$18.62 Tn"/>
    <x v="0"/>
  </r>
  <r>
    <x v="185"/>
    <s v="Pohang University of Science and Technology"/>
    <x v="8"/>
    <n v="6"/>
    <n v="355"/>
    <n v="478"/>
    <n v="210"/>
    <n v="279"/>
    <n v="346"/>
    <n v="220"/>
    <s v="295"/>
    <n v="25"/>
    <n v="48.35"/>
    <x v="2"/>
    <s v="28"/>
    <s v="0.09%"/>
    <s v="0.66%"/>
    <s v="511.62"/>
    <x v="8"/>
    <s v="100,210"/>
    <s v="Asia"/>
    <x v="2"/>
    <s v="$1.74 Tn"/>
    <s v="$1.41 Tn"/>
    <x v="8"/>
  </r>
  <r>
    <x v="186"/>
    <s v="Stockholm University"/>
    <x v="7"/>
    <n v="6"/>
    <n v="184"/>
    <n v="106"/>
    <n v="183"/>
    <n v="202"/>
    <n v="93"/>
    <n v="99"/>
    <s v="185"/>
    <n v="637"/>
    <n v="48.27"/>
    <x v="2"/>
    <s v="91"/>
    <s v="0.63%"/>
    <s v="0.13%"/>
    <s v="22.43"/>
    <x v="7"/>
    <s v="450,295"/>
    <s v="Europe"/>
    <x v="1"/>
    <s v="$576.72 Bn"/>
    <s v="$514.48 Bn"/>
    <x v="7"/>
  </r>
  <r>
    <x v="187"/>
    <s v="Hokkaido University"/>
    <x v="2"/>
    <n v="12"/>
    <n v="260"/>
    <n v="378"/>
    <n v="126"/>
    <n v="138"/>
    <n v="172"/>
    <n v="283"/>
    <s v="251"/>
    <n v="61"/>
    <n v="48.18"/>
    <x v="2"/>
    <s v="11"/>
    <s v="-0.30%"/>
    <s v="1.62%"/>
    <s v="334.66"/>
    <x v="2"/>
    <s v="377,930"/>
    <s v="Asia"/>
    <x v="2"/>
    <s v="$5.50 Tn"/>
    <s v="$4.94 Tn"/>
    <x v="2"/>
  </r>
  <r>
    <x v="188"/>
    <s v="Fudan University"/>
    <x v="18"/>
    <n v="3"/>
    <n v="355"/>
    <n v="126"/>
    <n v="210"/>
    <n v="120"/>
    <n v="264"/>
    <n v="310"/>
    <s v="230"/>
    <n v="100"/>
    <n v="48.14"/>
    <x v="2"/>
    <s v="1"/>
    <s v="0.39%"/>
    <s v="18.47%"/>
    <s v="148.28"/>
    <x v="18"/>
    <s v="9,706,961"/>
    <s v="Asia"/>
    <x v="2"/>
    <s v="$15.47 Tn"/>
    <s v="$11.22 Tn"/>
    <x v="18"/>
  </r>
  <r>
    <x v="189"/>
    <s v="University of Sussex"/>
    <x v="1"/>
    <n v="15"/>
    <n v="138"/>
    <n v="218"/>
    <n v="40"/>
    <n v="368"/>
    <n v="261"/>
    <n v="176"/>
    <s v="306"/>
    <n v="481"/>
    <n v="48.12"/>
    <x v="2"/>
    <s v="21"/>
    <s v="0.53%"/>
    <s v="0.87%"/>
    <s v="279.48"/>
    <x v="1"/>
    <s v="242,900"/>
    <s v="Europe"/>
    <x v="1"/>
    <s v="$2.93 Tn"/>
    <s v="$2.65 Tn"/>
    <x v="1"/>
  </r>
  <r>
    <x v="190"/>
    <s v="Université catholique de Louvain"/>
    <x v="20"/>
    <n v="4"/>
    <n v="355"/>
    <n v="269"/>
    <n v="103"/>
    <n v="179"/>
    <n v="286"/>
    <n v="134"/>
    <s v="160"/>
    <n v="181"/>
    <n v="48.08"/>
    <x v="2"/>
    <s v="81"/>
    <s v="0.44%"/>
    <s v="0.15%"/>
    <s v="379.64"/>
    <x v="20"/>
    <s v="30,528"/>
    <s v="Europe"/>
    <x v="3"/>
    <s v="$553.78 Bn"/>
    <s v="$467.96 Bn"/>
    <x v="20"/>
  </r>
  <r>
    <x v="191"/>
    <s v="Wayne State University"/>
    <x v="0"/>
    <n v="83"/>
    <n v="355"/>
    <n v="186"/>
    <n v="210"/>
    <n v="187"/>
    <n v="258"/>
    <n v="125"/>
    <s v="155"/>
    <n v="181"/>
    <n v="48.07"/>
    <x v="2"/>
    <s v="3"/>
    <s v="0.59%"/>
    <s v="4.25%"/>
    <s v="35.32"/>
    <x v="0"/>
    <s v="9,372,610"/>
    <s v="Americas"/>
    <x v="0"/>
    <s v="$22.20 Tn"/>
    <s v="$18.62 Tn"/>
    <x v="0"/>
  </r>
  <r>
    <x v="192"/>
    <s v="University of Massachusetts Medical School"/>
    <x v="0"/>
    <n v="84"/>
    <n v="355"/>
    <n v="478"/>
    <n v="136"/>
    <n v="288"/>
    <n v="72"/>
    <n v="187"/>
    <s v="118"/>
    <n v="170"/>
    <n v="48.06"/>
    <x v="2"/>
    <s v="3"/>
    <s v="0.59%"/>
    <s v="4.25%"/>
    <s v="35.32"/>
    <x v="0"/>
    <s v="9,372,610"/>
    <s v="Americas"/>
    <x v="0"/>
    <s v="$22.20 Tn"/>
    <s v="$18.62 Tn"/>
    <x v="0"/>
  </r>
  <r>
    <x v="193"/>
    <s v="University of Lausanne"/>
    <x v="3"/>
    <n v="6"/>
    <n v="95"/>
    <n v="338"/>
    <n v="210"/>
    <n v="237"/>
    <n v="108"/>
    <n v="134"/>
    <s v="128"/>
    <n v="637"/>
    <n v="48.05"/>
    <x v="2"/>
    <s v="101"/>
    <s v="0.74%"/>
    <s v="0.11%"/>
    <s v="209.64"/>
    <x v="3"/>
    <s v="41,284"/>
    <s v="Europe"/>
    <x v="3"/>
    <s v="$740.70 Bn"/>
    <s v="$668.85 Bn"/>
    <x v="3"/>
  </r>
  <r>
    <x v="194"/>
    <s v="Shanghai Jiao Tong University"/>
    <x v="18"/>
    <n v="4"/>
    <n v="325"/>
    <n v="149"/>
    <n v="210"/>
    <n v="102"/>
    <n v="250"/>
    <n v="250"/>
    <s v="234"/>
    <n v="138"/>
    <n v="48.02"/>
    <x v="2"/>
    <s v="1"/>
    <s v="0.39%"/>
    <s v="18.47%"/>
    <s v="148.28"/>
    <x v="18"/>
    <s v="9,706,961"/>
    <s v="Asia"/>
    <x v="2"/>
    <s v="$15.47 Tn"/>
    <s v="$11.22 Tn"/>
    <x v="18"/>
  </r>
  <r>
    <x v="195"/>
    <s v="University of Missouri–Columbia"/>
    <x v="0"/>
    <n v="85"/>
    <n v="243"/>
    <n v="96"/>
    <n v="97"/>
    <n v="220"/>
    <n v="213"/>
    <n v="220"/>
    <s v="234"/>
    <n v="149"/>
    <n v="48.02"/>
    <x v="2"/>
    <s v="3"/>
    <s v="0.59%"/>
    <s v="4.25%"/>
    <s v="35.32"/>
    <x v="0"/>
    <s v="9,372,610"/>
    <s v="Americas"/>
    <x v="0"/>
    <s v="$22.20 Tn"/>
    <s v="$18.62 Tn"/>
    <x v="0"/>
  </r>
  <r>
    <x v="196"/>
    <s v="Technical University of Denmark"/>
    <x v="15"/>
    <n v="3"/>
    <n v="339"/>
    <n v="478"/>
    <n v="195"/>
    <n v="240"/>
    <n v="257"/>
    <n v="200"/>
    <s v="238"/>
    <n v="48"/>
    <n v="47.98"/>
    <x v="2"/>
    <s v="115"/>
    <s v="0.35%"/>
    <s v="0.07%"/>
    <s v="134.41"/>
    <x v="15"/>
    <s v="43,094"/>
    <s v="Europe"/>
    <x v="1"/>
    <s v="$364.55 Bn"/>
    <s v="$306.90 Bn"/>
    <x v="15"/>
  </r>
  <r>
    <x v="197"/>
    <s v="Complutense University of Madrid"/>
    <x v="22"/>
    <n v="2"/>
    <n v="86"/>
    <n v="55"/>
    <n v="206"/>
    <n v="213"/>
    <n v="309"/>
    <n v="406"/>
    <s v="339"/>
    <n v="204"/>
    <n v="47.97"/>
    <x v="2"/>
    <s v="30"/>
    <s v="0.04%"/>
    <s v="0.60%"/>
    <s v="92.40"/>
    <x v="22"/>
    <s v="505,992"/>
    <s v="Europe"/>
    <x v="5"/>
    <s v="$1.50 Tn"/>
    <s v="$1.24 Tn"/>
    <x v="22"/>
  </r>
  <r>
    <x v="198"/>
    <s v="University of Cologne"/>
    <x v="10"/>
    <n v="12"/>
    <n v="355"/>
    <n v="109"/>
    <n v="194"/>
    <n v="215"/>
    <n v="150"/>
    <n v="187"/>
    <s v="161"/>
    <n v="426"/>
    <n v="47.97"/>
    <x v="2"/>
    <s v="19"/>
    <s v="0.32%"/>
    <s v="1.07%"/>
    <s v="234.61"/>
    <x v="10"/>
    <s v="357,114"/>
    <s v="Europe"/>
    <x v="3"/>
    <s v="$4.16 Tn"/>
    <s v="$3.48 Tn"/>
    <x v="10"/>
  </r>
  <r>
    <x v="199"/>
    <s v="Trinity College, Dublin"/>
    <x v="25"/>
    <n v="1"/>
    <n v="319"/>
    <n v="68"/>
    <n v="193"/>
    <n v="301"/>
    <n v="249"/>
    <n v="150"/>
    <s v="201"/>
    <n v="227"/>
    <n v="47.96"/>
    <x v="2"/>
    <s v="124"/>
    <s v="1.13%"/>
    <s v="0.06%"/>
    <s v="70.27"/>
    <x v="25"/>
    <s v="70,273"/>
    <s v="Europe"/>
    <x v="1"/>
    <s v="$405.19 Bn"/>
    <s v="$304.82 Bn"/>
    <x v="25"/>
  </r>
  <r>
    <x v="200"/>
    <s v="University of Bern"/>
    <x v="3"/>
    <n v="7"/>
    <n v="166"/>
    <n v="478"/>
    <n v="205"/>
    <n v="167"/>
    <n v="119"/>
    <n v="99"/>
    <s v="155"/>
    <n v="426"/>
    <n v="47.93"/>
    <x v="2"/>
    <s v="101"/>
    <s v="0.74%"/>
    <s v="0.11%"/>
    <s v="209.64"/>
    <x v="3"/>
    <s v="41,284"/>
    <s v="Europe"/>
    <x v="3"/>
    <s v="$740.70 Bn"/>
    <s v="$668.85 Bn"/>
    <x v="3"/>
  </r>
  <r>
    <x v="201"/>
    <s v="Chinese University of Hong Kong"/>
    <x v="24"/>
    <n v="2"/>
    <n v="90"/>
    <n v="478"/>
    <n v="88"/>
    <n v="171"/>
    <n v="386"/>
    <n v="159"/>
    <s v="203"/>
    <n v="204"/>
    <n v="47.83"/>
    <x v="2"/>
    <e v="#N/A"/>
    <e v="#N/A"/>
    <e v="#N/A"/>
    <e v="#N/A"/>
    <x v="24"/>
    <e v="#N/A"/>
    <e v="#N/A"/>
    <x v="11"/>
    <e v="#N/A"/>
    <e v="#N/A"/>
    <x v="24"/>
  </r>
  <r>
    <x v="202"/>
    <s v="University of Kansas"/>
    <x v="0"/>
    <n v="86"/>
    <n v="216"/>
    <n v="83"/>
    <n v="210"/>
    <n v="209"/>
    <n v="161"/>
    <n v="159"/>
    <s v="234"/>
    <n v="194"/>
    <n v="47.82"/>
    <x v="2"/>
    <s v="3"/>
    <s v="0.59%"/>
    <s v="4.25%"/>
    <s v="35.32"/>
    <x v="0"/>
    <s v="9,372,610"/>
    <s v="Americas"/>
    <x v="0"/>
    <s v="$22.20 Tn"/>
    <s v="$18.62 Tn"/>
    <x v="0"/>
  </r>
  <r>
    <x v="203"/>
    <s v="Sungkyunkwan University"/>
    <x v="8"/>
    <n v="7"/>
    <n v="355"/>
    <n v="191"/>
    <n v="210"/>
    <n v="206"/>
    <n v="331"/>
    <n v="187"/>
    <s v="295"/>
    <n v="54"/>
    <n v="47.79"/>
    <x v="2"/>
    <s v="28"/>
    <s v="0.09%"/>
    <s v="0.66%"/>
    <s v="511.62"/>
    <x v="8"/>
    <s v="100,210"/>
    <s v="Asia"/>
    <x v="2"/>
    <s v="$1.74 Tn"/>
    <s v="$1.41 Tn"/>
    <x v="8"/>
  </r>
  <r>
    <x v="204"/>
    <s v="University of Vienna"/>
    <x v="26"/>
    <n v="1"/>
    <n v="200"/>
    <n v="160"/>
    <n v="100"/>
    <n v="225"/>
    <n v="147"/>
    <n v="150"/>
    <s v="192"/>
    <n v="737"/>
    <n v="47.78"/>
    <x v="2"/>
    <s v="97"/>
    <s v="0.57%"/>
    <s v="0.12%"/>
    <s v="107.38"/>
    <x v="26"/>
    <s v="83,871"/>
    <s v="Europe"/>
    <x v="3"/>
    <s v="$481.68 Bn"/>
    <s v="$390.80 Bn"/>
    <x v="26"/>
  </r>
  <r>
    <x v="205"/>
    <s v="Zhejiang University"/>
    <x v="18"/>
    <n v="5"/>
    <n v="355"/>
    <n v="293"/>
    <n v="210"/>
    <n v="86"/>
    <n v="318"/>
    <n v="493"/>
    <s v="290"/>
    <n v="94"/>
    <n v="47.76"/>
    <x v="2"/>
    <s v="1"/>
    <s v="0.39%"/>
    <s v="18.47%"/>
    <s v="148.28"/>
    <x v="18"/>
    <s v="9,706,961"/>
    <s v="Asia"/>
    <x v="2"/>
    <s v="$15.47 Tn"/>
    <s v="$11.22 Tn"/>
    <x v="18"/>
  </r>
  <r>
    <x v="206"/>
    <s v="University of Georgia"/>
    <x v="0"/>
    <n v="87"/>
    <n v="104"/>
    <n v="193"/>
    <n v="169"/>
    <n v="176"/>
    <n v="122"/>
    <n v="187"/>
    <s v="247"/>
    <n v="128"/>
    <n v="47.75"/>
    <x v="2"/>
    <s v="3"/>
    <s v="0.59%"/>
    <s v="4.25%"/>
    <s v="35.32"/>
    <x v="0"/>
    <s v="9,372,610"/>
    <s v="Americas"/>
    <x v="0"/>
    <s v="$22.20 Tn"/>
    <s v="$18.62 Tn"/>
    <x v="0"/>
  </r>
  <r>
    <x v="207"/>
    <s v="University of Massachusetts Amherst"/>
    <x v="0"/>
    <n v="88"/>
    <n v="199"/>
    <n v="118"/>
    <n v="154"/>
    <n v="194"/>
    <n v="190"/>
    <n v="159"/>
    <s v="201"/>
    <n v="373"/>
    <n v="47.74"/>
    <x v="2"/>
    <s v="3"/>
    <s v="0.59%"/>
    <s v="4.25%"/>
    <s v="35.32"/>
    <x v="0"/>
    <s v="9,372,610"/>
    <s v="Americas"/>
    <x v="0"/>
    <s v="$22.20 Tn"/>
    <s v="$18.62 Tn"/>
    <x v="0"/>
  </r>
  <r>
    <x v="208"/>
    <s v="Cardiff University"/>
    <x v="1"/>
    <n v="16"/>
    <n v="306"/>
    <n v="183"/>
    <n v="135"/>
    <n v="183"/>
    <n v="153"/>
    <n v="310"/>
    <s v="189"/>
    <n v="170"/>
    <n v="47.74"/>
    <x v="2"/>
    <s v="21"/>
    <s v="0.53%"/>
    <s v="0.87%"/>
    <s v="279.48"/>
    <x v="1"/>
    <s v="242,900"/>
    <s v="Europe"/>
    <x v="1"/>
    <s v="$2.93 Tn"/>
    <s v="$2.65 Tn"/>
    <x v="1"/>
  </r>
  <r>
    <x v="209"/>
    <s v="University of Münster"/>
    <x v="10"/>
    <n v="13"/>
    <n v="114"/>
    <n v="456"/>
    <n v="171"/>
    <n v="173"/>
    <n v="197"/>
    <n v="114"/>
    <s v="180"/>
    <n v="338"/>
    <n v="47.73"/>
    <x v="2"/>
    <s v="19"/>
    <s v="0.32%"/>
    <s v="1.07%"/>
    <s v="234.61"/>
    <x v="10"/>
    <s v="357,114"/>
    <s v="Europe"/>
    <x v="3"/>
    <s v="$4.16 Tn"/>
    <s v="$3.48 Tn"/>
    <x v="10"/>
  </r>
  <r>
    <x v="210"/>
    <s v="University of Liverpool"/>
    <x v="1"/>
    <n v="17"/>
    <n v="159"/>
    <n v="248"/>
    <n v="200"/>
    <n v="149"/>
    <n v="163"/>
    <n v="134"/>
    <s v="189"/>
    <n v="373"/>
    <n v="47.69"/>
    <x v="2"/>
    <s v="21"/>
    <s v="0.53%"/>
    <s v="0.87%"/>
    <s v="279.48"/>
    <x v="1"/>
    <s v="242,900"/>
    <s v="Europe"/>
    <x v="1"/>
    <s v="$2.93 Tn"/>
    <s v="$2.65 Tn"/>
    <x v="1"/>
  </r>
  <r>
    <x v="211"/>
    <s v="University of Ottawa"/>
    <x v="5"/>
    <n v="9"/>
    <n v="355"/>
    <n v="287"/>
    <n v="210"/>
    <n v="185"/>
    <n v="191"/>
    <n v="159"/>
    <s v="141"/>
    <n v="481"/>
    <n v="47.69"/>
    <x v="2"/>
    <s v="39"/>
    <s v="0.89%"/>
    <s v="0.48%"/>
    <s v="3.78"/>
    <x v="5"/>
    <s v="9,984,670"/>
    <s v="Americas"/>
    <x v="0"/>
    <s v="$1.83 Tn"/>
    <s v="$1.53 Tn"/>
    <x v="5"/>
  </r>
  <r>
    <x v="212"/>
    <s v="University of Erlangen-Nuremberg"/>
    <x v="10"/>
    <n v="14"/>
    <n v="222"/>
    <n v="478"/>
    <n v="210"/>
    <n v="170"/>
    <n v="208"/>
    <n v="134"/>
    <s v="145"/>
    <n v="307"/>
    <n v="47.69"/>
    <x v="2"/>
    <s v="19"/>
    <s v="0.32%"/>
    <s v="1.07%"/>
    <s v="234.61"/>
    <x v="10"/>
    <s v="357,114"/>
    <s v="Europe"/>
    <x v="3"/>
    <s v="$4.16 Tn"/>
    <s v="$3.48 Tn"/>
    <x v="10"/>
  </r>
  <r>
    <x v="213"/>
    <s v="Queen Mary University of London"/>
    <x v="1"/>
    <n v="18"/>
    <n v="133"/>
    <n v="348"/>
    <n v="210"/>
    <n v="231"/>
    <n v="181"/>
    <n v="220"/>
    <s v="141"/>
    <n v="227"/>
    <n v="47.67"/>
    <x v="2"/>
    <s v="21"/>
    <s v="0.53%"/>
    <s v="0.87%"/>
    <s v="279.48"/>
    <x v="1"/>
    <s v="242,900"/>
    <s v="Europe"/>
    <x v="1"/>
    <s v="$2.93 Tn"/>
    <s v="$2.65 Tn"/>
    <x v="1"/>
  </r>
  <r>
    <x v="214"/>
    <s v="Karlsruhe Institute of Technology"/>
    <x v="10"/>
    <n v="15"/>
    <n v="343"/>
    <n v="170"/>
    <n v="122"/>
    <n v="193"/>
    <n v="271"/>
    <n v="150"/>
    <s v="249"/>
    <n v="109"/>
    <n v="47.67"/>
    <x v="2"/>
    <s v="19"/>
    <s v="0.32%"/>
    <s v="1.07%"/>
    <s v="234.61"/>
    <x v="10"/>
    <s v="357,114"/>
    <s v="Europe"/>
    <x v="3"/>
    <s v="$4.16 Tn"/>
    <s v="$3.48 Tn"/>
    <x v="10"/>
  </r>
  <r>
    <x v="215"/>
    <s v="Louisiana State University - Baton Rouge"/>
    <x v="0"/>
    <n v="89"/>
    <n v="256"/>
    <n v="179"/>
    <n v="210"/>
    <n v="162"/>
    <n v="179"/>
    <n v="159"/>
    <s v="176"/>
    <n v="481"/>
    <n v="47.67"/>
    <x v="2"/>
    <s v="3"/>
    <s v="0.59%"/>
    <s v="4.25%"/>
    <s v="35.32"/>
    <x v="0"/>
    <s v="9,372,610"/>
    <s v="Americas"/>
    <x v="0"/>
    <s v="$22.20 Tn"/>
    <s v="$18.62 Tn"/>
    <x v="0"/>
  </r>
  <r>
    <x v="216"/>
    <s v="Nanjing University"/>
    <x v="18"/>
    <n v="6"/>
    <n v="331"/>
    <n v="447"/>
    <n v="210"/>
    <n v="148"/>
    <n v="371"/>
    <n v="363"/>
    <s v="288"/>
    <n v="57"/>
    <n v="47.67"/>
    <x v="2"/>
    <s v="1"/>
    <s v="0.39%"/>
    <s v="18.47%"/>
    <s v="148.28"/>
    <x v="18"/>
    <s v="9,706,961"/>
    <s v="Asia"/>
    <x v="2"/>
    <s v="$15.47 Tn"/>
    <s v="$11.22 Tn"/>
    <x v="18"/>
  </r>
  <r>
    <x v="217"/>
    <s v="University of Illinois at Chicago"/>
    <x v="0"/>
    <n v="90"/>
    <n v="355"/>
    <n v="416"/>
    <n v="210"/>
    <n v="131"/>
    <n v="189"/>
    <n v="220"/>
    <s v="185"/>
    <n v="170"/>
    <n v="47.63"/>
    <x v="2"/>
    <s v="3"/>
    <s v="0.59%"/>
    <s v="4.25%"/>
    <s v="35.32"/>
    <x v="0"/>
    <s v="9,372,610"/>
    <s v="Americas"/>
    <x v="0"/>
    <s v="$22.20 Tn"/>
    <s v="$18.62 Tn"/>
    <x v="0"/>
  </r>
  <r>
    <x v="218"/>
    <s v="University of Bologna"/>
    <x v="9"/>
    <n v="4"/>
    <n v="342"/>
    <n v="319"/>
    <n v="210"/>
    <n v="130"/>
    <n v="283"/>
    <n v="187"/>
    <s v="169"/>
    <n v="552"/>
    <n v="47.59"/>
    <x v="2"/>
    <s v="23"/>
    <s v="-0.15%"/>
    <s v="0.78%"/>
    <s v="200.65"/>
    <x v="9"/>
    <s v="301,336"/>
    <s v="Europe"/>
    <x v="5"/>
    <s v="$2.09 Tn"/>
    <s v="$1.86 Tn"/>
    <x v="9"/>
  </r>
  <r>
    <x v="219"/>
    <s v="University of Manitoba"/>
    <x v="5"/>
    <n v="10"/>
    <n v="149"/>
    <n v="84"/>
    <n v="150"/>
    <n v="257"/>
    <n v="297"/>
    <n v="220"/>
    <s v="249"/>
    <n v="227"/>
    <n v="47.56"/>
    <x v="2"/>
    <s v="39"/>
    <s v="0.89%"/>
    <s v="0.48%"/>
    <s v="3.78"/>
    <x v="5"/>
    <s v="9,984,670"/>
    <s v="Americas"/>
    <x v="0"/>
    <s v="$1.83 Tn"/>
    <s v="$1.53 Tn"/>
    <x v="5"/>
  </r>
  <r>
    <x v="220"/>
    <s v="Joseph Fourier University"/>
    <x v="6"/>
    <n v="8"/>
    <n v="181"/>
    <n v="478"/>
    <n v="210"/>
    <n v="136"/>
    <n v="101"/>
    <n v="220"/>
    <s v="207"/>
    <n v="159"/>
    <n v="47.54"/>
    <x v="2"/>
    <s v="22"/>
    <s v="0.22%"/>
    <s v="0.84%"/>
    <s v="118.31"/>
    <x v="6"/>
    <s v="551,695"/>
    <s v="Europe"/>
    <x v="3"/>
    <s v="$2.88 Tn"/>
    <s v="$2.47 Tn"/>
    <x v="6"/>
  </r>
  <r>
    <x v="221"/>
    <s v="University of California, Riverside"/>
    <x v="0"/>
    <n v="91"/>
    <n v="228"/>
    <n v="478"/>
    <n v="210"/>
    <n v="199"/>
    <n v="98"/>
    <n v="134"/>
    <s v="169"/>
    <n v="259"/>
    <n v="47.53"/>
    <x v="2"/>
    <s v="3"/>
    <s v="0.59%"/>
    <s v="4.25%"/>
    <s v="35.32"/>
    <x v="0"/>
    <s v="9,372,610"/>
    <s v="Americas"/>
    <x v="0"/>
    <s v="$22.20 Tn"/>
    <s v="$18.62 Tn"/>
    <x v="0"/>
  </r>
  <r>
    <x v="222"/>
    <s v="Julius-Maximilian's University of Würzburg"/>
    <x v="10"/>
    <n v="16"/>
    <n v="100"/>
    <n v="407"/>
    <n v="164"/>
    <n v="216"/>
    <n v="178"/>
    <n v="200"/>
    <s v="173"/>
    <n v="481"/>
    <n v="47.5"/>
    <x v="2"/>
    <s v="19"/>
    <s v="0.32%"/>
    <s v="1.07%"/>
    <s v="234.61"/>
    <x v="10"/>
    <s v="357,114"/>
    <s v="Europe"/>
    <x v="3"/>
    <s v="$4.16 Tn"/>
    <s v="$3.48 Tn"/>
    <x v="10"/>
  </r>
  <r>
    <x v="223"/>
    <s v="Aix-Marseille University"/>
    <x v="6"/>
    <n v="9"/>
    <n v="220"/>
    <n v="472"/>
    <n v="210"/>
    <n v="129"/>
    <n v="83"/>
    <n v="176"/>
    <s v="215"/>
    <n v="227"/>
    <n v="47.48"/>
    <x v="2"/>
    <s v="22"/>
    <s v="0.22%"/>
    <s v="0.84%"/>
    <s v="118.31"/>
    <x v="6"/>
    <s v="551,695"/>
    <s v="Europe"/>
    <x v="3"/>
    <s v="$2.88 Tn"/>
    <s v="$2.47 Tn"/>
    <x v="6"/>
  </r>
  <r>
    <x v="224"/>
    <s v="University of Western Australia"/>
    <x v="14"/>
    <n v="7"/>
    <n v="145"/>
    <n v="397"/>
    <n v="140"/>
    <n v="165"/>
    <n v="214"/>
    <n v="283"/>
    <s v="176"/>
    <n v="373"/>
    <n v="47.47"/>
    <x v="2"/>
    <s v="55"/>
    <s v="1.18%"/>
    <s v="0.33%"/>
    <s v="3.32"/>
    <x v="14"/>
    <s v="7,692,024"/>
    <s v="Oceania"/>
    <x v="6"/>
    <s v="$1.48 Tn"/>
    <s v="$1.30 Tn"/>
    <x v="14"/>
  </r>
  <r>
    <x v="225"/>
    <s v="Laval University"/>
    <x v="5"/>
    <n v="11"/>
    <n v="285"/>
    <n v="296"/>
    <n v="210"/>
    <n v="212"/>
    <n v="270"/>
    <n v="220"/>
    <s v="200"/>
    <n v="109"/>
    <n v="47.47"/>
    <x v="2"/>
    <s v="39"/>
    <s v="0.89%"/>
    <s v="0.48%"/>
    <s v="3.78"/>
    <x v="5"/>
    <s v="9,984,670"/>
    <s v="Americas"/>
    <x v="0"/>
    <s v="$1.83 Tn"/>
    <s v="$1.53 Tn"/>
    <x v="5"/>
  </r>
  <r>
    <x v="226"/>
    <s v="University of Tennessee, Knoxville"/>
    <x v="0"/>
    <n v="92"/>
    <n v="300"/>
    <n v="117"/>
    <n v="210"/>
    <n v="192"/>
    <n v="177"/>
    <n v="134"/>
    <s v="224"/>
    <n v="481"/>
    <n v="47.45"/>
    <x v="2"/>
    <s v="3"/>
    <s v="0.59%"/>
    <s v="4.25%"/>
    <s v="35.32"/>
    <x v="0"/>
    <s v="9,372,610"/>
    <s v="Americas"/>
    <x v="0"/>
    <s v="$22.20 Tn"/>
    <s v="$18.62 Tn"/>
    <x v="0"/>
  </r>
  <r>
    <x v="227"/>
    <s v="North Carolina State University"/>
    <x v="0"/>
    <n v="93"/>
    <n v="245"/>
    <n v="194"/>
    <n v="210"/>
    <n v="151"/>
    <n v="202"/>
    <n v="159"/>
    <s v="238"/>
    <n v="181"/>
    <n v="47.43"/>
    <x v="2"/>
    <s v="3"/>
    <s v="0.59%"/>
    <s v="4.25%"/>
    <s v="35.32"/>
    <x v="0"/>
    <s v="9,372,610"/>
    <s v="Americas"/>
    <x v="0"/>
    <s v="$22.20 Tn"/>
    <s v="$18.62 Tn"/>
    <x v="0"/>
  </r>
  <r>
    <x v="228"/>
    <s v="Newcastle University"/>
    <x v="1"/>
    <n v="19"/>
    <n v="355"/>
    <n v="250"/>
    <n v="210"/>
    <n v="200"/>
    <n v="149"/>
    <n v="200"/>
    <s v="164"/>
    <n v="481"/>
    <n v="47.42"/>
    <x v="2"/>
    <s v="21"/>
    <s v="0.53%"/>
    <s v="0.87%"/>
    <s v="279.48"/>
    <x v="1"/>
    <s v="242,900"/>
    <s v="Europe"/>
    <x v="1"/>
    <s v="$2.93 Tn"/>
    <s v="$2.65 Tn"/>
    <x v="1"/>
  </r>
  <r>
    <x v="229"/>
    <s v="Claude Bernard University Lyon 1"/>
    <x v="6"/>
    <n v="10"/>
    <n v="355"/>
    <n v="478"/>
    <n v="210"/>
    <n v="133"/>
    <n v="130"/>
    <n v="220"/>
    <s v="196"/>
    <n v="204"/>
    <n v="47.42"/>
    <x v="2"/>
    <s v="22"/>
    <s v="0.22%"/>
    <s v="0.84%"/>
    <s v="118.31"/>
    <x v="6"/>
    <s v="551,695"/>
    <s v="Europe"/>
    <x v="3"/>
    <s v="$2.88 Tn"/>
    <s v="$2.47 Tn"/>
    <x v="6"/>
  </r>
  <r>
    <x v="230"/>
    <s v="University of Turin"/>
    <x v="9"/>
    <n v="5"/>
    <n v="311"/>
    <n v="471"/>
    <n v="159"/>
    <n v="214"/>
    <n v="272"/>
    <n v="220"/>
    <s v="151"/>
    <n v="552"/>
    <n v="47.4"/>
    <x v="2"/>
    <s v="23"/>
    <s v="-0.15%"/>
    <s v="0.78%"/>
    <s v="200.65"/>
    <x v="9"/>
    <s v="301,336"/>
    <s v="Europe"/>
    <x v="5"/>
    <s v="$2.09 Tn"/>
    <s v="$1.86 Tn"/>
    <x v="9"/>
  </r>
  <r>
    <x v="231"/>
    <s v="University of Kiel"/>
    <x v="10"/>
    <n v="17"/>
    <n v="180"/>
    <n v="396"/>
    <n v="192"/>
    <n v="236"/>
    <n v="185"/>
    <n v="220"/>
    <s v="158"/>
    <n v="280"/>
    <n v="47.39"/>
    <x v="2"/>
    <s v="19"/>
    <s v="0.32%"/>
    <s v="1.07%"/>
    <s v="234.61"/>
    <x v="10"/>
    <s v="357,114"/>
    <s v="Europe"/>
    <x v="3"/>
    <s v="$4.16 Tn"/>
    <s v="$3.48 Tn"/>
    <x v="10"/>
  </r>
  <r>
    <x v="232"/>
    <s v="University of Connecticut"/>
    <x v="0"/>
    <n v="94"/>
    <n v="282"/>
    <n v="402"/>
    <n v="210"/>
    <n v="160"/>
    <n v="187"/>
    <n v="200"/>
    <s v="185"/>
    <n v="204"/>
    <n v="47.35"/>
    <x v="2"/>
    <s v="3"/>
    <s v="0.59%"/>
    <s v="4.25%"/>
    <s v="35.32"/>
    <x v="0"/>
    <s v="9,372,610"/>
    <s v="Americas"/>
    <x v="0"/>
    <s v="$22.20 Tn"/>
    <s v="$18.62 Tn"/>
    <x v="0"/>
  </r>
  <r>
    <x v="233"/>
    <s v="Tulane University"/>
    <x v="0"/>
    <n v="95"/>
    <n v="298"/>
    <n v="92"/>
    <n v="210"/>
    <n v="363"/>
    <n v="298"/>
    <n v="283"/>
    <s v="215"/>
    <n v="194"/>
    <n v="47.34"/>
    <x v="2"/>
    <s v="3"/>
    <s v="0.59%"/>
    <s v="4.25%"/>
    <s v="35.32"/>
    <x v="0"/>
    <s v="9,372,610"/>
    <s v="Americas"/>
    <x v="0"/>
    <s v="$22.20 Tn"/>
    <s v="$18.62 Tn"/>
    <x v="0"/>
  </r>
  <r>
    <x v="234"/>
    <s v="University of Oklahoma - Norman Campus"/>
    <x v="0"/>
    <n v="96"/>
    <n v="355"/>
    <n v="124"/>
    <n v="210"/>
    <n v="238"/>
    <n v="223"/>
    <n v="176"/>
    <s v="203"/>
    <n v="307"/>
    <n v="47.33"/>
    <x v="2"/>
    <s v="3"/>
    <s v="0.59%"/>
    <s v="4.25%"/>
    <s v="35.32"/>
    <x v="0"/>
    <s v="9,372,610"/>
    <s v="Americas"/>
    <x v="0"/>
    <s v="$22.20 Tn"/>
    <s v="$18.62 Tn"/>
    <x v="0"/>
  </r>
  <r>
    <x v="235"/>
    <s v="Brandeis University"/>
    <x v="0"/>
    <n v="97"/>
    <n v="49"/>
    <n v="311"/>
    <n v="79"/>
    <n v="527"/>
    <n v="169"/>
    <n v="493"/>
    <s v="322"/>
    <n v="128"/>
    <n v="47.31"/>
    <x v="2"/>
    <s v="3"/>
    <s v="0.59%"/>
    <s v="4.25%"/>
    <s v="35.32"/>
    <x v="0"/>
    <s v="9,372,610"/>
    <s v="Americas"/>
    <x v="0"/>
    <s v="$22.20 Tn"/>
    <s v="$18.62 Tn"/>
    <x v="0"/>
  </r>
  <r>
    <x v="236"/>
    <s v="Dresden University of Technology"/>
    <x v="10"/>
    <n v="18"/>
    <n v="355"/>
    <n v="478"/>
    <n v="210"/>
    <n v="218"/>
    <n v="227"/>
    <n v="176"/>
    <s v="211"/>
    <n v="109"/>
    <n v="47.26"/>
    <x v="2"/>
    <s v="19"/>
    <s v="0.32%"/>
    <s v="1.07%"/>
    <s v="234.61"/>
    <x v="10"/>
    <s v="357,114"/>
    <s v="Europe"/>
    <x v="3"/>
    <s v="$4.16 Tn"/>
    <s v="$3.48 Tn"/>
    <x v="10"/>
  </r>
  <r>
    <x v="237"/>
    <s v="RWTH Aachen University"/>
    <x v="10"/>
    <n v="19"/>
    <n v="346"/>
    <n v="286"/>
    <n v="122"/>
    <n v="197"/>
    <n v="364"/>
    <n v="187"/>
    <s v="230"/>
    <n v="138"/>
    <n v="47.26"/>
    <x v="2"/>
    <s v="19"/>
    <s v="0.32%"/>
    <s v="1.07%"/>
    <s v="234.61"/>
    <x v="10"/>
    <s v="357,114"/>
    <s v="Europe"/>
    <x v="3"/>
    <s v="$4.16 Tn"/>
    <s v="$3.48 Tn"/>
    <x v="10"/>
  </r>
  <r>
    <x v="238"/>
    <s v="University of Texas Health Science Center at San Antonio"/>
    <x v="0"/>
    <n v="98"/>
    <n v="355"/>
    <n v="478"/>
    <n v="210"/>
    <n v="314"/>
    <n v="224"/>
    <n v="130"/>
    <s v="145"/>
    <n v="373"/>
    <n v="47.26"/>
    <x v="2"/>
    <s v="3"/>
    <s v="0.59%"/>
    <s v="4.25%"/>
    <s v="35.32"/>
    <x v="0"/>
    <s v="9,372,610"/>
    <s v="Americas"/>
    <x v="0"/>
    <s v="$22.20 Tn"/>
    <s v="$18.62 Tn"/>
    <x v="0"/>
  </r>
  <r>
    <x v="239"/>
    <s v="Virginia Commonwealth University"/>
    <x v="0"/>
    <n v="99"/>
    <n v="355"/>
    <n v="428"/>
    <n v="145"/>
    <n v="263"/>
    <n v="233"/>
    <n v="200"/>
    <s v="189"/>
    <n v="149"/>
    <n v="47.26"/>
    <x v="2"/>
    <s v="3"/>
    <s v="0.59%"/>
    <s v="4.25%"/>
    <s v="35.32"/>
    <x v="0"/>
    <s v="9,372,610"/>
    <s v="Americas"/>
    <x v="0"/>
    <s v="$22.20 Tn"/>
    <s v="$18.62 Tn"/>
    <x v="0"/>
  </r>
  <r>
    <x v="240"/>
    <s v="University of Montpellier 2"/>
    <x v="6"/>
    <n v="11"/>
    <n v="355"/>
    <n v="358"/>
    <n v="165"/>
    <n v="174"/>
    <n v="137"/>
    <n v="200"/>
    <s v="196"/>
    <n v="280"/>
    <n v="47.25"/>
    <x v="2"/>
    <s v="22"/>
    <s v="0.22%"/>
    <s v="0.84%"/>
    <s v="118.31"/>
    <x v="6"/>
    <s v="551,695"/>
    <s v="Europe"/>
    <x v="3"/>
    <s v="$2.88 Tn"/>
    <s v="$2.47 Tn"/>
    <x v="6"/>
  </r>
  <r>
    <x v="241"/>
    <s v="Dalian University of Technology"/>
    <x v="18"/>
    <n v="7"/>
    <n v="355"/>
    <n v="67"/>
    <n v="210"/>
    <n v="326"/>
    <n v="666"/>
    <n v="406"/>
    <s v="472"/>
    <n v="74"/>
    <n v="47.22"/>
    <x v="2"/>
    <s v="1"/>
    <s v="0.39%"/>
    <s v="18.47%"/>
    <s v="148.28"/>
    <x v="18"/>
    <s v="9,706,961"/>
    <s v="Asia"/>
    <x v="2"/>
    <s v="$15.47 Tn"/>
    <s v="$11.22 Tn"/>
    <x v="18"/>
  </r>
  <r>
    <x v="242"/>
    <s v="Rensselaer Polytechnic Institute"/>
    <x v="0"/>
    <n v="100"/>
    <n v="120"/>
    <n v="121"/>
    <n v="210"/>
    <n v="375"/>
    <n v="344"/>
    <n v="159"/>
    <s v="272"/>
    <n v="138"/>
    <n v="47.2"/>
    <x v="2"/>
    <s v="3"/>
    <s v="0.59%"/>
    <s v="4.25%"/>
    <s v="35.32"/>
    <x v="0"/>
    <s v="9,372,610"/>
    <s v="Americas"/>
    <x v="0"/>
    <s v="$22.20 Tn"/>
    <s v="$18.62 Tn"/>
    <x v="0"/>
  </r>
  <r>
    <x v="243"/>
    <s v="Paul Sabatier University - Toulouse III"/>
    <x v="6"/>
    <n v="12"/>
    <n v="355"/>
    <n v="478"/>
    <n v="210"/>
    <n v="153"/>
    <n v="109"/>
    <n v="250"/>
    <s v="192"/>
    <n v="426"/>
    <n v="47.19"/>
    <x v="2"/>
    <s v="22"/>
    <s v="0.22%"/>
    <s v="0.84%"/>
    <s v="118.31"/>
    <x v="6"/>
    <s v="551,695"/>
    <s v="Europe"/>
    <x v="3"/>
    <s v="$2.88 Tn"/>
    <s v="$2.47 Tn"/>
    <x v="6"/>
  </r>
  <r>
    <x v="244"/>
    <s v="Paris Descartes University"/>
    <x v="6"/>
    <n v="13"/>
    <n v="202"/>
    <n v="478"/>
    <n v="210"/>
    <n v="189"/>
    <n v="139"/>
    <n v="363"/>
    <s v="173"/>
    <n v="426"/>
    <n v="47.18"/>
    <x v="2"/>
    <s v="22"/>
    <s v="0.22%"/>
    <s v="0.84%"/>
    <s v="118.31"/>
    <x v="6"/>
    <s v="551,695"/>
    <s v="Europe"/>
    <x v="3"/>
    <s v="$2.88 Tn"/>
    <s v="$2.47 Tn"/>
    <x v="6"/>
  </r>
  <r>
    <x v="245"/>
    <s v="National Cheng Kung University"/>
    <x v="19"/>
    <n v="2"/>
    <n v="355"/>
    <n v="60"/>
    <n v="210"/>
    <n v="157"/>
    <n v="545"/>
    <n v="800"/>
    <s v="395"/>
    <n v="307"/>
    <n v="47.16"/>
    <x v="2"/>
    <s v="57"/>
    <s v="0.18%"/>
    <s v="0.31%"/>
    <s v="658.05"/>
    <x v="19"/>
    <s v="36,193"/>
    <s v="Asia"/>
    <x v="2"/>
    <s v="$633.70 Bn"/>
    <s v="-"/>
    <x v="19"/>
  </r>
  <r>
    <x v="246"/>
    <s v="University of Delaware"/>
    <x v="0"/>
    <n v="101"/>
    <n v="297"/>
    <n v="386"/>
    <n v="126"/>
    <n v="265"/>
    <n v="305"/>
    <n v="250"/>
    <s v="277"/>
    <n v="76"/>
    <n v="47.16"/>
    <x v="2"/>
    <s v="3"/>
    <s v="0.59%"/>
    <s v="4.25%"/>
    <s v="35.32"/>
    <x v="0"/>
    <s v="9,372,610"/>
    <s v="Americas"/>
    <x v="0"/>
    <s v="$22.20 Tn"/>
    <s v="$18.62 Tn"/>
    <x v="0"/>
  </r>
  <r>
    <x v="247"/>
    <s v="Vrije Universiteit Brussel"/>
    <x v="20"/>
    <n v="5"/>
    <n v="73"/>
    <n v="478"/>
    <n v="210"/>
    <n v="271"/>
    <n v="276"/>
    <n v="130"/>
    <s v="220"/>
    <n v="552"/>
    <n v="47.14"/>
    <x v="2"/>
    <s v="81"/>
    <s v="0.44%"/>
    <s v="0.15%"/>
    <s v="379.64"/>
    <x v="20"/>
    <s v="30,528"/>
    <s v="Europe"/>
    <x v="3"/>
    <s v="$553.78 Bn"/>
    <s v="$467.96 Bn"/>
    <x v="20"/>
  </r>
  <r>
    <x v="248"/>
    <s v="Johannes Gutenberg University of Mainz"/>
    <x v="10"/>
    <n v="20"/>
    <n v="355"/>
    <n v="478"/>
    <n v="188"/>
    <n v="204"/>
    <n v="167"/>
    <n v="250"/>
    <s v="164"/>
    <n v="637"/>
    <n v="47.14"/>
    <x v="2"/>
    <s v="19"/>
    <s v="0.32%"/>
    <s v="1.07%"/>
    <s v="234.61"/>
    <x v="10"/>
    <s v="357,114"/>
    <s v="Europe"/>
    <x v="3"/>
    <s v="$4.16 Tn"/>
    <s v="$3.48 Tn"/>
    <x v="10"/>
  </r>
  <r>
    <x v="249"/>
    <s v="Maastricht University"/>
    <x v="11"/>
    <n v="8"/>
    <n v="355"/>
    <n v="478"/>
    <n v="210"/>
    <n v="208"/>
    <n v="376"/>
    <n v="283"/>
    <s v="164"/>
    <n v="307"/>
    <n v="47.11"/>
    <x v="2"/>
    <s v="69"/>
    <s v="0.22%"/>
    <s v="0.22%"/>
    <s v="409.44"/>
    <x v="11"/>
    <s v="41,850"/>
    <s v="Europe"/>
    <x v="3"/>
    <s v="$954.93 Bn"/>
    <s v="$777.23 Bn"/>
    <x v="11"/>
  </r>
  <r>
    <x v="250"/>
    <s v="University of Düsseldorf"/>
    <x v="10"/>
    <n v="21"/>
    <n v="168"/>
    <n v="478"/>
    <n v="210"/>
    <n v="298"/>
    <n v="207"/>
    <n v="159"/>
    <s v="169"/>
    <n v="637"/>
    <n v="47.05"/>
    <x v="2"/>
    <s v="19"/>
    <s v="0.32%"/>
    <s v="1.07%"/>
    <s v="234.61"/>
    <x v="10"/>
    <s v="357,114"/>
    <s v="Europe"/>
    <x v="3"/>
    <s v="$4.16 Tn"/>
    <s v="$3.48 Tn"/>
    <x v="10"/>
  </r>
  <r>
    <x v="251"/>
    <s v="University of Dundee"/>
    <x v="1"/>
    <n v="20"/>
    <n v="164"/>
    <n v="478"/>
    <n v="210"/>
    <n v="354"/>
    <n v="200"/>
    <n v="134"/>
    <s v="184"/>
    <n v="227"/>
    <n v="47.04"/>
    <x v="2"/>
    <s v="21"/>
    <s v="0.53%"/>
    <s v="0.87%"/>
    <s v="279.48"/>
    <x v="1"/>
    <s v="242,900"/>
    <s v="Europe"/>
    <x v="1"/>
    <s v="$2.93 Tn"/>
    <s v="$2.65 Tn"/>
    <x v="1"/>
  </r>
  <r>
    <x v="252"/>
    <s v="University of Tsukuba"/>
    <x v="2"/>
    <n v="13"/>
    <n v="183"/>
    <n v="478"/>
    <n v="108"/>
    <n v="226"/>
    <n v="239"/>
    <n v="176"/>
    <s v="220"/>
    <n v="259"/>
    <n v="47"/>
    <x v="2"/>
    <s v="11"/>
    <s v="-0.30%"/>
    <s v="1.62%"/>
    <s v="334.66"/>
    <x v="2"/>
    <s v="377,930"/>
    <s v="Asia"/>
    <x v="2"/>
    <s v="$5.50 Tn"/>
    <s v="$4.94 Tn"/>
    <x v="2"/>
  </r>
  <r>
    <x v="253"/>
    <s v="Autonomous University of Barcelona"/>
    <x v="22"/>
    <n v="3"/>
    <n v="355"/>
    <n v="478"/>
    <n v="210"/>
    <n v="146"/>
    <n v="218"/>
    <n v="250"/>
    <s v="224"/>
    <n v="204"/>
    <n v="46.99"/>
    <x v="2"/>
    <s v="30"/>
    <s v="0.04%"/>
    <s v="0.60%"/>
    <s v="92.40"/>
    <x v="22"/>
    <s v="505,992"/>
    <s v="Europe"/>
    <x v="5"/>
    <s v="$1.50 Tn"/>
    <s v="$1.24 Tn"/>
    <x v="22"/>
  </r>
  <r>
    <x v="254"/>
    <s v="Florida State University"/>
    <x v="0"/>
    <n v="102"/>
    <n v="355"/>
    <n v="288"/>
    <n v="210"/>
    <n v="201"/>
    <n v="180"/>
    <n v="134"/>
    <s v="220"/>
    <n v="338"/>
    <n v="46.98"/>
    <x v="2"/>
    <s v="3"/>
    <s v="0.59%"/>
    <s v="4.25%"/>
    <s v="35.32"/>
    <x v="0"/>
    <s v="9,372,610"/>
    <s v="Americas"/>
    <x v="0"/>
    <s v="$22.20 Tn"/>
    <s v="$18.62 Tn"/>
    <x v="0"/>
  </r>
  <r>
    <x v="255"/>
    <s v="University of Texas at San Antonio"/>
    <x v="0"/>
    <n v="103"/>
    <n v="355"/>
    <n v="478"/>
    <n v="210"/>
    <n v="410"/>
    <n v="334"/>
    <n v="125"/>
    <s v="180"/>
    <n v="227"/>
    <n v="46.95"/>
    <x v="2"/>
    <s v="3"/>
    <s v="0.59%"/>
    <s v="4.25%"/>
    <s v="35.32"/>
    <x v="0"/>
    <s v="9,372,610"/>
    <s v="Americas"/>
    <x v="0"/>
    <s v="$22.20 Tn"/>
    <s v="$18.62 Tn"/>
    <x v="0"/>
  </r>
  <r>
    <x v="256"/>
    <s v="London School of Hygiene &amp; Tropical Medicine"/>
    <x v="1"/>
    <n v="21"/>
    <n v="355"/>
    <n v="478"/>
    <n v="154"/>
    <n v="302"/>
    <n v="306"/>
    <n v="250"/>
    <s v="169"/>
    <n v="737"/>
    <n v="46.93"/>
    <x v="2"/>
    <s v="21"/>
    <s v="0.53%"/>
    <s v="0.87%"/>
    <s v="279.48"/>
    <x v="1"/>
    <s v="242,900"/>
    <s v="Europe"/>
    <x v="1"/>
    <s v="$2.93 Tn"/>
    <s v="$2.65 Tn"/>
    <x v="1"/>
  </r>
  <r>
    <x v="257"/>
    <s v="Lehigh University"/>
    <x v="0"/>
    <n v="104"/>
    <n v="355"/>
    <n v="44"/>
    <n v="210"/>
    <n v="594"/>
    <n v="512"/>
    <n v="609"/>
    <s v="523"/>
    <n v="481"/>
    <n v="46.91"/>
    <x v="2"/>
    <s v="3"/>
    <s v="0.59%"/>
    <s v="4.25%"/>
    <s v="35.32"/>
    <x v="0"/>
    <s v="9,372,610"/>
    <s v="Americas"/>
    <x v="0"/>
    <s v="$22.20 Tn"/>
    <s v="$18.62 Tn"/>
    <x v="0"/>
  </r>
  <r>
    <x v="258"/>
    <s v="University of Kentucky"/>
    <x v="0"/>
    <n v="105"/>
    <n v="317"/>
    <n v="270"/>
    <n v="210"/>
    <n v="184"/>
    <n v="219"/>
    <n v="250"/>
    <s v="220"/>
    <n v="338"/>
    <n v="46.9"/>
    <x v="2"/>
    <s v="3"/>
    <s v="0.59%"/>
    <s v="4.25%"/>
    <s v="35.32"/>
    <x v="0"/>
    <s v="9,372,610"/>
    <s v="Americas"/>
    <x v="0"/>
    <s v="$22.20 Tn"/>
    <s v="$18.62 Tn"/>
    <x v="0"/>
  </r>
  <r>
    <x v="259"/>
    <s v="Thomas Jefferson University"/>
    <x v="0"/>
    <n v="106"/>
    <n v="134"/>
    <n v="478"/>
    <n v="210"/>
    <n v="331"/>
    <n v="302"/>
    <n v="200"/>
    <s v="180"/>
    <n v="373"/>
    <n v="46.89"/>
    <x v="2"/>
    <s v="3"/>
    <s v="0.59%"/>
    <s v="4.25%"/>
    <s v="35.32"/>
    <x v="0"/>
    <s v="9,372,610"/>
    <s v="Americas"/>
    <x v="0"/>
    <s v="$22.20 Tn"/>
    <s v="$18.62 Tn"/>
    <x v="0"/>
  </r>
  <r>
    <x v="260"/>
    <s v="Drexel University"/>
    <x v="0"/>
    <n v="107"/>
    <n v="355"/>
    <n v="262"/>
    <n v="210"/>
    <n v="366"/>
    <n v="322"/>
    <n v="220"/>
    <s v="266"/>
    <n v="89"/>
    <n v="46.89"/>
    <x v="2"/>
    <s v="3"/>
    <s v="0.59%"/>
    <s v="4.25%"/>
    <s v="35.32"/>
    <x v="0"/>
    <s v="9,372,610"/>
    <s v="Americas"/>
    <x v="0"/>
    <s v="$22.20 Tn"/>
    <s v="$18.62 Tn"/>
    <x v="0"/>
  </r>
  <r>
    <x v="261"/>
    <s v="Colorado State University - Fort Collins"/>
    <x v="0"/>
    <n v="108"/>
    <n v="203"/>
    <n v="478"/>
    <n v="143"/>
    <n v="234"/>
    <n v="201"/>
    <n v="250"/>
    <s v="211"/>
    <n v="259"/>
    <n v="46.88"/>
    <x v="2"/>
    <s v="3"/>
    <s v="0.59%"/>
    <s v="4.25%"/>
    <s v="35.32"/>
    <x v="0"/>
    <s v="9,372,610"/>
    <s v="Americas"/>
    <x v="0"/>
    <s v="$22.20 Tn"/>
    <s v="$18.62 Tn"/>
    <x v="0"/>
  </r>
  <r>
    <x v="262"/>
    <s v="University of Leicester"/>
    <x v="1"/>
    <n v="22"/>
    <n v="355"/>
    <n v="478"/>
    <n v="210"/>
    <n v="254"/>
    <n v="140"/>
    <n v="220"/>
    <s v="185"/>
    <n v="373"/>
    <n v="46.87"/>
    <x v="2"/>
    <s v="21"/>
    <s v="0.53%"/>
    <s v="0.87%"/>
    <s v="279.48"/>
    <x v="1"/>
    <s v="242,900"/>
    <s v="Europe"/>
    <x v="1"/>
    <s v="$2.93 Tn"/>
    <s v="$2.65 Tn"/>
    <x v="1"/>
  </r>
  <r>
    <x v="263"/>
    <s v="Durham University"/>
    <x v="1"/>
    <n v="23"/>
    <n v="122"/>
    <n v="237"/>
    <n v="210"/>
    <n v="250"/>
    <n v="203"/>
    <n v="250"/>
    <s v="230"/>
    <n v="373"/>
    <n v="46.87"/>
    <x v="2"/>
    <s v="21"/>
    <s v="0.53%"/>
    <s v="0.87%"/>
    <s v="279.48"/>
    <x v="1"/>
    <s v="242,900"/>
    <s v="Europe"/>
    <x v="1"/>
    <s v="$2.93 Tn"/>
    <s v="$2.65 Tn"/>
    <x v="1"/>
  </r>
  <r>
    <x v="264"/>
    <s v="Oregon State University"/>
    <x v="0"/>
    <n v="109"/>
    <n v="175"/>
    <n v="268"/>
    <n v="210"/>
    <n v="247"/>
    <n v="145"/>
    <n v="176"/>
    <s v="238"/>
    <n v="338"/>
    <n v="46.82"/>
    <x v="2"/>
    <s v="3"/>
    <s v="0.59%"/>
    <s v="4.25%"/>
    <s v="35.32"/>
    <x v="0"/>
    <s v="9,372,610"/>
    <s v="Americas"/>
    <x v="0"/>
    <s v="$22.20 Tn"/>
    <s v="$18.62 Tn"/>
    <x v="0"/>
  </r>
  <r>
    <x v="265"/>
    <s v="University of Florence"/>
    <x v="9"/>
    <n v="6"/>
    <n v="316"/>
    <n v="304"/>
    <n v="93"/>
    <n v="211"/>
    <n v="256"/>
    <n v="200"/>
    <s v="261"/>
    <n v="637"/>
    <n v="46.8"/>
    <x v="2"/>
    <s v="23"/>
    <s v="-0.15%"/>
    <s v="0.78%"/>
    <s v="200.65"/>
    <x v="9"/>
    <s v="301,336"/>
    <s v="Europe"/>
    <x v="5"/>
    <s v="$2.09 Tn"/>
    <s v="$1.86 Tn"/>
    <x v="9"/>
  </r>
  <r>
    <x v="266"/>
    <s v="University of Cape Town"/>
    <x v="21"/>
    <n v="2"/>
    <n v="97"/>
    <n v="169"/>
    <n v="142"/>
    <n v="333"/>
    <n v="244"/>
    <n v="220"/>
    <s v="274"/>
    <n v="552"/>
    <n v="46.78"/>
    <x v="2"/>
    <s v="25"/>
    <s v="1.28%"/>
    <s v="0.76%"/>
    <s v="48.57"/>
    <x v="21"/>
    <s v="1,221,037"/>
    <s v="Africa"/>
    <x v="9"/>
    <s v="$386.73 Bn"/>
    <s v="$295.44 Bn"/>
    <x v="21"/>
  </r>
  <r>
    <x v="267"/>
    <s v="University at Buffalo, The State University of New York"/>
    <x v="0"/>
    <n v="110"/>
    <n v="355"/>
    <n v="418"/>
    <n v="210"/>
    <n v="203"/>
    <n v="285"/>
    <n v="200"/>
    <s v="230"/>
    <n v="204"/>
    <n v="46.78"/>
    <x v="2"/>
    <s v="3"/>
    <s v="0.59%"/>
    <s v="4.25%"/>
    <s v="35.32"/>
    <x v="0"/>
    <s v="9,372,610"/>
    <s v="Americas"/>
    <x v="0"/>
    <s v="$22.20 Tn"/>
    <s v="$18.62 Tn"/>
    <x v="0"/>
  </r>
  <r>
    <x v="268"/>
    <s v="University College Dublin"/>
    <x v="25"/>
    <n v="2"/>
    <n v="227"/>
    <n v="182"/>
    <n v="210"/>
    <n v="276"/>
    <n v="280"/>
    <n v="150"/>
    <s v="251"/>
    <n v="307"/>
    <n v="46.77"/>
    <x v="2"/>
    <s v="124"/>
    <s v="1.13%"/>
    <s v="0.06%"/>
    <s v="70.27"/>
    <x v="25"/>
    <s v="70,273"/>
    <s v="Europe"/>
    <x v="1"/>
    <s v="$405.19 Bn"/>
    <s v="$304.82 Bn"/>
    <x v="25"/>
  </r>
  <r>
    <x v="269"/>
    <s v="University of Science and Technology of China"/>
    <x v="18"/>
    <n v="8"/>
    <n v="355"/>
    <n v="238"/>
    <n v="210"/>
    <n v="144"/>
    <n v="275"/>
    <n v="363"/>
    <s v="266"/>
    <n v="481"/>
    <n v="46.75"/>
    <x v="2"/>
    <s v="1"/>
    <s v="0.39%"/>
    <s v="18.47%"/>
    <s v="148.28"/>
    <x v="18"/>
    <s v="9,706,961"/>
    <s v="Asia"/>
    <x v="2"/>
    <s v="$15.47 Tn"/>
    <s v="$11.22 Tn"/>
    <x v="18"/>
  </r>
  <r>
    <x v="270"/>
    <s v="Virginia Polytechnic Institute and State University"/>
    <x v="0"/>
    <n v="111"/>
    <n v="270"/>
    <n v="185"/>
    <n v="210"/>
    <n v="196"/>
    <n v="267"/>
    <n v="200"/>
    <s v="281"/>
    <n v="227"/>
    <n v="46.72"/>
    <x v="2"/>
    <s v="3"/>
    <s v="0.59%"/>
    <s v="4.25%"/>
    <s v="35.32"/>
    <x v="0"/>
    <s v="9,372,610"/>
    <s v="Americas"/>
    <x v="0"/>
    <s v="$22.20 Tn"/>
    <s v="$18.62 Tn"/>
    <x v="0"/>
  </r>
  <r>
    <x v="271"/>
    <s v="University of Naples Federico II"/>
    <x v="9"/>
    <n v="7"/>
    <n v="324"/>
    <n v="475"/>
    <n v="210"/>
    <n v="163"/>
    <n v="333"/>
    <n v="200"/>
    <s v="238"/>
    <n v="737"/>
    <n v="46.67"/>
    <x v="2"/>
    <s v="23"/>
    <s v="-0.15%"/>
    <s v="0.78%"/>
    <s v="200.65"/>
    <x v="9"/>
    <s v="301,336"/>
    <s v="Europe"/>
    <x v="5"/>
    <s v="$2.09 Tn"/>
    <s v="$1.86 Tn"/>
    <x v="9"/>
  </r>
  <r>
    <x v="272"/>
    <s v="University of Auckland"/>
    <x v="27"/>
    <n v="1"/>
    <n v="230"/>
    <n v="455"/>
    <n v="210"/>
    <n v="266"/>
    <n v="235"/>
    <n v="283"/>
    <s v="251"/>
    <n v="138"/>
    <n v="46.65"/>
    <x v="2"/>
    <s v="126"/>
    <s v="0.82%"/>
    <s v="0.06%"/>
    <s v="17.83"/>
    <x v="27"/>
    <s v="270,467"/>
    <s v="Oceania"/>
    <x v="6"/>
    <s v="$224.94 Bn"/>
    <s v="$187.52 Bn"/>
    <x v="27"/>
  </r>
  <r>
    <x v="273"/>
    <s v="University of Texas Health Science Center at Houston"/>
    <x v="0"/>
    <n v="112"/>
    <n v="355"/>
    <n v="478"/>
    <n v="150"/>
    <n v="267"/>
    <n v="175"/>
    <n v="220"/>
    <s v="215"/>
    <n v="373"/>
    <n v="46.64"/>
    <x v="2"/>
    <s v="3"/>
    <s v="0.59%"/>
    <s v="4.25%"/>
    <s v="35.32"/>
    <x v="0"/>
    <s v="9,372,610"/>
    <s v="Americas"/>
    <x v="0"/>
    <s v="$22.20 Tn"/>
    <s v="$18.62 Tn"/>
    <x v="0"/>
  </r>
  <r>
    <x v="274"/>
    <s v="Delft University of Technology"/>
    <x v="11"/>
    <n v="9"/>
    <n v="289"/>
    <n v="374"/>
    <n v="210"/>
    <n v="222"/>
    <n v="212"/>
    <n v="250"/>
    <s v="245"/>
    <n v="227"/>
    <n v="46.63"/>
    <x v="2"/>
    <s v="69"/>
    <s v="0.22%"/>
    <s v="0.22%"/>
    <s v="409.44"/>
    <x v="11"/>
    <s v="41,850"/>
    <s v="Europe"/>
    <x v="3"/>
    <s v="$954.93 Bn"/>
    <s v="$777.23 Bn"/>
    <x v="11"/>
  </r>
  <r>
    <x v="275"/>
    <s v="University of Aberdeen"/>
    <x v="1"/>
    <n v="24"/>
    <n v="347"/>
    <n v="223"/>
    <n v="210"/>
    <n v="282"/>
    <n v="217"/>
    <n v="250"/>
    <s v="224"/>
    <n v="481"/>
    <n v="46.63"/>
    <x v="2"/>
    <s v="21"/>
    <s v="0.53%"/>
    <s v="0.87%"/>
    <s v="279.48"/>
    <x v="1"/>
    <s v="242,900"/>
    <s v="Europe"/>
    <x v="1"/>
    <s v="$2.93 Tn"/>
    <s v="$2.65 Tn"/>
    <x v="1"/>
  </r>
  <r>
    <x v="276"/>
    <s v="Queen's University"/>
    <x v="5"/>
    <n v="12"/>
    <n v="301"/>
    <n v="172"/>
    <n v="210"/>
    <n v="253"/>
    <n v="273"/>
    <n v="220"/>
    <s v="281"/>
    <n v="204"/>
    <n v="46.59"/>
    <x v="2"/>
    <s v="39"/>
    <s v="0.89%"/>
    <s v="0.48%"/>
    <s v="3.78"/>
    <x v="5"/>
    <s v="9,984,670"/>
    <s v="Americas"/>
    <x v="0"/>
    <s v="$1.83 Tn"/>
    <s v="$1.53 Tn"/>
    <x v="5"/>
  </r>
  <r>
    <x v="277"/>
    <s v="University of Lisbon"/>
    <x v="28"/>
    <n v="1"/>
    <n v="327"/>
    <n v="478"/>
    <n v="147"/>
    <n v="178"/>
    <n v="321"/>
    <n v="220"/>
    <s v="256"/>
    <n v="426"/>
    <n v="46.59"/>
    <x v="2"/>
    <s v="89"/>
    <s v="-0.29%"/>
    <s v="0.13%"/>
    <s v="110.73"/>
    <x v="28"/>
    <s v="92,090"/>
    <s v="Europe"/>
    <x v="5"/>
    <s v="$249.91 Bn"/>
    <s v="$204.84 Bn"/>
    <x v="28"/>
  </r>
  <r>
    <x v="278"/>
    <s v="Hiroshima University"/>
    <x v="2"/>
    <n v="14"/>
    <n v="355"/>
    <n v="478"/>
    <n v="210"/>
    <n v="294"/>
    <n v="274"/>
    <n v="283"/>
    <s v="266"/>
    <n v="109"/>
    <n v="46.59"/>
    <x v="2"/>
    <s v="11"/>
    <s v="-0.30%"/>
    <s v="1.62%"/>
    <s v="334.66"/>
    <x v="2"/>
    <s v="377,930"/>
    <s v="Asia"/>
    <x v="2"/>
    <s v="$5.50 Tn"/>
    <s v="$4.94 Tn"/>
    <x v="2"/>
  </r>
  <r>
    <x v="279"/>
    <s v="University of Waterloo"/>
    <x v="5"/>
    <n v="13"/>
    <n v="355"/>
    <n v="125"/>
    <n v="210"/>
    <n v="205"/>
    <n v="352"/>
    <n v="283"/>
    <s v="306"/>
    <n v="637"/>
    <n v="46.58"/>
    <x v="2"/>
    <s v="39"/>
    <s v="0.89%"/>
    <s v="0.48%"/>
    <s v="3.78"/>
    <x v="5"/>
    <s v="9,984,670"/>
    <s v="Americas"/>
    <x v="0"/>
    <s v="$1.83 Tn"/>
    <s v="$1.53 Tn"/>
    <x v="5"/>
  </r>
  <r>
    <x v="280"/>
    <s v="Okayama University"/>
    <x v="2"/>
    <n v="15"/>
    <n v="355"/>
    <n v="226"/>
    <n v="210"/>
    <n v="332"/>
    <n v="335"/>
    <n v="250"/>
    <s v="322"/>
    <n v="94"/>
    <n v="46.57"/>
    <x v="2"/>
    <s v="11"/>
    <s v="-0.30%"/>
    <s v="1.62%"/>
    <s v="334.66"/>
    <x v="2"/>
    <s v="377,930"/>
    <s v="Asia"/>
    <x v="2"/>
    <s v="$5.50 Tn"/>
    <s v="$4.94 Tn"/>
    <x v="2"/>
  </r>
  <r>
    <x v="281"/>
    <s v="University of Ulm"/>
    <x v="10"/>
    <n v="22"/>
    <n v="355"/>
    <n v="478"/>
    <n v="122"/>
    <n v="285"/>
    <n v="232"/>
    <n v="310"/>
    <s v="207"/>
    <n v="737"/>
    <n v="46.57"/>
    <x v="2"/>
    <s v="19"/>
    <s v="0.32%"/>
    <s v="1.07%"/>
    <s v="234.61"/>
    <x v="10"/>
    <s v="357,114"/>
    <s v="Europe"/>
    <x v="3"/>
    <s v="$4.16 Tn"/>
    <s v="$3.48 Tn"/>
    <x v="10"/>
  </r>
  <r>
    <x v="282"/>
    <s v="Chulalongkorn University"/>
    <x v="29"/>
    <n v="1"/>
    <n v="355"/>
    <n v="51"/>
    <n v="210"/>
    <n v="580"/>
    <n v="752"/>
    <n v="406"/>
    <s v="585"/>
    <n v="737"/>
    <n v="46.55"/>
    <x v="2"/>
    <s v="20"/>
    <s v="0.25%"/>
    <s v="0.90%"/>
    <s v="136.03"/>
    <x v="29"/>
    <s v="513,120"/>
    <s v="Asia"/>
    <x v="7"/>
    <s v="$547.43 Bn"/>
    <s v="$407.03 Bn"/>
    <x v="29"/>
  </r>
  <r>
    <x v="283"/>
    <s v="Dalhousie University"/>
    <x v="5"/>
    <n v="14"/>
    <n v="355"/>
    <n v="153"/>
    <n v="210"/>
    <n v="289"/>
    <n v="251"/>
    <n v="250"/>
    <s v="272"/>
    <n v="338"/>
    <n v="46.52"/>
    <x v="2"/>
    <s v="39"/>
    <s v="0.89%"/>
    <s v="0.48%"/>
    <s v="3.78"/>
    <x v="5"/>
    <s v="9,984,670"/>
    <s v="Americas"/>
    <x v="0"/>
    <s v="$1.83 Tn"/>
    <s v="$1.53 Tn"/>
    <x v="5"/>
  </r>
  <r>
    <x v="284"/>
    <s v="Saint Petersburg State University"/>
    <x v="17"/>
    <n v="2"/>
    <n v="37"/>
    <n v="129"/>
    <n v="210"/>
    <n v="619"/>
    <n v="620"/>
    <n v="609"/>
    <s v="756"/>
    <n v="737"/>
    <n v="46.49"/>
    <x v="2"/>
    <s v="9"/>
    <s v="0.04%"/>
    <s v="1.87%"/>
    <s v="8.54"/>
    <x v="17"/>
    <s v="17,098,242"/>
    <s v="Europe"/>
    <x v="8"/>
    <s v="$1.67 Tn"/>
    <s v="$1.25 Tn"/>
    <x v="17"/>
  </r>
  <r>
    <x v="285"/>
    <s v="Norwegian University of Science and Technology"/>
    <x v="13"/>
    <n v="2"/>
    <n v="231"/>
    <n v="163"/>
    <n v="210"/>
    <n v="274"/>
    <n v="350"/>
    <n v="220"/>
    <s v="277"/>
    <n v="373"/>
    <n v="46.49"/>
    <x v="2"/>
    <s v="119"/>
    <s v="0.79%"/>
    <s v="0.07%"/>
    <s v="16.74"/>
    <x v="13"/>
    <s v="323,802"/>
    <s v="Europe"/>
    <x v="1"/>
    <s v="$438.62 Bn"/>
    <s v="$371.07 Bn"/>
    <x v="13"/>
  </r>
  <r>
    <x v="286"/>
    <s v="University of Reading"/>
    <x v="1"/>
    <n v="25"/>
    <n v="241"/>
    <n v="78"/>
    <n v="210"/>
    <n v="393"/>
    <n v="319"/>
    <n v="220"/>
    <s v="355"/>
    <n v="481"/>
    <n v="46.49"/>
    <x v="2"/>
    <s v="21"/>
    <s v="0.53%"/>
    <s v="0.87%"/>
    <s v="279.48"/>
    <x v="1"/>
    <s v="242,900"/>
    <s v="Europe"/>
    <x v="1"/>
    <s v="$2.93 Tn"/>
    <s v="$2.65 Tn"/>
    <x v="1"/>
  </r>
  <r>
    <x v="287"/>
    <s v="Wageningen University and Research Centre"/>
    <x v="11"/>
    <n v="10"/>
    <n v="267"/>
    <n v="478"/>
    <n v="141"/>
    <n v="217"/>
    <n v="176"/>
    <n v="363"/>
    <s v="256"/>
    <n v="552"/>
    <n v="46.48"/>
    <x v="2"/>
    <s v="69"/>
    <s v="0.22%"/>
    <s v="0.22%"/>
    <s v="409.44"/>
    <x v="11"/>
    <s v="41,850"/>
    <s v="Europe"/>
    <x v="3"/>
    <s v="$954.93 Bn"/>
    <s v="$777.23 Bn"/>
    <x v="11"/>
  </r>
  <r>
    <x v="288"/>
    <s v="Umeå University"/>
    <x v="7"/>
    <n v="7"/>
    <n v="355"/>
    <n v="478"/>
    <n v="210"/>
    <n v="277"/>
    <n v="199"/>
    <n v="220"/>
    <s v="215"/>
    <n v="737"/>
    <n v="46.44"/>
    <x v="2"/>
    <s v="91"/>
    <s v="0.63%"/>
    <s v="0.13%"/>
    <s v="22.43"/>
    <x v="7"/>
    <s v="450,295"/>
    <s v="Europe"/>
    <x v="1"/>
    <s v="$576.72 Bn"/>
    <s v="$514.48 Bn"/>
    <x v="7"/>
  </r>
  <r>
    <x v="289"/>
    <s v="University of Porto"/>
    <x v="28"/>
    <n v="2"/>
    <n v="83"/>
    <n v="427"/>
    <n v="89"/>
    <n v="269"/>
    <n v="394"/>
    <n v="250"/>
    <s v="349"/>
    <n v="426"/>
    <n v="46.42"/>
    <x v="2"/>
    <s v="89"/>
    <s v="-0.29%"/>
    <s v="0.13%"/>
    <s v="110.73"/>
    <x v="28"/>
    <s v="92,090"/>
    <s v="Europe"/>
    <x v="5"/>
    <s v="$249.91 Bn"/>
    <s v="$204.84 Bn"/>
    <x v="28"/>
  </r>
  <r>
    <x v="290"/>
    <s v="Hong Kong University of Science and Technology"/>
    <x v="24"/>
    <n v="3"/>
    <n v="355"/>
    <n v="279"/>
    <n v="210"/>
    <n v="256"/>
    <n v="469"/>
    <n v="363"/>
    <s v="295"/>
    <n v="128"/>
    <n v="46.42"/>
    <x v="2"/>
    <e v="#N/A"/>
    <e v="#N/A"/>
    <e v="#N/A"/>
    <e v="#N/A"/>
    <x v="24"/>
    <e v="#N/A"/>
    <e v="#N/A"/>
    <x v="11"/>
    <e v="#N/A"/>
    <e v="#N/A"/>
    <x v="24"/>
  </r>
  <r>
    <x v="291"/>
    <s v="Sun Yat-sen University"/>
    <x v="18"/>
    <n v="9"/>
    <n v="355"/>
    <n v="328"/>
    <n v="210"/>
    <n v="198"/>
    <n v="424"/>
    <n v="310"/>
    <s v="313"/>
    <n v="138"/>
    <n v="46.42"/>
    <x v="2"/>
    <s v="1"/>
    <s v="0.39%"/>
    <s v="18.47%"/>
    <s v="148.28"/>
    <x v="18"/>
    <s v="9,706,961"/>
    <s v="Asia"/>
    <x v="2"/>
    <s v="$15.47 Tn"/>
    <s v="$11.22 Tn"/>
    <x v="18"/>
  </r>
  <r>
    <x v="292"/>
    <s v="Medical College of Wisconsin"/>
    <x v="0"/>
    <n v="113"/>
    <n v="355"/>
    <n v="478"/>
    <n v="210"/>
    <n v="338"/>
    <n v="279"/>
    <n v="220"/>
    <s v="203"/>
    <n v="737"/>
    <n v="46.42"/>
    <x v="2"/>
    <s v="3"/>
    <s v="0.59%"/>
    <s v="4.25%"/>
    <s v="35.32"/>
    <x v="0"/>
    <s v="9,372,610"/>
    <s v="Americas"/>
    <x v="0"/>
    <s v="$22.20 Tn"/>
    <s v="$18.62 Tn"/>
    <x v="0"/>
  </r>
  <r>
    <x v="293"/>
    <s v="City College of New York"/>
    <x v="0"/>
    <n v="114"/>
    <n v="35"/>
    <n v="236"/>
    <n v="210"/>
    <n v="677"/>
    <n v="444"/>
    <n v="406"/>
    <s v="569"/>
    <n v="373"/>
    <n v="46.41"/>
    <x v="2"/>
    <s v="3"/>
    <s v="0.59%"/>
    <s v="4.25%"/>
    <s v="35.32"/>
    <x v="0"/>
    <s v="9,372,610"/>
    <s v="Americas"/>
    <x v="0"/>
    <s v="$22.20 Tn"/>
    <s v="$18.62 Tn"/>
    <x v="0"/>
  </r>
  <r>
    <x v="294"/>
    <s v="Hannover Medical School"/>
    <x v="10"/>
    <n v="23"/>
    <n v="355"/>
    <n v="478"/>
    <n v="210"/>
    <n v="324"/>
    <n v="252"/>
    <n v="363"/>
    <s v="211"/>
    <n v="280"/>
    <n v="46.41"/>
    <x v="2"/>
    <s v="19"/>
    <s v="0.32%"/>
    <s v="1.07%"/>
    <s v="234.61"/>
    <x v="10"/>
    <s v="357,114"/>
    <s v="Europe"/>
    <x v="3"/>
    <s v="$4.16 Tn"/>
    <s v="$3.48 Tn"/>
    <x v="10"/>
  </r>
  <r>
    <x v="295"/>
    <s v="Washington State University, Pullman"/>
    <x v="0"/>
    <n v="115"/>
    <n v="355"/>
    <n v="267"/>
    <n v="122"/>
    <n v="293"/>
    <n v="221"/>
    <n v="310"/>
    <s v="295"/>
    <n v="170"/>
    <n v="46.4"/>
    <x v="2"/>
    <s v="3"/>
    <s v="0.59%"/>
    <s v="4.25%"/>
    <s v="35.32"/>
    <x v="0"/>
    <s v="9,372,610"/>
    <s v="Americas"/>
    <x v="0"/>
    <s v="$22.20 Tn"/>
    <s v="$18.62 Tn"/>
    <x v="0"/>
  </r>
  <r>
    <x v="296"/>
    <s v="Technical University of Berlin"/>
    <x v="10"/>
    <n v="24"/>
    <n v="80"/>
    <n v="276"/>
    <n v="210"/>
    <n v="353"/>
    <n v="432"/>
    <n v="406"/>
    <s v="372"/>
    <n v="115"/>
    <n v="46.39"/>
    <x v="2"/>
    <s v="19"/>
    <s v="0.32%"/>
    <s v="1.07%"/>
    <s v="234.61"/>
    <x v="10"/>
    <s v="357,114"/>
    <s v="Europe"/>
    <x v="3"/>
    <s v="$4.16 Tn"/>
    <s v="$3.48 Tn"/>
    <x v="10"/>
  </r>
  <r>
    <x v="297"/>
    <s v="University of South Carolina - Columbia"/>
    <x v="0"/>
    <n v="116"/>
    <n v="355"/>
    <n v="440"/>
    <n v="182"/>
    <n v="262"/>
    <n v="353"/>
    <n v="130"/>
    <s v="266"/>
    <n v="737"/>
    <n v="46.37"/>
    <x v="2"/>
    <s v="3"/>
    <s v="0.59%"/>
    <s v="4.25%"/>
    <s v="35.32"/>
    <x v="0"/>
    <s v="9,372,610"/>
    <s v="Americas"/>
    <x v="0"/>
    <s v="$22.20 Tn"/>
    <s v="$18.62 Tn"/>
    <x v="0"/>
  </r>
  <r>
    <x v="298"/>
    <s v="Leipzig University"/>
    <x v="10"/>
    <n v="25"/>
    <n v="308"/>
    <n v="478"/>
    <n v="201"/>
    <n v="287"/>
    <n v="268"/>
    <n v="800"/>
    <s v="224"/>
    <n v="307"/>
    <n v="46.36"/>
    <x v="2"/>
    <s v="19"/>
    <s v="0.32%"/>
    <s v="1.07%"/>
    <s v="234.61"/>
    <x v="10"/>
    <s v="357,114"/>
    <s v="Europe"/>
    <x v="3"/>
    <s v="$4.16 Tn"/>
    <s v="$3.48 Tn"/>
    <x v="10"/>
  </r>
  <r>
    <x v="299"/>
    <s v="University of Stuttgart"/>
    <x v="10"/>
    <n v="26"/>
    <n v="78"/>
    <n v="175"/>
    <n v="210"/>
    <n v="379"/>
    <n v="367"/>
    <n v="363"/>
    <s v="346"/>
    <n v="280"/>
    <n v="46.34"/>
    <x v="2"/>
    <s v="19"/>
    <s v="0.32%"/>
    <s v="1.07%"/>
    <s v="234.61"/>
    <x v="10"/>
    <s v="357,114"/>
    <s v="Europe"/>
    <x v="3"/>
    <s v="$4.16 Tn"/>
    <s v="$3.48 Tn"/>
    <x v="10"/>
  </r>
  <r>
    <x v="300"/>
    <s v="University of Valencia"/>
    <x v="22"/>
    <n v="4"/>
    <n v="355"/>
    <n v="464"/>
    <n v="210"/>
    <n v="210"/>
    <n v="342"/>
    <n v="220"/>
    <s v="261"/>
    <n v="552"/>
    <n v="46.34"/>
    <x v="2"/>
    <s v="30"/>
    <s v="0.04%"/>
    <s v="0.60%"/>
    <s v="92.40"/>
    <x v="22"/>
    <s v="505,992"/>
    <s v="Europe"/>
    <x v="5"/>
    <s v="$1.50 Tn"/>
    <s v="$1.24 Tn"/>
    <x v="22"/>
  </r>
  <r>
    <x v="301"/>
    <s v="Linköping University"/>
    <x v="7"/>
    <n v="8"/>
    <n v="355"/>
    <n v="177"/>
    <n v="210"/>
    <n v="290"/>
    <n v="345"/>
    <n v="310"/>
    <s v="274"/>
    <n v="737"/>
    <n v="46.32"/>
    <x v="2"/>
    <s v="91"/>
    <s v="0.63%"/>
    <s v="0.13%"/>
    <s v="22.43"/>
    <x v="7"/>
    <s v="450,295"/>
    <s v="Europe"/>
    <x v="1"/>
    <s v="$576.72 Bn"/>
    <s v="$514.48 Bn"/>
    <x v="7"/>
  </r>
  <r>
    <x v="302"/>
    <s v="University of Duisburg-Essen"/>
    <x v="10"/>
    <n v="27"/>
    <n v="355"/>
    <n v="453"/>
    <n v="210"/>
    <n v="284"/>
    <n v="288"/>
    <n v="406"/>
    <s v="234"/>
    <n v="426"/>
    <n v="46.31"/>
    <x v="2"/>
    <s v="19"/>
    <s v="0.32%"/>
    <s v="1.07%"/>
    <s v="234.61"/>
    <x v="10"/>
    <s v="357,114"/>
    <s v="Europe"/>
    <x v="3"/>
    <s v="$4.16 Tn"/>
    <s v="$3.48 Tn"/>
    <x v="10"/>
  </r>
  <r>
    <x v="303"/>
    <s v="Ruhr University Bochum"/>
    <x v="10"/>
    <n v="28"/>
    <n v="355"/>
    <n v="283"/>
    <n v="210"/>
    <n v="235"/>
    <n v="222"/>
    <n v="406"/>
    <s v="265"/>
    <n v="637"/>
    <n v="46.31"/>
    <x v="2"/>
    <s v="19"/>
    <s v="0.32%"/>
    <s v="1.07%"/>
    <s v="234.61"/>
    <x v="10"/>
    <s v="357,114"/>
    <s v="Europe"/>
    <x v="3"/>
    <s v="$4.16 Tn"/>
    <s v="$3.48 Tn"/>
    <x v="10"/>
  </r>
  <r>
    <x v="304"/>
    <s v="University of Bergen"/>
    <x v="13"/>
    <n v="3"/>
    <n v="355"/>
    <n v="478"/>
    <n v="210"/>
    <n v="249"/>
    <n v="206"/>
    <n v="283"/>
    <s v="245"/>
    <n v="737"/>
    <n v="46.31"/>
    <x v="2"/>
    <s v="119"/>
    <s v="0.79%"/>
    <s v="0.07%"/>
    <s v="16.74"/>
    <x v="13"/>
    <s v="323,802"/>
    <s v="Europe"/>
    <x v="1"/>
    <s v="$438.62 Bn"/>
    <s v="$371.07 Bn"/>
    <x v="13"/>
  </r>
  <r>
    <x v="305"/>
    <s v="London School of Economics"/>
    <x v="1"/>
    <n v="26"/>
    <n v="70"/>
    <n v="139"/>
    <n v="75"/>
    <n v="520"/>
    <n v="742"/>
    <n v="310"/>
    <s v="596"/>
    <n v="737"/>
    <n v="46.3"/>
    <x v="2"/>
    <s v="21"/>
    <s v="0.53%"/>
    <s v="0.87%"/>
    <s v="279.48"/>
    <x v="1"/>
    <s v="242,900"/>
    <s v="Europe"/>
    <x v="1"/>
    <s v="$2.93 Tn"/>
    <s v="$2.65 Tn"/>
    <x v="1"/>
  </r>
  <r>
    <x v="306"/>
    <s v="Wesleyan University"/>
    <x v="0"/>
    <n v="117"/>
    <n v="130"/>
    <n v="54"/>
    <n v="210"/>
    <n v="986"/>
    <n v="538"/>
    <n v="609"/>
    <s v="832"/>
    <n v="737"/>
    <n v="46.3"/>
    <x v="2"/>
    <s v="3"/>
    <s v="0.59%"/>
    <s v="4.25%"/>
    <s v="35.32"/>
    <x v="0"/>
    <s v="9,372,610"/>
    <s v="Americas"/>
    <x v="0"/>
    <s v="$22.20 Tn"/>
    <s v="$18.62 Tn"/>
    <x v="0"/>
  </r>
  <r>
    <x v="307"/>
    <s v="University of Pisa"/>
    <x v="9"/>
    <n v="8"/>
    <n v="268"/>
    <n v="465"/>
    <n v="210"/>
    <n v="229"/>
    <n v="368"/>
    <n v="200"/>
    <s v="266"/>
    <n v="426"/>
    <n v="46.3"/>
    <x v="2"/>
    <s v="23"/>
    <s v="-0.15%"/>
    <s v="0.78%"/>
    <s v="200.65"/>
    <x v="9"/>
    <s v="301,336"/>
    <s v="Europe"/>
    <x v="5"/>
    <s v="$2.09 Tn"/>
    <s v="$1.86 Tn"/>
    <x v="9"/>
  </r>
  <r>
    <x v="308"/>
    <s v="Autonomous University of Madrid"/>
    <x v="22"/>
    <n v="5"/>
    <n v="355"/>
    <n v="449"/>
    <n v="210"/>
    <n v="228"/>
    <n v="245"/>
    <n v="310"/>
    <s v="261"/>
    <n v="426"/>
    <n v="46.29"/>
    <x v="2"/>
    <s v="30"/>
    <s v="0.04%"/>
    <s v="0.60%"/>
    <s v="92.40"/>
    <x v="22"/>
    <s v="505,992"/>
    <s v="Europe"/>
    <x v="5"/>
    <s v="$1.50 Tn"/>
    <s v="$1.24 Tn"/>
    <x v="22"/>
  </r>
  <r>
    <x v="309"/>
    <s v="Medical University of Vienna"/>
    <x v="26"/>
    <n v="2"/>
    <n v="355"/>
    <n v="478"/>
    <n v="210"/>
    <n v="275"/>
    <n v="242"/>
    <n v="283"/>
    <s v="238"/>
    <n v="426"/>
    <n v="46.29"/>
    <x v="2"/>
    <s v="97"/>
    <s v="0.57%"/>
    <s v="0.12%"/>
    <s v="107.38"/>
    <x v="26"/>
    <s v="83,871"/>
    <s v="Europe"/>
    <x v="3"/>
    <s v="$481.68 Bn"/>
    <s v="$390.80 Bn"/>
    <x v="26"/>
  </r>
  <r>
    <x v="310"/>
    <s v="Stellenbosch University"/>
    <x v="21"/>
    <n v="3"/>
    <n v="355"/>
    <n v="64"/>
    <n v="210"/>
    <n v="545"/>
    <n v="494"/>
    <n v="310"/>
    <s v="504"/>
    <n v="259"/>
    <n v="46.26"/>
    <x v="2"/>
    <s v="25"/>
    <s v="1.28%"/>
    <s v="0.76%"/>
    <s v="48.57"/>
    <x v="21"/>
    <s v="1,221,037"/>
    <s v="Africa"/>
    <x v="9"/>
    <s v="$386.73 Bn"/>
    <s v="$295.44 Bn"/>
    <x v="21"/>
  </r>
  <r>
    <x v="311"/>
    <s v="Medical University of South Carolina"/>
    <x v="0"/>
    <n v="118"/>
    <n v="355"/>
    <n v="478"/>
    <n v="210"/>
    <n v="322"/>
    <n v="357"/>
    <n v="310"/>
    <s v="224"/>
    <n v="552"/>
    <n v="46.25"/>
    <x v="2"/>
    <s v="3"/>
    <s v="0.59%"/>
    <s v="4.25%"/>
    <s v="35.32"/>
    <x v="0"/>
    <s v="9,372,610"/>
    <s v="Americas"/>
    <x v="0"/>
    <s v="$22.20 Tn"/>
    <s v="$18.62 Tn"/>
    <x v="0"/>
  </r>
  <r>
    <x v="312"/>
    <s v="Charles University in Prague"/>
    <x v="30"/>
    <n v="1"/>
    <n v="337"/>
    <n v="478"/>
    <n v="210"/>
    <n v="243"/>
    <n v="231"/>
    <n v="220"/>
    <s v="256"/>
    <n v="637"/>
    <n v="46.23"/>
    <x v="2"/>
    <s v="86"/>
    <s v="0.18%"/>
    <s v="0.14%"/>
    <s v="135.79"/>
    <x v="30"/>
    <s v="78,865"/>
    <s v="Europe"/>
    <x v="8"/>
    <s v="$259.74 Bn"/>
    <s v="$195.31 Bn"/>
    <x v="30"/>
  </r>
  <r>
    <x v="313"/>
    <s v="Kyungpook National University"/>
    <x v="8"/>
    <n v="8"/>
    <n v="355"/>
    <n v="446"/>
    <n v="210"/>
    <n v="358"/>
    <n v="661"/>
    <n v="283"/>
    <s v="420"/>
    <n v="68"/>
    <n v="46.23"/>
    <x v="2"/>
    <s v="28"/>
    <s v="0.09%"/>
    <s v="0.66%"/>
    <s v="511.62"/>
    <x v="8"/>
    <s v="100,210"/>
    <s v="Asia"/>
    <x v="2"/>
    <s v="$1.74 Tn"/>
    <s v="$1.41 Tn"/>
    <x v="8"/>
  </r>
  <r>
    <x v="314"/>
    <s v="University of Science, Malaysia"/>
    <x v="31"/>
    <n v="1"/>
    <n v="355"/>
    <n v="478"/>
    <n v="210"/>
    <n v="700"/>
    <n v="877"/>
    <n v="609"/>
    <s v="819"/>
    <n v="42"/>
    <n v="46.23"/>
    <x v="2"/>
    <s v="45"/>
    <s v="1.30%"/>
    <s v="0.42%"/>
    <s v="97.84"/>
    <x v="31"/>
    <s v="330,803"/>
    <s v="Asia"/>
    <x v="7"/>
    <s v="$401.99 Bn"/>
    <s v="$296.53 Bn"/>
    <x v="31"/>
  </r>
  <r>
    <x v="315"/>
    <s v="University of Liège"/>
    <x v="20"/>
    <n v="6"/>
    <n v="135"/>
    <n v="478"/>
    <n v="136"/>
    <n v="313"/>
    <n v="215"/>
    <n v="310"/>
    <s v="295"/>
    <n v="227"/>
    <n v="46.21"/>
    <x v="2"/>
    <s v="81"/>
    <s v="0.44%"/>
    <s v="0.15%"/>
    <s v="379.64"/>
    <x v="20"/>
    <s v="30,528"/>
    <s v="Europe"/>
    <x v="3"/>
    <s v="$553.78 Bn"/>
    <s v="$467.96 Bn"/>
    <x v="20"/>
  </r>
  <r>
    <x v="316"/>
    <s v="University of Hull"/>
    <x v="1"/>
    <n v="27"/>
    <n v="287"/>
    <n v="253"/>
    <n v="158"/>
    <n v="612"/>
    <n v="554"/>
    <n v="493"/>
    <s v="256"/>
    <n v="552"/>
    <n v="46.21"/>
    <x v="2"/>
    <s v="21"/>
    <s v="0.53%"/>
    <s v="0.87%"/>
    <s v="279.48"/>
    <x v="1"/>
    <s v="242,900"/>
    <s v="Europe"/>
    <x v="1"/>
    <s v="$2.93 Tn"/>
    <s v="$2.65 Tn"/>
    <x v="1"/>
  </r>
  <r>
    <x v="317"/>
    <s v="Northeastern University"/>
    <x v="0"/>
    <n v="119"/>
    <n v="295"/>
    <n v="171"/>
    <n v="210"/>
    <n v="383"/>
    <n v="307"/>
    <n v="250"/>
    <s v="375"/>
    <n v="115"/>
    <n v="46.2"/>
    <x v="2"/>
    <s v="3"/>
    <s v="0.59%"/>
    <s v="4.25%"/>
    <s v="35.32"/>
    <x v="0"/>
    <s v="9,372,610"/>
    <s v="Americas"/>
    <x v="0"/>
    <s v="$22.20 Tn"/>
    <s v="$18.62 Tn"/>
    <x v="0"/>
  </r>
  <r>
    <x v="318"/>
    <s v="Kansas State University"/>
    <x v="0"/>
    <n v="120"/>
    <n v="116"/>
    <n v="165"/>
    <n v="210"/>
    <n v="348"/>
    <n v="313"/>
    <n v="220"/>
    <s v="346"/>
    <n v="259"/>
    <n v="46.2"/>
    <x v="2"/>
    <s v="3"/>
    <s v="0.59%"/>
    <s v="4.25%"/>
    <s v="35.32"/>
    <x v="0"/>
    <s v="9,372,610"/>
    <s v="Americas"/>
    <x v="0"/>
    <s v="$22.20 Tn"/>
    <s v="$18.62 Tn"/>
    <x v="0"/>
  </r>
  <r>
    <x v="319"/>
    <s v="University of Vermont"/>
    <x v="0"/>
    <n v="121"/>
    <n v="178"/>
    <n v="215"/>
    <n v="210"/>
    <n v="364"/>
    <n v="300"/>
    <n v="406"/>
    <s v="277"/>
    <n v="373"/>
    <n v="46.2"/>
    <x v="2"/>
    <s v="3"/>
    <s v="0.59%"/>
    <s v="4.25%"/>
    <s v="35.32"/>
    <x v="0"/>
    <s v="9,372,610"/>
    <s v="Americas"/>
    <x v="0"/>
    <s v="$22.20 Tn"/>
    <s v="$18.62 Tn"/>
    <x v="0"/>
  </r>
  <r>
    <x v="320"/>
    <s v="Rush University"/>
    <x v="0"/>
    <n v="122"/>
    <n v="355"/>
    <n v="478"/>
    <n v="210"/>
    <n v="424"/>
    <n v="412"/>
    <n v="150"/>
    <s v="247"/>
    <n v="737"/>
    <n v="46.18"/>
    <x v="2"/>
    <s v="3"/>
    <s v="0.59%"/>
    <s v="4.25%"/>
    <s v="35.32"/>
    <x v="0"/>
    <s v="9,372,610"/>
    <s v="Americas"/>
    <x v="0"/>
    <s v="$22.20 Tn"/>
    <s v="$18.62 Tn"/>
    <x v="0"/>
  </r>
  <r>
    <x v="321"/>
    <s v="University of Louisville"/>
    <x v="0"/>
    <n v="123"/>
    <n v="355"/>
    <n v="389"/>
    <n v="210"/>
    <n v="335"/>
    <n v="383"/>
    <n v="406"/>
    <s v="295"/>
    <n v="138"/>
    <n v="46.15"/>
    <x v="2"/>
    <s v="3"/>
    <s v="0.59%"/>
    <s v="4.25%"/>
    <s v="35.32"/>
    <x v="0"/>
    <s v="9,372,610"/>
    <s v="Americas"/>
    <x v="0"/>
    <s v="$22.20 Tn"/>
    <s v="$18.62 Tn"/>
    <x v="0"/>
  </r>
  <r>
    <x v="322"/>
    <s v="University of St Andrews"/>
    <x v="1"/>
    <n v="28"/>
    <n v="125"/>
    <n v="478"/>
    <n v="210"/>
    <n v="317"/>
    <n v="193"/>
    <n v="363"/>
    <s v="281"/>
    <n v="280"/>
    <n v="46.15"/>
    <x v="2"/>
    <s v="21"/>
    <s v="0.53%"/>
    <s v="0.87%"/>
    <s v="279.48"/>
    <x v="1"/>
    <s v="242,900"/>
    <s v="Europe"/>
    <x v="1"/>
    <s v="$2.93 Tn"/>
    <s v="$2.65 Tn"/>
    <x v="1"/>
  </r>
  <r>
    <x v="323"/>
    <s v="University of Warwick"/>
    <x v="1"/>
    <n v="29"/>
    <n v="198"/>
    <n v="394"/>
    <n v="210"/>
    <n v="224"/>
    <n v="253"/>
    <n v="200"/>
    <s v="326"/>
    <n v="259"/>
    <n v="46.13"/>
    <x v="2"/>
    <s v="21"/>
    <s v="0.53%"/>
    <s v="0.87%"/>
    <s v="279.48"/>
    <x v="1"/>
    <s v="242,900"/>
    <s v="Europe"/>
    <x v="1"/>
    <s v="$2.93 Tn"/>
    <s v="$2.65 Tn"/>
    <x v="1"/>
  </r>
  <r>
    <x v="324"/>
    <s v="University of Rome Tor Vergata"/>
    <x v="9"/>
    <n v="9"/>
    <n v="355"/>
    <n v="478"/>
    <n v="210"/>
    <n v="260"/>
    <n v="260"/>
    <n v="283"/>
    <s v="261"/>
    <n v="737"/>
    <n v="46.13"/>
    <x v="2"/>
    <s v="23"/>
    <s v="-0.15%"/>
    <s v="0.78%"/>
    <s v="200.65"/>
    <x v="9"/>
    <s v="301,336"/>
    <s v="Europe"/>
    <x v="5"/>
    <s v="$2.09 Tn"/>
    <s v="$1.86 Tn"/>
    <x v="9"/>
  </r>
  <r>
    <x v="325"/>
    <s v="University of Innsbruck"/>
    <x v="26"/>
    <n v="3"/>
    <n v="190"/>
    <n v="415"/>
    <n v="115"/>
    <n v="413"/>
    <n v="225"/>
    <n v="310"/>
    <s v="281"/>
    <n v="373"/>
    <n v="46.12"/>
    <x v="2"/>
    <s v="97"/>
    <s v="0.57%"/>
    <s v="0.12%"/>
    <s v="107.38"/>
    <x v="26"/>
    <s v="83,871"/>
    <s v="Europe"/>
    <x v="3"/>
    <s v="$481.68 Bn"/>
    <s v="$390.80 Bn"/>
    <x v="26"/>
  </r>
  <r>
    <x v="326"/>
    <s v="Darmstadt University of Technology"/>
    <x v="10"/>
    <n v="29"/>
    <n v="55"/>
    <n v="258"/>
    <n v="210"/>
    <n v="374"/>
    <n v="417"/>
    <n v="493"/>
    <s v="420"/>
    <n v="227"/>
    <n v="46.11"/>
    <x v="2"/>
    <s v="19"/>
    <s v="0.32%"/>
    <s v="1.07%"/>
    <s v="234.61"/>
    <x v="10"/>
    <s v="357,114"/>
    <s v="Europe"/>
    <x v="3"/>
    <s v="$4.16 Tn"/>
    <s v="$3.48 Tn"/>
    <x v="10"/>
  </r>
  <r>
    <x v="327"/>
    <s v="Indian Institute of Technology Delhi"/>
    <x v="32"/>
    <n v="1"/>
    <n v="355"/>
    <n v="57"/>
    <n v="210"/>
    <n v="644"/>
    <n v="928"/>
    <n v="800"/>
    <s v="756"/>
    <n v="426"/>
    <n v="46.1"/>
    <x v="2"/>
    <s v="2"/>
    <s v="0.99%"/>
    <s v="17.70%"/>
    <s v="419.76"/>
    <x v="32"/>
    <s v="3,287,590"/>
    <s v="Asia"/>
    <x v="12"/>
    <s v="$3.26 Tn"/>
    <s v="$2.26 Tn"/>
    <x v="32"/>
  </r>
  <r>
    <x v="328"/>
    <s v="Federal University of Rio de Janeiro"/>
    <x v="23"/>
    <n v="2"/>
    <n v="261"/>
    <n v="120"/>
    <n v="210"/>
    <n v="304"/>
    <n v="326"/>
    <n v="493"/>
    <s v="402"/>
    <n v="181"/>
    <n v="46.08"/>
    <x v="2"/>
    <s v="6"/>
    <s v="0.72%"/>
    <s v="2.73%"/>
    <s v="24.96"/>
    <x v="23"/>
    <s v="8,515,767"/>
    <s v="Americas"/>
    <x v="10"/>
    <s v="$2.06 Tn"/>
    <s v="$1.80 Tn"/>
    <x v="23"/>
  </r>
  <r>
    <x v="329"/>
    <s v="University of Antwerp"/>
    <x v="20"/>
    <n v="7"/>
    <n v="355"/>
    <n v="478"/>
    <n v="210"/>
    <n v="258"/>
    <n v="314"/>
    <n v="220"/>
    <s v="274"/>
    <n v="373"/>
    <n v="46.08"/>
    <x v="2"/>
    <s v="81"/>
    <s v="0.44%"/>
    <s v="0.15%"/>
    <s v="379.64"/>
    <x v="20"/>
    <s v="30,528"/>
    <s v="Europe"/>
    <x v="3"/>
    <s v="$553.78 Bn"/>
    <s v="$467.96 Bn"/>
    <x v="20"/>
  </r>
  <r>
    <x v="330"/>
    <s v="National and Kapodistrian University of Athens"/>
    <x v="33"/>
    <n v="1"/>
    <n v="355"/>
    <n v="246"/>
    <n v="210"/>
    <n v="248"/>
    <n v="433"/>
    <n v="310"/>
    <s v="306"/>
    <n v="737"/>
    <n v="46.06"/>
    <x v="2"/>
    <s v="87"/>
    <s v="-0.48%"/>
    <s v="0.13%"/>
    <s v="78.97"/>
    <x v="33"/>
    <s v="131,990"/>
    <s v="Europe"/>
    <x v="5"/>
    <s v="$230.50 Bn"/>
    <s v="$192.69 Bn"/>
    <x v="33"/>
  </r>
  <r>
    <x v="331"/>
    <s v="Boston College"/>
    <x v="0"/>
    <n v="124"/>
    <n v="355"/>
    <n v="95"/>
    <n v="210"/>
    <n v="548"/>
    <n v="380"/>
    <n v="200"/>
    <s v="386"/>
    <n v="338"/>
    <n v="46.06"/>
    <x v="2"/>
    <s v="3"/>
    <s v="0.59%"/>
    <s v="4.25%"/>
    <s v="35.32"/>
    <x v="0"/>
    <s v="9,372,610"/>
    <s v="Americas"/>
    <x v="0"/>
    <s v="$22.20 Tn"/>
    <s v="$18.62 Tn"/>
    <x v="0"/>
  </r>
  <r>
    <x v="332"/>
    <s v="Vita-Salute San Raffaele University"/>
    <x v="9"/>
    <n v="10"/>
    <n v="355"/>
    <n v="478"/>
    <n v="210"/>
    <n v="484"/>
    <n v="303"/>
    <n v="310"/>
    <s v="238"/>
    <n v="737"/>
    <n v="46.06"/>
    <x v="2"/>
    <s v="23"/>
    <s v="-0.15%"/>
    <s v="0.78%"/>
    <s v="200.65"/>
    <x v="9"/>
    <s v="301,336"/>
    <s v="Europe"/>
    <x v="5"/>
    <s v="$2.09 Tn"/>
    <s v="$1.86 Tn"/>
    <x v="9"/>
  </r>
  <r>
    <x v="333"/>
    <s v="Gwangju Institute of Science and Technology"/>
    <x v="8"/>
    <n v="9"/>
    <n v="355"/>
    <n v="478"/>
    <n v="210"/>
    <n v="528"/>
    <n v="565"/>
    <n v="406"/>
    <s v="543"/>
    <n v="57"/>
    <n v="46.02"/>
    <x v="2"/>
    <s v="28"/>
    <s v="0.09%"/>
    <s v="0.66%"/>
    <s v="511.62"/>
    <x v="8"/>
    <s v="100,210"/>
    <s v="Asia"/>
    <x v="2"/>
    <s v="$1.74 Tn"/>
    <s v="$1.41 Tn"/>
    <x v="8"/>
  </r>
  <r>
    <x v="334"/>
    <s v="University of Nebraska–Lincoln"/>
    <x v="0"/>
    <n v="125"/>
    <n v="154"/>
    <n v="256"/>
    <n v="210"/>
    <n v="272"/>
    <n v="246"/>
    <n v="250"/>
    <s v="337"/>
    <n v="426"/>
    <n v="46.02"/>
    <x v="2"/>
    <s v="3"/>
    <s v="0.59%"/>
    <s v="4.25%"/>
    <s v="35.32"/>
    <x v="0"/>
    <s v="9,372,610"/>
    <s v="Americas"/>
    <x v="0"/>
    <s v="$22.20 Tn"/>
    <s v="$18.62 Tn"/>
    <x v="0"/>
  </r>
  <r>
    <x v="335"/>
    <s v="University of York"/>
    <x v="1"/>
    <n v="30"/>
    <n v="355"/>
    <n v="478"/>
    <n v="210"/>
    <n v="272"/>
    <n v="209"/>
    <n v="159"/>
    <s v="295"/>
    <n v="481"/>
    <n v="45.99"/>
    <x v="2"/>
    <s v="21"/>
    <s v="0.53%"/>
    <s v="0.87%"/>
    <s v="279.48"/>
    <x v="1"/>
    <s v="242,900"/>
    <s v="Europe"/>
    <x v="1"/>
    <s v="$2.93 Tn"/>
    <s v="$2.65 Tn"/>
    <x v="1"/>
  </r>
  <r>
    <x v="336"/>
    <s v="National Autonomous University of Mexico"/>
    <x v="34"/>
    <n v="1"/>
    <n v="299"/>
    <n v="478"/>
    <n v="210"/>
    <n v="181"/>
    <n v="204"/>
    <n v="406"/>
    <s v="326"/>
    <n v="481"/>
    <n v="45.99"/>
    <x v="2"/>
    <s v="10"/>
    <s v="1.06%"/>
    <s v="1.65%"/>
    <s v="65.64"/>
    <x v="34"/>
    <s v="1,964,375"/>
    <s v="Americas"/>
    <x v="13"/>
    <s v="$1.30 Tn"/>
    <s v="$1.08 Tn"/>
    <x v="34"/>
  </r>
  <r>
    <x v="337"/>
    <s v="University of Regensburg"/>
    <x v="10"/>
    <n v="30"/>
    <n v="355"/>
    <n v="382"/>
    <n v="210"/>
    <n v="303"/>
    <n v="248"/>
    <n v="310"/>
    <s v="277"/>
    <n v="737"/>
    <n v="45.98"/>
    <x v="2"/>
    <s v="19"/>
    <s v="0.32%"/>
    <s v="1.07%"/>
    <s v="234.61"/>
    <x v="10"/>
    <s v="357,114"/>
    <s v="Europe"/>
    <x v="3"/>
    <s v="$4.16 Tn"/>
    <s v="$3.48 Tn"/>
    <x v="10"/>
  </r>
  <r>
    <x v="338"/>
    <s v="Yokohama National University"/>
    <x v="2"/>
    <n v="16"/>
    <n v="52"/>
    <n v="135"/>
    <n v="126"/>
    <n v="841"/>
    <n v="812"/>
    <n v="609"/>
    <s v="749"/>
    <n v="338"/>
    <n v="45.97"/>
    <x v="2"/>
    <s v="11"/>
    <s v="-0.30%"/>
    <s v="1.62%"/>
    <s v="334.66"/>
    <x v="2"/>
    <s v="377,930"/>
    <s v="Asia"/>
    <x v="2"/>
    <s v="$5.50 Tn"/>
    <s v="$4.94 Tn"/>
    <x v="2"/>
  </r>
  <r>
    <x v="339"/>
    <s v="University of Adelaide"/>
    <x v="14"/>
    <n v="8"/>
    <n v="201"/>
    <n v="400"/>
    <n v="210"/>
    <n v="244"/>
    <n v="254"/>
    <n v="283"/>
    <s v="313"/>
    <n v="737"/>
    <n v="45.97"/>
    <x v="2"/>
    <s v="55"/>
    <s v="1.18%"/>
    <s v="0.33%"/>
    <s v="3.32"/>
    <x v="14"/>
    <s v="7,692,024"/>
    <s v="Oceania"/>
    <x v="6"/>
    <s v="$1.48 Tn"/>
    <s v="$1.30 Tn"/>
    <x v="14"/>
  </r>
  <r>
    <x v="340"/>
    <s v="University of Genoa"/>
    <x v="9"/>
    <n v="11"/>
    <n v="355"/>
    <n v="478"/>
    <n v="210"/>
    <n v="291"/>
    <n v="429"/>
    <n v="250"/>
    <s v="281"/>
    <n v="373"/>
    <n v="45.95"/>
    <x v="2"/>
    <s v="23"/>
    <s v="-0.15%"/>
    <s v="0.78%"/>
    <s v="200.65"/>
    <x v="9"/>
    <s v="301,336"/>
    <s v="Europe"/>
    <x v="5"/>
    <s v="$2.09 Tn"/>
    <s v="$1.86 Tn"/>
    <x v="9"/>
  </r>
  <r>
    <x v="341"/>
    <s v="Queen's University Belfast"/>
    <x v="1"/>
    <n v="31"/>
    <n v="169"/>
    <n v="399"/>
    <n v="210"/>
    <n v="308"/>
    <n v="284"/>
    <n v="283"/>
    <s v="295"/>
    <n v="737"/>
    <n v="45.95"/>
    <x v="2"/>
    <s v="21"/>
    <s v="0.53%"/>
    <s v="0.87%"/>
    <s v="279.48"/>
    <x v="1"/>
    <s v="242,900"/>
    <s v="Europe"/>
    <x v="1"/>
    <s v="$2.93 Tn"/>
    <s v="$2.65 Tn"/>
    <x v="1"/>
  </r>
  <r>
    <x v="342"/>
    <s v="University of Marburg"/>
    <x v="10"/>
    <n v="31"/>
    <n v="290"/>
    <n v="478"/>
    <n v="209"/>
    <n v="328"/>
    <n v="237"/>
    <n v="283"/>
    <s v="293"/>
    <n v="259"/>
    <n v="45.92"/>
    <x v="2"/>
    <s v="19"/>
    <s v="0.32%"/>
    <s v="1.07%"/>
    <s v="234.61"/>
    <x v="10"/>
    <s v="357,114"/>
    <s v="Europe"/>
    <x v="3"/>
    <s v="$4.16 Tn"/>
    <s v="$3.48 Tn"/>
    <x v="10"/>
  </r>
  <r>
    <x v="343"/>
    <s v="University of Pavia"/>
    <x v="9"/>
    <n v="12"/>
    <n v="276"/>
    <n v="385"/>
    <n v="206"/>
    <n v="329"/>
    <n v="359"/>
    <n v="283"/>
    <s v="288"/>
    <n v="637"/>
    <n v="45.92"/>
    <x v="2"/>
    <s v="23"/>
    <s v="-0.15%"/>
    <s v="0.78%"/>
    <s v="200.65"/>
    <x v="9"/>
    <s v="301,336"/>
    <s v="Europe"/>
    <x v="5"/>
    <s v="$2.09 Tn"/>
    <s v="$1.86 Tn"/>
    <x v="9"/>
  </r>
  <r>
    <x v="344"/>
    <s v="St George's, University of London"/>
    <x v="1"/>
    <n v="32"/>
    <n v="355"/>
    <n v="478"/>
    <n v="210"/>
    <n v="525"/>
    <n v="459"/>
    <n v="310"/>
    <s v="256"/>
    <n v="552"/>
    <n v="45.91"/>
    <x v="2"/>
    <s v="21"/>
    <s v="0.53%"/>
    <s v="0.87%"/>
    <s v="279.48"/>
    <x v="1"/>
    <s v="242,900"/>
    <s v="Europe"/>
    <x v="1"/>
    <s v="$2.93 Tn"/>
    <s v="$2.65 Tn"/>
    <x v="1"/>
  </r>
  <r>
    <x v="345"/>
    <s v="University of Oregon"/>
    <x v="0"/>
    <n v="126"/>
    <n v="334"/>
    <n v="478"/>
    <n v="210"/>
    <n v="370"/>
    <n v="205"/>
    <n v="200"/>
    <s v="281"/>
    <n v="637"/>
    <n v="45.89"/>
    <x v="2"/>
    <s v="3"/>
    <s v="0.59%"/>
    <s v="4.25%"/>
    <s v="35.32"/>
    <x v="0"/>
    <s v="9,372,610"/>
    <s v="Americas"/>
    <x v="0"/>
    <s v="$22.20 Tn"/>
    <s v="$18.62 Tn"/>
    <x v="0"/>
  </r>
  <r>
    <x v="346"/>
    <s v="University of Navarra"/>
    <x v="22"/>
    <n v="6"/>
    <n v="355"/>
    <n v="72"/>
    <n v="210"/>
    <n v="582"/>
    <n v="734"/>
    <n v="800"/>
    <s v="523"/>
    <n v="426"/>
    <n v="45.88"/>
    <x v="2"/>
    <s v="30"/>
    <s v="0.04%"/>
    <s v="0.60%"/>
    <s v="92.40"/>
    <x v="22"/>
    <s v="505,992"/>
    <s v="Europe"/>
    <x v="5"/>
    <s v="$1.50 Tn"/>
    <s v="$1.24 Tn"/>
    <x v="22"/>
  </r>
  <r>
    <x v="347"/>
    <s v="San Diego State University"/>
    <x v="0"/>
    <n v="127"/>
    <n v="240"/>
    <n v="187"/>
    <n v="210"/>
    <n v="480"/>
    <n v="290"/>
    <n v="200"/>
    <s v="341"/>
    <n v="481"/>
    <n v="45.88"/>
    <x v="2"/>
    <s v="3"/>
    <s v="0.59%"/>
    <s v="4.25%"/>
    <s v="35.32"/>
    <x v="0"/>
    <s v="9,372,610"/>
    <s v="Americas"/>
    <x v="0"/>
    <s v="$22.20 Tn"/>
    <s v="$18.62 Tn"/>
    <x v="0"/>
  </r>
  <r>
    <x v="348"/>
    <s v="Nankai University"/>
    <x v="18"/>
    <n v="10"/>
    <n v="318"/>
    <n v="168"/>
    <n v="210"/>
    <n v="311"/>
    <n v="456"/>
    <n v="493"/>
    <s v="361"/>
    <n v="280"/>
    <n v="45.87"/>
    <x v="2"/>
    <s v="1"/>
    <s v="0.39%"/>
    <s v="18.47%"/>
    <s v="148.28"/>
    <x v="18"/>
    <s v="9,706,961"/>
    <s v="Asia"/>
    <x v="2"/>
    <s v="$15.47 Tn"/>
    <s v="$11.22 Tn"/>
    <x v="18"/>
  </r>
  <r>
    <x v="349"/>
    <s v="University of East Anglia"/>
    <x v="1"/>
    <n v="33"/>
    <n v="187"/>
    <n v="478"/>
    <n v="174"/>
    <n v="356"/>
    <n v="210"/>
    <n v="187"/>
    <s v="318"/>
    <n v="637"/>
    <n v="45.87"/>
    <x v="2"/>
    <s v="21"/>
    <s v="0.53%"/>
    <s v="0.87%"/>
    <s v="279.48"/>
    <x v="1"/>
    <s v="242,900"/>
    <s v="Europe"/>
    <x v="1"/>
    <s v="$2.93 Tn"/>
    <s v="$2.65 Tn"/>
    <x v="1"/>
  </r>
  <r>
    <x v="350"/>
    <s v="University of Nebraska Medical Center"/>
    <x v="0"/>
    <n v="128"/>
    <n v="355"/>
    <n v="478"/>
    <n v="210"/>
    <n v="469"/>
    <n v="395"/>
    <n v="363"/>
    <s v="339"/>
    <n v="128"/>
    <n v="45.83"/>
    <x v="2"/>
    <s v="3"/>
    <s v="0.59%"/>
    <s v="4.25%"/>
    <s v="35.32"/>
    <x v="0"/>
    <s v="9,372,610"/>
    <s v="Americas"/>
    <x v="0"/>
    <s v="$22.20 Tn"/>
    <s v="$18.62 Tn"/>
    <x v="0"/>
  </r>
  <r>
    <x v="351"/>
    <s v="University of Southern Denmark"/>
    <x v="15"/>
    <n v="4"/>
    <n v="355"/>
    <n v="478"/>
    <n v="210"/>
    <n v="380"/>
    <n v="316"/>
    <n v="310"/>
    <s v="290"/>
    <n v="280"/>
    <n v="45.83"/>
    <x v="2"/>
    <s v="115"/>
    <s v="0.35%"/>
    <s v="0.07%"/>
    <s v="134.41"/>
    <x v="15"/>
    <s v="43,094"/>
    <s v="Europe"/>
    <x v="1"/>
    <s v="$364.55 Bn"/>
    <s v="$306.90 Bn"/>
    <x v="15"/>
  </r>
  <r>
    <x v="352"/>
    <s v="Eindhoven University of Technology"/>
    <x v="11"/>
    <n v="11"/>
    <n v="355"/>
    <n v="315"/>
    <n v="181"/>
    <n v="296"/>
    <n v="555"/>
    <n v="310"/>
    <s v="334"/>
    <n v="307"/>
    <n v="45.82"/>
    <x v="2"/>
    <s v="69"/>
    <s v="0.22%"/>
    <s v="0.22%"/>
    <s v="409.44"/>
    <x v="11"/>
    <s v="41,850"/>
    <s v="Europe"/>
    <x v="3"/>
    <s v="$954.93 Bn"/>
    <s v="$777.23 Bn"/>
    <x v="11"/>
  </r>
  <r>
    <x v="353"/>
    <s v="Xiamen University"/>
    <x v="18"/>
    <n v="11"/>
    <n v="355"/>
    <n v="100"/>
    <n v="210"/>
    <n v="371"/>
    <n v="507"/>
    <n v="609"/>
    <s v="472"/>
    <n v="307"/>
    <n v="45.8"/>
    <x v="2"/>
    <s v="1"/>
    <s v="0.39%"/>
    <s v="18.47%"/>
    <s v="148.28"/>
    <x v="18"/>
    <s v="9,706,961"/>
    <s v="Asia"/>
    <x v="2"/>
    <s v="$15.47 Tn"/>
    <s v="$11.22 Tn"/>
    <x v="18"/>
  </r>
  <r>
    <x v="354"/>
    <s v="University of Otago"/>
    <x v="27"/>
    <n v="2"/>
    <n v="355"/>
    <n v="372"/>
    <n v="210"/>
    <n v="318"/>
    <n v="338"/>
    <n v="220"/>
    <s v="313"/>
    <n v="637"/>
    <n v="45.8"/>
    <x v="2"/>
    <s v="126"/>
    <s v="0.82%"/>
    <s v="0.06%"/>
    <s v="17.83"/>
    <x v="27"/>
    <s v="270,467"/>
    <s v="Oceania"/>
    <x v="6"/>
    <s v="$224.94 Bn"/>
    <s v="$187.52 Bn"/>
    <x v="27"/>
  </r>
  <r>
    <x v="355"/>
    <s v="University of Santiago de Compostela"/>
    <x v="22"/>
    <n v="7"/>
    <n v="355"/>
    <n v="478"/>
    <n v="210"/>
    <n v="373"/>
    <n v="634"/>
    <n v="406"/>
    <s v="386"/>
    <n v="100"/>
    <n v="45.79"/>
    <x v="2"/>
    <s v="30"/>
    <s v="0.04%"/>
    <s v="0.60%"/>
    <s v="92.40"/>
    <x v="22"/>
    <s v="505,992"/>
    <s v="Europe"/>
    <x v="5"/>
    <s v="$1.50 Tn"/>
    <s v="$1.24 Tn"/>
    <x v="22"/>
  </r>
  <r>
    <x v="356"/>
    <s v="University of Exeter"/>
    <x v="1"/>
    <n v="34"/>
    <n v="250"/>
    <n v="371"/>
    <n v="210"/>
    <n v="309"/>
    <n v="188"/>
    <n v="406"/>
    <s v="322"/>
    <n v="481"/>
    <n v="45.79"/>
    <x v="2"/>
    <s v="21"/>
    <s v="0.53%"/>
    <s v="0.87%"/>
    <s v="279.48"/>
    <x v="1"/>
    <s v="242,900"/>
    <s v="Europe"/>
    <x v="1"/>
    <s v="$2.93 Tn"/>
    <s v="$2.65 Tn"/>
    <x v="1"/>
  </r>
  <r>
    <x v="357"/>
    <s v="University of Jena"/>
    <x v="10"/>
    <n v="32"/>
    <n v="355"/>
    <n v="478"/>
    <n v="210"/>
    <n v="278"/>
    <n v="255"/>
    <n v="363"/>
    <s v="311"/>
    <n v="426"/>
    <n v="45.79"/>
    <x v="2"/>
    <s v="19"/>
    <s v="0.32%"/>
    <s v="1.07%"/>
    <s v="234.61"/>
    <x v="10"/>
    <s v="357,114"/>
    <s v="Europe"/>
    <x v="3"/>
    <s v="$4.16 Tn"/>
    <s v="$3.48 Tn"/>
    <x v="10"/>
  </r>
  <r>
    <x v="358"/>
    <s v="University of Perugia"/>
    <x v="9"/>
    <n v="13"/>
    <n v="355"/>
    <n v="478"/>
    <n v="210"/>
    <n v="367"/>
    <n v="341"/>
    <n v="406"/>
    <s v="281"/>
    <n v="637"/>
    <n v="45.78"/>
    <x v="2"/>
    <s v="23"/>
    <s v="-0.15%"/>
    <s v="0.78%"/>
    <s v="200.65"/>
    <x v="9"/>
    <s v="301,336"/>
    <s v="Europe"/>
    <x v="5"/>
    <s v="$2.09 Tn"/>
    <s v="$1.86 Tn"/>
    <x v="9"/>
  </r>
  <r>
    <x v="359"/>
    <s v="Justus Liebig University Giessen"/>
    <x v="10"/>
    <n v="33"/>
    <n v="355"/>
    <n v="478"/>
    <n v="210"/>
    <n v="336"/>
    <n v="349"/>
    <n v="363"/>
    <s v="318"/>
    <n v="204"/>
    <n v="45.78"/>
    <x v="2"/>
    <s v="19"/>
    <s v="0.32%"/>
    <s v="1.07%"/>
    <s v="234.61"/>
    <x v="10"/>
    <s v="357,114"/>
    <s v="Europe"/>
    <x v="3"/>
    <s v="$4.16 Tn"/>
    <s v="$3.48 Tn"/>
    <x v="10"/>
  </r>
  <r>
    <x v="360"/>
    <s v="College of William and Mary"/>
    <x v="0"/>
    <n v="129"/>
    <n v="355"/>
    <n v="82"/>
    <n v="210"/>
    <n v="639"/>
    <n v="442"/>
    <n v="310"/>
    <s v="523"/>
    <n v="637"/>
    <n v="45.77"/>
    <x v="2"/>
    <s v="3"/>
    <s v="0.59%"/>
    <s v="4.25%"/>
    <s v="35.32"/>
    <x v="0"/>
    <s v="9,372,610"/>
    <s v="Americas"/>
    <x v="0"/>
    <s v="$22.20 Tn"/>
    <s v="$18.62 Tn"/>
    <x v="0"/>
  </r>
  <r>
    <x v="361"/>
    <s v="Ben-Gurion University of the Negev"/>
    <x v="4"/>
    <n v="5"/>
    <n v="355"/>
    <n v="478"/>
    <n v="165"/>
    <n v="280"/>
    <n v="382"/>
    <n v="406"/>
    <s v="386"/>
    <n v="138"/>
    <n v="45.76"/>
    <x v="2"/>
    <s v="100"/>
    <s v="1.60%"/>
    <s v="0.11%"/>
    <s v="416.73"/>
    <x v="4"/>
    <s v="20,770"/>
    <s v="Asia"/>
    <x v="4"/>
    <s v="$403.96 Bn"/>
    <s v="$317.75 Bn"/>
    <x v="4"/>
  </r>
  <r>
    <x v="362"/>
    <s v="Saint Louis University"/>
    <x v="0"/>
    <n v="130"/>
    <n v="355"/>
    <n v="342"/>
    <n v="195"/>
    <n v="468"/>
    <n v="287"/>
    <n v="493"/>
    <s v="318"/>
    <n v="227"/>
    <n v="45.75"/>
    <x v="2"/>
    <s v="3"/>
    <s v="0.59%"/>
    <s v="4.25%"/>
    <s v="35.32"/>
    <x v="0"/>
    <s v="9,372,610"/>
    <s v="Americas"/>
    <x v="0"/>
    <s v="$22.20 Tn"/>
    <s v="$18.62 Tn"/>
    <x v="0"/>
  </r>
  <r>
    <x v="363"/>
    <s v="Colorado School of Mines"/>
    <x v="0"/>
    <n v="131"/>
    <n v="355"/>
    <n v="76"/>
    <n v="210"/>
    <n v="653"/>
    <n v="577"/>
    <n v="310"/>
    <s v="596"/>
    <n v="637"/>
    <n v="45.74"/>
    <x v="2"/>
    <s v="3"/>
    <s v="0.59%"/>
    <s v="4.25%"/>
    <s v="35.32"/>
    <x v="0"/>
    <s v="9,372,610"/>
    <s v="Americas"/>
    <x v="0"/>
    <s v="$22.20 Tn"/>
    <s v="$18.62 Tn"/>
    <x v="0"/>
  </r>
  <r>
    <x v="364"/>
    <s v="Oklahoma State University–Stillwater"/>
    <x v="0"/>
    <n v="132"/>
    <n v="221"/>
    <n v="111"/>
    <n v="210"/>
    <n v="427"/>
    <n v="623"/>
    <n v="310"/>
    <s v="472"/>
    <n v="307"/>
    <n v="45.74"/>
    <x v="2"/>
    <s v="3"/>
    <s v="0.59%"/>
    <s v="4.25%"/>
    <s v="35.32"/>
    <x v="0"/>
    <s v="9,372,610"/>
    <s v="Americas"/>
    <x v="0"/>
    <s v="$22.20 Tn"/>
    <s v="$18.62 Tn"/>
    <x v="0"/>
  </r>
  <r>
    <x v="365"/>
    <s v="University of Guelph"/>
    <x v="5"/>
    <n v="15"/>
    <n v="355"/>
    <n v="478"/>
    <n v="210"/>
    <n v="319"/>
    <n v="289"/>
    <n v="125"/>
    <s v="349"/>
    <n v="373"/>
    <n v="45.74"/>
    <x v="2"/>
    <s v="39"/>
    <s v="0.89%"/>
    <s v="0.48%"/>
    <s v="3.78"/>
    <x v="5"/>
    <s v="9,984,670"/>
    <s v="Americas"/>
    <x v="0"/>
    <s v="$1.83 Tn"/>
    <s v="$1.53 Tn"/>
    <x v="5"/>
  </r>
  <r>
    <x v="366"/>
    <s v="University of Trieste"/>
    <x v="9"/>
    <n v="14"/>
    <n v="355"/>
    <n v="478"/>
    <n v="210"/>
    <n v="378"/>
    <n v="295"/>
    <n v="283"/>
    <s v="295"/>
    <n v="426"/>
    <n v="45.73"/>
    <x v="2"/>
    <s v="23"/>
    <s v="-0.15%"/>
    <s v="0.78%"/>
    <s v="200.65"/>
    <x v="9"/>
    <s v="301,336"/>
    <s v="Europe"/>
    <x v="5"/>
    <s v="$2.09 Tn"/>
    <s v="$1.86 Tn"/>
    <x v="9"/>
  </r>
  <r>
    <x v="367"/>
    <s v="University of Verona"/>
    <x v="9"/>
    <n v="15"/>
    <n v="355"/>
    <n v="478"/>
    <n v="210"/>
    <n v="509"/>
    <n v="489"/>
    <n v="220"/>
    <s v="290"/>
    <n v="737"/>
    <n v="45.71"/>
    <x v="2"/>
    <s v="23"/>
    <s v="-0.15%"/>
    <s v="0.78%"/>
    <s v="200.65"/>
    <x v="9"/>
    <s v="301,336"/>
    <s v="Europe"/>
    <x v="5"/>
    <s v="$2.09 Tn"/>
    <s v="$1.86 Tn"/>
    <x v="9"/>
  </r>
  <r>
    <x v="368"/>
    <s v="University at Albany, SUNY"/>
    <x v="0"/>
    <n v="133"/>
    <n v="161"/>
    <n v="478"/>
    <n v="161"/>
    <n v="402"/>
    <n v="372"/>
    <n v="187"/>
    <s v="355"/>
    <n v="338"/>
    <n v="45.7"/>
    <x v="2"/>
    <s v="3"/>
    <s v="0.59%"/>
    <s v="4.25%"/>
    <s v="35.32"/>
    <x v="0"/>
    <s v="9,372,610"/>
    <s v="Americas"/>
    <x v="0"/>
    <s v="$22.20 Tn"/>
    <s v="$18.62 Tn"/>
    <x v="0"/>
  </r>
  <r>
    <x v="369"/>
    <s v="Tongji University"/>
    <x v="18"/>
    <n v="12"/>
    <n v="152"/>
    <n v="102"/>
    <n v="210"/>
    <n v="401"/>
    <n v="547"/>
    <n v="609"/>
    <s v="690"/>
    <n v="204"/>
    <n v="45.7"/>
    <x v="2"/>
    <s v="1"/>
    <s v="0.39%"/>
    <s v="18.47%"/>
    <s v="148.28"/>
    <x v="18"/>
    <s v="9,706,961"/>
    <s v="Asia"/>
    <x v="2"/>
    <s v="$15.47 Tn"/>
    <s v="$11.22 Tn"/>
    <x v="18"/>
  </r>
  <r>
    <x v="370"/>
    <s v="Eötvös Loránd University"/>
    <x v="35"/>
    <n v="1"/>
    <n v="87"/>
    <n v="478"/>
    <n v="104"/>
    <n v="539"/>
    <n v="403"/>
    <n v="250"/>
    <s v="430"/>
    <n v="637"/>
    <n v="45.69"/>
    <x v="2"/>
    <s v="94"/>
    <s v="-0.25%"/>
    <s v="0.12%"/>
    <s v="103.84"/>
    <x v="35"/>
    <s v="93,028"/>
    <s v="Europe"/>
    <x v="8"/>
    <s v="$177.73 Bn"/>
    <s v="$125.82 Bn"/>
    <x v="35"/>
  </r>
  <r>
    <x v="371"/>
    <s v="University of Alabama - Tuscaloosa"/>
    <x v="0"/>
    <n v="134"/>
    <n v="312"/>
    <n v="137"/>
    <n v="210"/>
    <n v="513"/>
    <n v="499"/>
    <n v="283"/>
    <s v="409"/>
    <n v="338"/>
    <n v="45.69"/>
    <x v="2"/>
    <s v="3"/>
    <s v="0.59%"/>
    <s v="4.25%"/>
    <s v="35.32"/>
    <x v="0"/>
    <s v="9,372,610"/>
    <s v="Americas"/>
    <x v="0"/>
    <s v="$22.20 Tn"/>
    <s v="$18.62 Tn"/>
    <x v="0"/>
  </r>
  <r>
    <x v="372"/>
    <s v="University of Eastern Finland"/>
    <x v="12"/>
    <n v="2"/>
    <n v="355"/>
    <n v="478"/>
    <n v="210"/>
    <n v="377"/>
    <n v="410"/>
    <n v="310"/>
    <s v="295"/>
    <n v="737"/>
    <n v="45.69"/>
    <x v="2"/>
    <s v="116"/>
    <s v="0.15%"/>
    <s v="0.07%"/>
    <s v="16.37"/>
    <x v="12"/>
    <s v="338,424"/>
    <s v="Europe"/>
    <x v="1"/>
    <s v="$289.24 Bn"/>
    <s v="$238.50 Bn"/>
    <x v="12"/>
  </r>
  <r>
    <x v="373"/>
    <s v="Ewha Womans University"/>
    <x v="8"/>
    <n v="10"/>
    <n v="355"/>
    <n v="478"/>
    <n v="210"/>
    <n v="474"/>
    <n v="505"/>
    <n v="609"/>
    <s v="452"/>
    <n v="89"/>
    <n v="45.67"/>
    <x v="2"/>
    <s v="28"/>
    <s v="0.09%"/>
    <s v="0.66%"/>
    <s v="511.62"/>
    <x v="8"/>
    <s v="100,210"/>
    <s v="Asia"/>
    <x v="2"/>
    <s v="$1.74 Tn"/>
    <s v="$1.41 Tn"/>
    <x v="8"/>
  </r>
  <r>
    <x v="374"/>
    <s v="City University of Hong Kong"/>
    <x v="24"/>
    <n v="4"/>
    <n v="355"/>
    <n v="478"/>
    <n v="210"/>
    <n v="255"/>
    <n v="893"/>
    <n v="493"/>
    <s v="343"/>
    <n v="259"/>
    <n v="45.67"/>
    <x v="2"/>
    <e v="#N/A"/>
    <e v="#N/A"/>
    <e v="#N/A"/>
    <e v="#N/A"/>
    <x v="24"/>
    <e v="#N/A"/>
    <e v="#N/A"/>
    <x v="11"/>
    <e v="#N/A"/>
    <e v="#N/A"/>
    <x v="24"/>
  </r>
  <r>
    <x v="375"/>
    <s v="Tokyo Medical and Dental University"/>
    <x v="2"/>
    <n v="17"/>
    <n v="355"/>
    <n v="478"/>
    <n v="210"/>
    <n v="442"/>
    <n v="299"/>
    <n v="609"/>
    <s v="306"/>
    <n v="307"/>
    <n v="45.67"/>
    <x v="2"/>
    <s v="11"/>
    <s v="-0.30%"/>
    <s v="1.62%"/>
    <s v="334.66"/>
    <x v="2"/>
    <s v="377,930"/>
    <s v="Asia"/>
    <x v="2"/>
    <s v="$5.50 Tn"/>
    <s v="$4.94 Tn"/>
    <x v="2"/>
  </r>
  <r>
    <x v="376"/>
    <s v="University of Victoria"/>
    <x v="5"/>
    <n v="16"/>
    <n v="355"/>
    <n v="478"/>
    <n v="210"/>
    <n v="320"/>
    <n v="337"/>
    <n v="363"/>
    <s v="313"/>
    <n v="737"/>
    <n v="45.66"/>
    <x v="2"/>
    <s v="39"/>
    <s v="0.89%"/>
    <s v="0.48%"/>
    <s v="3.78"/>
    <x v="5"/>
    <s v="9,984,670"/>
    <s v="Americas"/>
    <x v="0"/>
    <s v="$1.83 Tn"/>
    <s v="$1.53 Tn"/>
    <x v="5"/>
  </r>
  <r>
    <x v="377"/>
    <s v="University of Buenos Aires"/>
    <x v="36"/>
    <n v="1"/>
    <n v="192"/>
    <n v="477"/>
    <n v="176"/>
    <n v="268"/>
    <n v="348"/>
    <n v="363"/>
    <s v="349"/>
    <n v="737"/>
    <n v="45.66"/>
    <x v="2"/>
    <s v="32"/>
    <s v="0.93%"/>
    <s v="0.58%"/>
    <s v="16.26"/>
    <x v="36"/>
    <s v="2,780,400"/>
    <s v="Americas"/>
    <x v="10"/>
    <s v="$515.35 Bn"/>
    <s v="$545.87 Bn"/>
    <x v="36"/>
  </r>
  <r>
    <x v="378"/>
    <s v="University of Texas Medical Branch at Galveston"/>
    <x v="0"/>
    <n v="135"/>
    <n v="355"/>
    <n v="478"/>
    <n v="210"/>
    <n v="365"/>
    <n v="294"/>
    <n v="363"/>
    <s v="334"/>
    <n v="227"/>
    <n v="45.66"/>
    <x v="2"/>
    <s v="3"/>
    <s v="0.59%"/>
    <s v="4.25%"/>
    <s v="35.32"/>
    <x v="0"/>
    <s v="9,372,610"/>
    <s v="Americas"/>
    <x v="0"/>
    <s v="$22.20 Tn"/>
    <s v="$18.62 Tn"/>
    <x v="0"/>
  </r>
  <r>
    <x v="379"/>
    <s v="Kyung Hee University"/>
    <x v="8"/>
    <n v="11"/>
    <n v="239"/>
    <n v="445"/>
    <n v="210"/>
    <n v="398"/>
    <n v="626"/>
    <n v="609"/>
    <s v="569"/>
    <n v="84"/>
    <n v="45.66"/>
    <x v="2"/>
    <s v="28"/>
    <s v="0.09%"/>
    <s v="0.66%"/>
    <s v="511.62"/>
    <x v="8"/>
    <s v="100,210"/>
    <s v="Asia"/>
    <x v="2"/>
    <s v="$1.74 Tn"/>
    <s v="$1.41 Tn"/>
    <x v="8"/>
  </r>
  <r>
    <x v="380"/>
    <s v="Hong Kong Polytechnic University"/>
    <x v="24"/>
    <n v="5"/>
    <n v="355"/>
    <n v="189"/>
    <n v="210"/>
    <n v="261"/>
    <n v="764"/>
    <n v="406"/>
    <s v="395"/>
    <n v="481"/>
    <n v="45.65"/>
    <x v="2"/>
    <e v="#N/A"/>
    <e v="#N/A"/>
    <e v="#N/A"/>
    <e v="#N/A"/>
    <x v="24"/>
    <e v="#N/A"/>
    <e v="#N/A"/>
    <x v="11"/>
    <e v="#N/A"/>
    <e v="#N/A"/>
    <x v="24"/>
  </r>
  <r>
    <x v="381"/>
    <s v="Saarland University"/>
    <x v="10"/>
    <n v="34"/>
    <n v="355"/>
    <n v="370"/>
    <n v="210"/>
    <n v="390"/>
    <n v="402"/>
    <n v="493"/>
    <s v="326"/>
    <n v="307"/>
    <n v="45.65"/>
    <x v="2"/>
    <s v="19"/>
    <s v="0.32%"/>
    <s v="1.07%"/>
    <s v="234.61"/>
    <x v="10"/>
    <s v="357,114"/>
    <s v="Europe"/>
    <x v="3"/>
    <s v="$4.16 Tn"/>
    <s v="$3.48 Tn"/>
    <x v="10"/>
  </r>
  <r>
    <x v="382"/>
    <s v="Scuola Normale Superiore di Pisa"/>
    <x v="9"/>
    <n v="16"/>
    <n v="229"/>
    <n v="478"/>
    <n v="64"/>
    <n v="530"/>
    <n v="533"/>
    <n v="363"/>
    <s v="488"/>
    <n v="737"/>
    <n v="45.63"/>
    <x v="2"/>
    <s v="23"/>
    <s v="-0.15%"/>
    <s v="0.78%"/>
    <s v="200.65"/>
    <x v="9"/>
    <s v="301,336"/>
    <s v="Europe"/>
    <x v="5"/>
    <s v="$2.09 Tn"/>
    <s v="$1.86 Tn"/>
    <x v="9"/>
  </r>
  <r>
    <x v="383"/>
    <s v="University of Seville"/>
    <x v="22"/>
    <n v="8"/>
    <n v="355"/>
    <n v="478"/>
    <n v="210"/>
    <n v="339"/>
    <n v="556"/>
    <n v="493"/>
    <s v="523"/>
    <n v="89"/>
    <n v="45.63"/>
    <x v="2"/>
    <s v="30"/>
    <s v="0.04%"/>
    <s v="0.60%"/>
    <s v="92.40"/>
    <x v="22"/>
    <s v="505,992"/>
    <s v="Europe"/>
    <x v="5"/>
    <s v="$1.50 Tn"/>
    <s v="$1.24 Tn"/>
    <x v="22"/>
  </r>
  <r>
    <x v="384"/>
    <s v="Beijing Normal University"/>
    <x v="18"/>
    <n v="13"/>
    <n v="51"/>
    <n v="478"/>
    <n v="210"/>
    <n v="408"/>
    <n v="490"/>
    <n v="406"/>
    <s v="504"/>
    <n v="737"/>
    <n v="45.61"/>
    <x v="2"/>
    <s v="1"/>
    <s v="0.39%"/>
    <s v="18.47%"/>
    <s v="148.28"/>
    <x v="18"/>
    <s v="9,706,961"/>
    <s v="Asia"/>
    <x v="2"/>
    <s v="$15.47 Tn"/>
    <s v="$11.22 Tn"/>
    <x v="18"/>
  </r>
  <r>
    <x v="385"/>
    <s v="Chiba University"/>
    <x v="2"/>
    <n v="18"/>
    <n v="355"/>
    <n v="478"/>
    <n v="210"/>
    <n v="342"/>
    <n v="315"/>
    <n v="406"/>
    <s v="343"/>
    <n v="204"/>
    <n v="45.6"/>
    <x v="2"/>
    <s v="11"/>
    <s v="-0.30%"/>
    <s v="1.62%"/>
    <s v="334.66"/>
    <x v="2"/>
    <s v="377,930"/>
    <s v="Asia"/>
    <x v="2"/>
    <s v="$5.50 Tn"/>
    <s v="$4.94 Tn"/>
    <x v="2"/>
  </r>
  <r>
    <x v="386"/>
    <s v="University of Ferrara"/>
    <x v="9"/>
    <n v="17"/>
    <n v="355"/>
    <n v="478"/>
    <n v="210"/>
    <n v="399"/>
    <n v="393"/>
    <n v="310"/>
    <s v="313"/>
    <n v="552"/>
    <n v="45.6"/>
    <x v="2"/>
    <s v="23"/>
    <s v="-0.15%"/>
    <s v="0.78%"/>
    <s v="200.65"/>
    <x v="9"/>
    <s v="301,336"/>
    <s v="Europe"/>
    <x v="5"/>
    <s v="$2.09 Tn"/>
    <s v="$1.86 Tn"/>
    <x v="9"/>
  </r>
  <r>
    <x v="387"/>
    <s v="University of Bari Aldo Moro"/>
    <x v="9"/>
    <n v="18"/>
    <n v="355"/>
    <n v="478"/>
    <n v="210"/>
    <n v="345"/>
    <n v="336"/>
    <n v="493"/>
    <s v="326"/>
    <n v="338"/>
    <n v="45.6"/>
    <x v="2"/>
    <s v="23"/>
    <s v="-0.15%"/>
    <s v="0.78%"/>
    <s v="200.65"/>
    <x v="9"/>
    <s v="301,336"/>
    <s v="Europe"/>
    <x v="5"/>
    <s v="$2.09 Tn"/>
    <s v="$1.86 Tn"/>
    <x v="9"/>
  </r>
  <r>
    <x v="388"/>
    <s v="Polytechnic University of Milan"/>
    <x v="9"/>
    <n v="19"/>
    <n v="101"/>
    <n v="203"/>
    <n v="186"/>
    <n v="360"/>
    <n v="532"/>
    <n v="609"/>
    <s v="504"/>
    <n v="280"/>
    <n v="45.59"/>
    <x v="2"/>
    <s v="23"/>
    <s v="-0.15%"/>
    <s v="0.78%"/>
    <s v="200.65"/>
    <x v="9"/>
    <s v="301,336"/>
    <s v="Europe"/>
    <x v="5"/>
    <s v="$2.09 Tn"/>
    <s v="$1.86 Tn"/>
    <x v="9"/>
  </r>
  <r>
    <x v="389"/>
    <s v="Temple University"/>
    <x v="0"/>
    <n v="136"/>
    <n v="262"/>
    <n v="478"/>
    <n v="210"/>
    <n v="341"/>
    <n v="378"/>
    <n v="493"/>
    <s v="355"/>
    <n v="194"/>
    <n v="45.59"/>
    <x v="2"/>
    <s v="3"/>
    <s v="0.59%"/>
    <s v="4.25%"/>
    <s v="35.32"/>
    <x v="0"/>
    <s v="9,372,610"/>
    <s v="Americas"/>
    <x v="0"/>
    <s v="$22.20 Tn"/>
    <s v="$18.62 Tn"/>
    <x v="0"/>
  </r>
  <r>
    <x v="390"/>
    <s v="University of Turku"/>
    <x v="12"/>
    <n v="3"/>
    <n v="355"/>
    <n v="478"/>
    <n v="210"/>
    <n v="320"/>
    <n v="332"/>
    <n v="609"/>
    <s v="326"/>
    <n v="481"/>
    <n v="45.58"/>
    <x v="2"/>
    <s v="116"/>
    <s v="0.15%"/>
    <s v="0.07%"/>
    <s v="16.37"/>
    <x v="12"/>
    <s v="338,424"/>
    <s v="Europe"/>
    <x v="1"/>
    <s v="$289.24 Bn"/>
    <s v="$238.50 Bn"/>
    <x v="12"/>
  </r>
  <r>
    <x v="391"/>
    <s v="Aalto University"/>
    <x v="12"/>
    <n v="4"/>
    <n v="355"/>
    <n v="251"/>
    <n v="210"/>
    <n v="344"/>
    <n v="434"/>
    <n v="609"/>
    <s v="460"/>
    <n v="138"/>
    <n v="45.58"/>
    <x v="2"/>
    <s v="116"/>
    <s v="0.15%"/>
    <s v="0.07%"/>
    <s v="16.37"/>
    <x v="12"/>
    <s v="338,424"/>
    <s v="Europe"/>
    <x v="1"/>
    <s v="$289.24 Bn"/>
    <s v="$238.50 Bn"/>
    <x v="12"/>
  </r>
  <r>
    <x v="392"/>
    <s v="Simon Fraser University"/>
    <x v="5"/>
    <n v="17"/>
    <n v="355"/>
    <n v="478"/>
    <n v="210"/>
    <n v="286"/>
    <n v="281"/>
    <n v="406"/>
    <s v="341"/>
    <n v="373"/>
    <n v="45.58"/>
    <x v="2"/>
    <s v="39"/>
    <s v="0.89%"/>
    <s v="0.48%"/>
    <s v="3.78"/>
    <x v="5"/>
    <s v="9,984,670"/>
    <s v="Americas"/>
    <x v="0"/>
    <s v="$1.83 Tn"/>
    <s v="$1.53 Tn"/>
    <x v="5"/>
  </r>
  <r>
    <x v="393"/>
    <s v="Tianjin University"/>
    <x v="18"/>
    <n v="14"/>
    <n v="355"/>
    <n v="87"/>
    <n v="210"/>
    <n v="406"/>
    <n v="926"/>
    <n v="800"/>
    <s v="663"/>
    <n v="426"/>
    <n v="45.57"/>
    <x v="2"/>
    <s v="1"/>
    <s v="0.39%"/>
    <s v="18.47%"/>
    <s v="148.28"/>
    <x v="18"/>
    <s v="9,706,961"/>
    <s v="Asia"/>
    <x v="2"/>
    <s v="$15.47 Tn"/>
    <s v="$11.22 Tn"/>
    <x v="18"/>
  </r>
  <r>
    <x v="394"/>
    <s v="Chalmers University of Technology"/>
    <x v="7"/>
    <n v="9"/>
    <n v="349"/>
    <n v="332"/>
    <n v="210"/>
    <n v="359"/>
    <n v="435"/>
    <n v="493"/>
    <s v="337"/>
    <n v="737"/>
    <n v="45.57"/>
    <x v="2"/>
    <s v="91"/>
    <s v="0.63%"/>
    <s v="0.13%"/>
    <s v="22.43"/>
    <x v="7"/>
    <s v="450,295"/>
    <s v="Europe"/>
    <x v="1"/>
    <s v="$576.72 Bn"/>
    <s v="$514.48 Bn"/>
    <x v="7"/>
  </r>
  <r>
    <x v="395"/>
    <s v="Middle East Technical University"/>
    <x v="37"/>
    <n v="1"/>
    <n v="355"/>
    <n v="79"/>
    <n v="210"/>
    <n v="529"/>
    <n v="904"/>
    <n v="493"/>
    <s v="724"/>
    <n v="737"/>
    <n v="45.57"/>
    <x v="2"/>
    <s v="17"/>
    <s v="1.09%"/>
    <s v="1.08%"/>
    <s v="107.64"/>
    <x v="37"/>
    <s v="783,562"/>
    <s v="Asia"/>
    <x v="4"/>
    <s v="$809.55 Bn"/>
    <s v="$863.71 Bn"/>
    <x v="37"/>
  </r>
  <r>
    <x v="396"/>
    <s v="Cranfield University"/>
    <x v="1"/>
    <n v="35"/>
    <n v="355"/>
    <n v="71"/>
    <n v="210"/>
    <n v="728"/>
    <n v="731"/>
    <n v="800"/>
    <s v="769"/>
    <n v="737"/>
    <n v="45.56"/>
    <x v="2"/>
    <s v="21"/>
    <s v="0.53%"/>
    <s v="0.87%"/>
    <s v="279.48"/>
    <x v="1"/>
    <s v="242,900"/>
    <s v="Europe"/>
    <x v="1"/>
    <s v="$2.93 Tn"/>
    <s v="$2.65 Tn"/>
    <x v="1"/>
  </r>
  <r>
    <x v="397"/>
    <s v="York University"/>
    <x v="5"/>
    <n v="18"/>
    <n v="355"/>
    <n v="164"/>
    <n v="210"/>
    <n v="397"/>
    <n v="396"/>
    <n v="250"/>
    <s v="409"/>
    <n v="737"/>
    <n v="45.55"/>
    <x v="2"/>
    <s v="39"/>
    <s v="0.89%"/>
    <s v="0.48%"/>
    <s v="3.78"/>
    <x v="5"/>
    <s v="9,984,670"/>
    <s v="Americas"/>
    <x v="0"/>
    <s v="$1.83 Tn"/>
    <s v="$1.53 Tn"/>
    <x v="5"/>
  </r>
  <r>
    <x v="398"/>
    <s v="Xi'an Jiaotong University"/>
    <x v="18"/>
    <n v="15"/>
    <n v="355"/>
    <n v="127"/>
    <n v="210"/>
    <n v="307"/>
    <n v="595"/>
    <n v="800"/>
    <s v="642"/>
    <n v="181"/>
    <n v="45.55"/>
    <x v="2"/>
    <s v="1"/>
    <s v="0.39%"/>
    <s v="18.47%"/>
    <s v="148.28"/>
    <x v="18"/>
    <s v="9,706,961"/>
    <s v="Asia"/>
    <x v="2"/>
    <s v="$15.47 Tn"/>
    <s v="$11.22 Tn"/>
    <x v="18"/>
  </r>
  <r>
    <x v="399"/>
    <s v="Chonnam National University"/>
    <x v="8"/>
    <n v="12"/>
    <n v="355"/>
    <n v="478"/>
    <n v="210"/>
    <n v="411"/>
    <n v="652"/>
    <n v="363"/>
    <s v="430"/>
    <n v="115"/>
    <n v="45.55"/>
    <x v="2"/>
    <s v="28"/>
    <s v="0.09%"/>
    <s v="0.66%"/>
    <s v="511.62"/>
    <x v="8"/>
    <s v="100,210"/>
    <s v="Asia"/>
    <x v="2"/>
    <s v="$1.74 Tn"/>
    <s v="$1.41 Tn"/>
    <x v="8"/>
  </r>
  <r>
    <x v="400"/>
    <s v="University of Central Florida"/>
    <x v="0"/>
    <n v="137"/>
    <n v="355"/>
    <n v="468"/>
    <n v="210"/>
    <n v="388"/>
    <n v="391"/>
    <n v="493"/>
    <s v="380"/>
    <n v="149"/>
    <n v="45.55"/>
    <x v="2"/>
    <s v="3"/>
    <s v="0.59%"/>
    <s v="4.25%"/>
    <s v="35.32"/>
    <x v="0"/>
    <s v="9,372,610"/>
    <s v="Americas"/>
    <x v="0"/>
    <s v="$22.20 Tn"/>
    <s v="$18.62 Tn"/>
    <x v="0"/>
  </r>
  <r>
    <x v="401"/>
    <s v="University of Lorraine"/>
    <x v="6"/>
    <n v="14"/>
    <n v="213"/>
    <n v="301"/>
    <n v="185"/>
    <n v="300"/>
    <n v="361"/>
    <n v="493"/>
    <s v="442"/>
    <n v="181"/>
    <n v="45.55"/>
    <x v="2"/>
    <s v="22"/>
    <s v="0.22%"/>
    <s v="0.84%"/>
    <s v="118.31"/>
    <x v="6"/>
    <s v="551,695"/>
    <s v="Europe"/>
    <x v="3"/>
    <s v="$2.88 Tn"/>
    <s v="$2.47 Tn"/>
    <x v="6"/>
  </r>
  <r>
    <x v="402"/>
    <s v="University of Bordeaux II"/>
    <x v="6"/>
    <n v="15"/>
    <n v="355"/>
    <n v="478"/>
    <n v="210"/>
    <n v="440"/>
    <n v="385"/>
    <n v="363"/>
    <s v="322"/>
    <n v="426"/>
    <n v="45.54"/>
    <x v="2"/>
    <s v="22"/>
    <s v="0.22%"/>
    <s v="0.84%"/>
    <s v="118.31"/>
    <x v="6"/>
    <s v="551,695"/>
    <s v="Europe"/>
    <x v="3"/>
    <s v="$2.88 Tn"/>
    <s v="$2.47 Tn"/>
    <x v="6"/>
  </r>
  <r>
    <x v="403"/>
    <s v="University of New Hampshire"/>
    <x v="0"/>
    <n v="138"/>
    <n v="355"/>
    <n v="346"/>
    <n v="131"/>
    <n v="511"/>
    <n v="277"/>
    <n v="200"/>
    <s v="366"/>
    <n v="637"/>
    <n v="45.53"/>
    <x v="2"/>
    <s v="3"/>
    <s v="0.59%"/>
    <s v="4.25%"/>
    <s v="35.32"/>
    <x v="0"/>
    <s v="9,372,610"/>
    <s v="Americas"/>
    <x v="0"/>
    <s v="$22.20 Tn"/>
    <s v="$18.62 Tn"/>
    <x v="0"/>
  </r>
  <r>
    <x v="404"/>
    <s v="Versailles Saint-Quentin-en-Yvelines University"/>
    <x v="6"/>
    <n v="16"/>
    <n v="355"/>
    <n v="478"/>
    <n v="210"/>
    <n v="452"/>
    <n v="240"/>
    <n v="283"/>
    <s v="326"/>
    <n v="637"/>
    <n v="45.53"/>
    <x v="2"/>
    <s v="22"/>
    <s v="0.22%"/>
    <s v="0.84%"/>
    <s v="118.31"/>
    <x v="6"/>
    <s v="551,695"/>
    <s v="Europe"/>
    <x v="3"/>
    <s v="$2.88 Tn"/>
    <s v="$2.47 Tn"/>
    <x v="6"/>
  </r>
  <r>
    <x v="405"/>
    <s v="Chonbuk National University"/>
    <x v="8"/>
    <n v="13"/>
    <n v="355"/>
    <n v="478"/>
    <n v="210"/>
    <n v="512"/>
    <n v="741"/>
    <n v="800"/>
    <s v="618"/>
    <n v="78"/>
    <n v="45.51"/>
    <x v="2"/>
    <s v="28"/>
    <s v="0.09%"/>
    <s v="0.66%"/>
    <s v="511.62"/>
    <x v="8"/>
    <s v="100,210"/>
    <s v="Asia"/>
    <x v="2"/>
    <s v="$1.74 Tn"/>
    <s v="$1.41 Tn"/>
    <x v="8"/>
  </r>
  <r>
    <x v="406"/>
    <s v="Kumamoto University"/>
    <x v="2"/>
    <n v="19"/>
    <n v="279"/>
    <n v="325"/>
    <n v="210"/>
    <n v="473"/>
    <n v="400"/>
    <n v="493"/>
    <s v="380"/>
    <n v="170"/>
    <n v="45.51"/>
    <x v="2"/>
    <s v="11"/>
    <s v="-0.30%"/>
    <s v="1.62%"/>
    <s v="334.66"/>
    <x v="2"/>
    <s v="377,930"/>
    <s v="Asia"/>
    <x v="2"/>
    <s v="$5.50 Tn"/>
    <s v="$4.94 Tn"/>
    <x v="2"/>
  </r>
  <r>
    <x v="407"/>
    <s v="Huazhong University of Science and Technology"/>
    <x v="18"/>
    <n v="16"/>
    <n v="355"/>
    <n v="232"/>
    <n v="210"/>
    <n v="259"/>
    <n v="656"/>
    <n v="609"/>
    <s v="504"/>
    <n v="181"/>
    <n v="45.5"/>
    <x v="2"/>
    <s v="1"/>
    <s v="0.39%"/>
    <s v="18.47%"/>
    <s v="148.28"/>
    <x v="18"/>
    <s v="9,706,961"/>
    <s v="Asia"/>
    <x v="2"/>
    <s v="$15.47 Tn"/>
    <s v="$11.22 Tn"/>
    <x v="18"/>
  </r>
  <r>
    <x v="408"/>
    <s v="Brunel University"/>
    <x v="1"/>
    <n v="36"/>
    <n v="355"/>
    <n v="147"/>
    <n v="210"/>
    <n v="486"/>
    <n v="612"/>
    <n v="609"/>
    <s v="420"/>
    <n v="481"/>
    <n v="45.5"/>
    <x v="2"/>
    <s v="21"/>
    <s v="0.53%"/>
    <s v="0.87%"/>
    <s v="279.48"/>
    <x v="1"/>
    <s v="242,900"/>
    <s v="Europe"/>
    <x v="1"/>
    <s v="$2.93 Tn"/>
    <s v="$2.65 Tn"/>
    <x v="1"/>
  </r>
  <r>
    <x v="409"/>
    <s v="Polytechnic University of Catalonia"/>
    <x v="22"/>
    <n v="9"/>
    <n v="355"/>
    <n v="451"/>
    <n v="210"/>
    <n v="386"/>
    <n v="583"/>
    <n v="406"/>
    <s v="514"/>
    <n v="109"/>
    <n v="45.49"/>
    <x v="2"/>
    <s v="30"/>
    <s v="0.04%"/>
    <s v="0.60%"/>
    <s v="92.40"/>
    <x v="22"/>
    <s v="505,992"/>
    <s v="Europe"/>
    <x v="5"/>
    <s v="$1.50 Tn"/>
    <s v="$1.24 Tn"/>
    <x v="22"/>
  </r>
  <r>
    <x v="410"/>
    <s v="National Chiao Tung University"/>
    <x v="19"/>
    <n v="3"/>
    <n v="355"/>
    <n v="220"/>
    <n v="210"/>
    <n v="232"/>
    <n v="638"/>
    <n v="609"/>
    <s v="442"/>
    <n v="737"/>
    <n v="45.49"/>
    <x v="2"/>
    <s v="57"/>
    <s v="0.18%"/>
    <s v="0.31%"/>
    <s v="658.05"/>
    <x v="19"/>
    <s v="36,193"/>
    <s v="Asia"/>
    <x v="2"/>
    <s v="$633.70 Bn"/>
    <s v="-"/>
    <x v="19"/>
  </r>
  <r>
    <x v="411"/>
    <s v="Southeast University"/>
    <x v="18"/>
    <n v="17"/>
    <n v="158"/>
    <n v="409"/>
    <n v="210"/>
    <n v="412"/>
    <n v="695"/>
    <n v="609"/>
    <s v="514"/>
    <n v="121"/>
    <n v="45.49"/>
    <x v="2"/>
    <s v="1"/>
    <s v="0.39%"/>
    <s v="18.47%"/>
    <s v="148.28"/>
    <x v="18"/>
    <s v="9,706,961"/>
    <s v="Asia"/>
    <x v="2"/>
    <s v="$15.47 Tn"/>
    <s v="$11.22 Tn"/>
    <x v="18"/>
  </r>
  <r>
    <x v="412"/>
    <s v="Tokyo University of Science"/>
    <x v="2"/>
    <n v="20"/>
    <n v="355"/>
    <n v="478"/>
    <n v="210"/>
    <n v="504"/>
    <n v="516"/>
    <n v="406"/>
    <s v="402"/>
    <n v="128"/>
    <n v="45.48"/>
    <x v="2"/>
    <s v="11"/>
    <s v="-0.30%"/>
    <s v="1.62%"/>
    <s v="334.66"/>
    <x v="2"/>
    <s v="377,930"/>
    <s v="Asia"/>
    <x v="2"/>
    <s v="$5.50 Tn"/>
    <s v="$4.94 Tn"/>
    <x v="2"/>
  </r>
  <r>
    <x v="413"/>
    <s v="Catholic University of the Sacred Heart"/>
    <x v="9"/>
    <n v="20"/>
    <n v="355"/>
    <n v="478"/>
    <n v="210"/>
    <n v="422"/>
    <n v="500"/>
    <n v="609"/>
    <s v="326"/>
    <n v="737"/>
    <n v="45.47"/>
    <x v="2"/>
    <s v="23"/>
    <s v="-0.15%"/>
    <s v="0.78%"/>
    <s v="200.65"/>
    <x v="9"/>
    <s v="301,336"/>
    <s v="Europe"/>
    <x v="5"/>
    <s v="$2.09 Tn"/>
    <s v="$1.86 Tn"/>
    <x v="9"/>
  </r>
  <r>
    <x v="414"/>
    <s v="Brigham Young University"/>
    <x v="0"/>
    <n v="139"/>
    <n v="288"/>
    <n v="444"/>
    <n v="210"/>
    <n v="495"/>
    <n v="423"/>
    <n v="283"/>
    <s v="415"/>
    <n v="149"/>
    <n v="45.47"/>
    <x v="2"/>
    <s v="3"/>
    <s v="0.59%"/>
    <s v="4.25%"/>
    <s v="35.32"/>
    <x v="0"/>
    <s v="9,372,610"/>
    <s v="Americas"/>
    <x v="0"/>
    <s v="$22.20 Tn"/>
    <s v="$18.62 Tn"/>
    <x v="0"/>
  </r>
  <r>
    <x v="415"/>
    <s v="Technical University of Madrid"/>
    <x v="22"/>
    <n v="10"/>
    <n v="206"/>
    <n v="200"/>
    <n v="210"/>
    <n v="478"/>
    <n v="672"/>
    <n v="609"/>
    <s v="749"/>
    <n v="109"/>
    <n v="45.47"/>
    <x v="2"/>
    <s v="30"/>
    <s v="0.04%"/>
    <s v="0.60%"/>
    <s v="92.40"/>
    <x v="22"/>
    <s v="505,992"/>
    <s v="Europe"/>
    <x v="5"/>
    <s v="$1.50 Tn"/>
    <s v="$1.24 Tn"/>
    <x v="22"/>
  </r>
  <r>
    <x v="416"/>
    <s v="Nagasaki University"/>
    <x v="2"/>
    <n v="21"/>
    <n v="274"/>
    <n v="128"/>
    <n v="210"/>
    <n v="567"/>
    <n v="579"/>
    <n v="493"/>
    <s v="514"/>
    <n v="307"/>
    <n v="45.46"/>
    <x v="2"/>
    <s v="11"/>
    <s v="-0.30%"/>
    <s v="1.62%"/>
    <s v="334.66"/>
    <x v="2"/>
    <s v="377,930"/>
    <s v="Asia"/>
    <x v="2"/>
    <s v="$5.50 Tn"/>
    <s v="$4.94 Tn"/>
    <x v="2"/>
  </r>
  <r>
    <x v="417"/>
    <s v="National Tsing Hua University"/>
    <x v="19"/>
    <n v="4"/>
    <n v="244"/>
    <n v="478"/>
    <n v="210"/>
    <n v="230"/>
    <n v="406"/>
    <n v="493"/>
    <s v="386"/>
    <n v="552"/>
    <n v="45.46"/>
    <x v="2"/>
    <s v="57"/>
    <s v="0.18%"/>
    <s v="0.31%"/>
    <s v="658.05"/>
    <x v="19"/>
    <s v="36,193"/>
    <s v="Asia"/>
    <x v="2"/>
    <s v="$633.70 Bn"/>
    <s v="-"/>
    <x v="19"/>
  </r>
  <r>
    <x v="418"/>
    <s v="University of Warsaw"/>
    <x v="38"/>
    <n v="1"/>
    <n v="119"/>
    <n v="478"/>
    <n v="145"/>
    <n v="400"/>
    <n v="488"/>
    <n v="363"/>
    <s v="402"/>
    <n v="637"/>
    <n v="45.45"/>
    <x v="2"/>
    <s v="38"/>
    <s v="-0.11%"/>
    <s v="0.49%"/>
    <s v="121.04"/>
    <x v="38"/>
    <s v="312,679"/>
    <s v="Europe"/>
    <x v="8"/>
    <s v="$643.27 Bn"/>
    <s v="$471.40 Bn"/>
    <x v="38"/>
  </r>
  <r>
    <x v="419"/>
    <s v="King Saud University"/>
    <x v="39"/>
    <n v="1"/>
    <n v="355"/>
    <n v="133"/>
    <n v="210"/>
    <n v="611"/>
    <n v="537"/>
    <n v="800"/>
    <s v="897"/>
    <n v="115"/>
    <n v="45.45"/>
    <x v="2"/>
    <s v="41"/>
    <s v="1.59%"/>
    <s v="0.45%"/>
    <s v="16.19"/>
    <x v="39"/>
    <s v="2,149,690"/>
    <s v="Asia"/>
    <x v="4"/>
    <s v="$790.06 Bn"/>
    <s v="$639.62 Bn"/>
    <x v="39"/>
  </r>
  <r>
    <x v="420"/>
    <s v="University of Bath"/>
    <x v="1"/>
    <n v="37"/>
    <n v="355"/>
    <n v="352"/>
    <n v="210"/>
    <n v="387"/>
    <n v="379"/>
    <n v="310"/>
    <s v="355"/>
    <n v="552"/>
    <n v="45.44"/>
    <x v="2"/>
    <s v="21"/>
    <s v="0.53%"/>
    <s v="0.87%"/>
    <s v="279.48"/>
    <x v="1"/>
    <s v="242,900"/>
    <s v="Europe"/>
    <x v="1"/>
    <s v="$2.93 Tn"/>
    <s v="$2.65 Tn"/>
    <x v="1"/>
  </r>
  <r>
    <x v="421"/>
    <s v="Concordia University"/>
    <x v="5"/>
    <n v="19"/>
    <n v="355"/>
    <n v="110"/>
    <n v="210"/>
    <n v="540"/>
    <n v="687"/>
    <n v="493"/>
    <s v="543"/>
    <n v="552"/>
    <n v="45.44"/>
    <x v="2"/>
    <s v="39"/>
    <s v="0.89%"/>
    <s v="0.48%"/>
    <s v="3.78"/>
    <x v="5"/>
    <s v="9,984,670"/>
    <s v="Americas"/>
    <x v="0"/>
    <s v="$1.83 Tn"/>
    <s v="$1.53 Tn"/>
    <x v="5"/>
  </r>
  <r>
    <x v="422"/>
    <s v="Georgia Regents University"/>
    <x v="0"/>
    <n v="140"/>
    <n v="355"/>
    <n v="478"/>
    <n v="210"/>
    <n v="579"/>
    <n v="471"/>
    <n v="310"/>
    <s v="334"/>
    <n v="737"/>
    <n v="45.43"/>
    <x v="2"/>
    <s v="3"/>
    <s v="0.59%"/>
    <s v="4.25%"/>
    <s v="35.32"/>
    <x v="0"/>
    <s v="9,372,610"/>
    <s v="Americas"/>
    <x v="0"/>
    <s v="$22.20 Tn"/>
    <s v="$18.62 Tn"/>
    <x v="0"/>
  </r>
  <r>
    <x v="423"/>
    <s v="Niigata University"/>
    <x v="2"/>
    <n v="22"/>
    <n v="355"/>
    <n v="217"/>
    <n v="210"/>
    <n v="503"/>
    <n v="506"/>
    <n v="363"/>
    <s v="420"/>
    <n v="204"/>
    <n v="45.43"/>
    <x v="2"/>
    <s v="11"/>
    <s v="-0.30%"/>
    <s v="1.62%"/>
    <s v="334.66"/>
    <x v="2"/>
    <s v="377,930"/>
    <s v="Asia"/>
    <x v="2"/>
    <s v="$5.50 Tn"/>
    <s v="$4.94 Tn"/>
    <x v="2"/>
  </r>
  <r>
    <x v="424"/>
    <s v="University of Oulu"/>
    <x v="12"/>
    <n v="5"/>
    <n v="253"/>
    <n v="354"/>
    <n v="210"/>
    <n v="426"/>
    <n v="360"/>
    <n v="493"/>
    <s v="361"/>
    <n v="373"/>
    <n v="45.43"/>
    <x v="2"/>
    <s v="116"/>
    <s v="0.15%"/>
    <s v="0.07%"/>
    <s v="16.37"/>
    <x v="12"/>
    <s v="338,424"/>
    <s v="Europe"/>
    <x v="1"/>
    <s v="$289.24 Bn"/>
    <s v="$238.50 Bn"/>
    <x v="12"/>
  </r>
  <r>
    <x v="425"/>
    <s v="Pompeu Fabra University"/>
    <x v="22"/>
    <n v="11"/>
    <n v="355"/>
    <n v="478"/>
    <n v="210"/>
    <n v="409"/>
    <n v="184"/>
    <n v="609"/>
    <s v="343"/>
    <n v="481"/>
    <n v="45.43"/>
    <x v="2"/>
    <s v="30"/>
    <s v="0.04%"/>
    <s v="0.60%"/>
    <s v="92.40"/>
    <x v="22"/>
    <s v="505,992"/>
    <s v="Europe"/>
    <x v="5"/>
    <s v="$1.50 Tn"/>
    <s v="$1.24 Tn"/>
    <x v="22"/>
  </r>
  <r>
    <x v="426"/>
    <s v="Vienna University of Technology"/>
    <x v="26"/>
    <n v="4"/>
    <n v="351"/>
    <n v="413"/>
    <n v="210"/>
    <n v="381"/>
    <n v="365"/>
    <n v="406"/>
    <s v="420"/>
    <n v="159"/>
    <n v="45.43"/>
    <x v="2"/>
    <s v="97"/>
    <s v="0.57%"/>
    <s v="0.12%"/>
    <s v="107.38"/>
    <x v="26"/>
    <s v="83,871"/>
    <s v="Europe"/>
    <x v="3"/>
    <s v="$481.68 Bn"/>
    <s v="$390.80 Bn"/>
    <x v="26"/>
  </r>
  <r>
    <x v="427"/>
    <s v="Sogang University"/>
    <x v="8"/>
    <n v="14"/>
    <n v="355"/>
    <n v="478"/>
    <n v="210"/>
    <n v="781"/>
    <n v="792"/>
    <n v="800"/>
    <s v="889"/>
    <n v="68"/>
    <n v="45.43"/>
    <x v="2"/>
    <s v="28"/>
    <s v="0.09%"/>
    <s v="0.66%"/>
    <s v="511.62"/>
    <x v="8"/>
    <s v="100,210"/>
    <s v="Asia"/>
    <x v="2"/>
    <s v="$1.74 Tn"/>
    <s v="$1.41 Tn"/>
    <x v="8"/>
  </r>
  <r>
    <x v="428"/>
    <s v="Gyeongsang National University"/>
    <x v="8"/>
    <n v="15"/>
    <n v="355"/>
    <n v="478"/>
    <n v="210"/>
    <n v="626"/>
    <n v="663"/>
    <n v="800"/>
    <s v="618"/>
    <n v="84"/>
    <n v="45.43"/>
    <x v="2"/>
    <s v="28"/>
    <s v="0.09%"/>
    <s v="0.66%"/>
    <s v="511.62"/>
    <x v="8"/>
    <s v="100,210"/>
    <s v="Asia"/>
    <x v="2"/>
    <s v="$1.74 Tn"/>
    <s v="$1.41 Tn"/>
    <x v="8"/>
  </r>
  <r>
    <x v="429"/>
    <s v="University of Tampere"/>
    <x v="12"/>
    <n v="6"/>
    <n v="355"/>
    <n v="235"/>
    <n v="210"/>
    <n v="554"/>
    <n v="461"/>
    <n v="493"/>
    <s v="370"/>
    <n v="637"/>
    <n v="45.41"/>
    <x v="2"/>
    <s v="116"/>
    <s v="0.15%"/>
    <s v="0.07%"/>
    <s v="16.37"/>
    <x v="12"/>
    <s v="338,424"/>
    <s v="Europe"/>
    <x v="1"/>
    <s v="$289.24 Bn"/>
    <s v="$238.50 Bn"/>
    <x v="12"/>
  </r>
  <r>
    <x v="430"/>
    <s v="University of Milan - Bicocca"/>
    <x v="9"/>
    <n v="21"/>
    <n v="355"/>
    <n v="478"/>
    <n v="210"/>
    <n v="404"/>
    <n v="328"/>
    <n v="406"/>
    <s v="355"/>
    <n v="280"/>
    <n v="45.41"/>
    <x v="2"/>
    <s v="23"/>
    <s v="-0.15%"/>
    <s v="0.78%"/>
    <s v="200.65"/>
    <x v="9"/>
    <s v="301,336"/>
    <s v="Europe"/>
    <x v="5"/>
    <s v="$2.09 Tn"/>
    <s v="$1.86 Tn"/>
    <x v="9"/>
  </r>
  <r>
    <x v="431"/>
    <s v="University of Bordeaux I"/>
    <x v="6"/>
    <n v="17"/>
    <n v="355"/>
    <n v="478"/>
    <n v="210"/>
    <n v="327"/>
    <n v="228"/>
    <n v="406"/>
    <s v="361"/>
    <n v="426"/>
    <n v="45.41"/>
    <x v="2"/>
    <s v="22"/>
    <s v="0.22%"/>
    <s v="0.84%"/>
    <s v="118.31"/>
    <x v="6"/>
    <s v="551,695"/>
    <s v="Europe"/>
    <x v="3"/>
    <s v="$2.88 Tn"/>
    <s v="$2.47 Tn"/>
    <x v="6"/>
  </r>
  <r>
    <x v="432"/>
    <s v="Swedish University of Agricultural Sciences"/>
    <x v="7"/>
    <n v="10"/>
    <n v="355"/>
    <n v="478"/>
    <n v="210"/>
    <n v="376"/>
    <n v="266"/>
    <n v="363"/>
    <s v="346"/>
    <n v="737"/>
    <n v="45.4"/>
    <x v="2"/>
    <s v="91"/>
    <s v="0.63%"/>
    <s v="0.13%"/>
    <s v="22.43"/>
    <x v="7"/>
    <s v="450,295"/>
    <s v="Europe"/>
    <x v="1"/>
    <s v="$576.72 Bn"/>
    <s v="$514.48 Bn"/>
    <x v="7"/>
  </r>
  <r>
    <x v="433"/>
    <s v="George Mason University"/>
    <x v="0"/>
    <n v="141"/>
    <n v="355"/>
    <n v="478"/>
    <n v="97"/>
    <n v="449"/>
    <n v="374"/>
    <n v="283"/>
    <s v="415"/>
    <n v="637"/>
    <n v="45.4"/>
    <x v="2"/>
    <s v="3"/>
    <s v="0.59%"/>
    <s v="4.25%"/>
    <s v="35.32"/>
    <x v="0"/>
    <s v="9,372,610"/>
    <s v="Americas"/>
    <x v="0"/>
    <s v="$22.20 Tn"/>
    <s v="$18.62 Tn"/>
    <x v="0"/>
  </r>
  <r>
    <x v="434"/>
    <s v="Jilin University"/>
    <x v="18"/>
    <n v="18"/>
    <n v="224"/>
    <n v="469"/>
    <n v="210"/>
    <n v="270"/>
    <n v="467"/>
    <n v="493"/>
    <s v="395"/>
    <n v="373"/>
    <n v="45.4"/>
    <x v="2"/>
    <s v="1"/>
    <s v="0.39%"/>
    <s v="18.47%"/>
    <s v="148.28"/>
    <x v="18"/>
    <s v="9,706,961"/>
    <s v="Asia"/>
    <x v="2"/>
    <s v="$15.47 Tn"/>
    <s v="$11.22 Tn"/>
    <x v="18"/>
  </r>
  <r>
    <x v="435"/>
    <s v="University of Delhi"/>
    <x v="32"/>
    <n v="2"/>
    <n v="263"/>
    <n v="88"/>
    <n v="210"/>
    <n v="701"/>
    <n v="732"/>
    <n v="800"/>
    <s v="769"/>
    <n v="637"/>
    <n v="45.4"/>
    <x v="2"/>
    <s v="2"/>
    <s v="0.99%"/>
    <s v="17.70%"/>
    <s v="419.76"/>
    <x v="32"/>
    <s v="3,287,590"/>
    <s v="Asia"/>
    <x v="12"/>
    <s v="$3.26 Tn"/>
    <s v="$2.26 Tn"/>
    <x v="32"/>
  </r>
  <r>
    <x v="436"/>
    <s v="University of Campinas"/>
    <x v="23"/>
    <n v="3"/>
    <n v="355"/>
    <n v="478"/>
    <n v="210"/>
    <n v="297"/>
    <n v="534"/>
    <n v="406"/>
    <s v="386"/>
    <n v="227"/>
    <n v="45.39"/>
    <x v="2"/>
    <s v="6"/>
    <s v="0.72%"/>
    <s v="2.73%"/>
    <s v="24.96"/>
    <x v="23"/>
    <s v="8,515,767"/>
    <s v="Americas"/>
    <x v="10"/>
    <s v="$2.06 Tn"/>
    <s v="$1.80 Tn"/>
    <x v="23"/>
  </r>
  <r>
    <x v="437"/>
    <s v="Wuhan University"/>
    <x v="18"/>
    <n v="19"/>
    <n v="355"/>
    <n v="228"/>
    <n v="210"/>
    <n v="310"/>
    <n v="627"/>
    <n v="609"/>
    <s v="420"/>
    <n v="481"/>
    <n v="45.39"/>
    <x v="2"/>
    <s v="1"/>
    <s v="0.39%"/>
    <s v="18.47%"/>
    <s v="148.28"/>
    <x v="18"/>
    <s v="9,706,961"/>
    <s v="Asia"/>
    <x v="2"/>
    <s v="$15.47 Tn"/>
    <s v="$11.22 Tn"/>
    <x v="18"/>
  </r>
  <r>
    <x v="438"/>
    <s v="West Virginia University"/>
    <x v="0"/>
    <n v="142"/>
    <n v="314"/>
    <n v="180"/>
    <n v="210"/>
    <n v="441"/>
    <n v="419"/>
    <n v="406"/>
    <s v="430"/>
    <n v="637"/>
    <n v="45.39"/>
    <x v="2"/>
    <s v="3"/>
    <s v="0.59%"/>
    <s v="4.25%"/>
    <s v="35.32"/>
    <x v="0"/>
    <s v="9,372,610"/>
    <s v="Americas"/>
    <x v="0"/>
    <s v="$22.20 Tn"/>
    <s v="$18.62 Tn"/>
    <x v="0"/>
  </r>
  <r>
    <x v="439"/>
    <s v="Pusan National University"/>
    <x v="8"/>
    <n v="16"/>
    <n v="355"/>
    <n v="422"/>
    <n v="210"/>
    <n v="395"/>
    <n v="511"/>
    <n v="363"/>
    <s v="496"/>
    <n v="128"/>
    <n v="45.38"/>
    <x v="2"/>
    <s v="28"/>
    <s v="0.09%"/>
    <s v="0.66%"/>
    <s v="511.62"/>
    <x v="8"/>
    <s v="100,210"/>
    <s v="Asia"/>
    <x v="2"/>
    <s v="$1.74 Tn"/>
    <s v="$1.41 Tn"/>
    <x v="8"/>
  </r>
  <r>
    <x v="440"/>
    <s v="University of Mississippi - Oxford Campus"/>
    <x v="0"/>
    <n v="143"/>
    <n v="355"/>
    <n v="478"/>
    <n v="210"/>
    <n v="384"/>
    <n v="478"/>
    <n v="220"/>
    <s v="361"/>
    <n v="552"/>
    <n v="45.38"/>
    <x v="2"/>
    <s v="3"/>
    <s v="0.59%"/>
    <s v="4.25%"/>
    <s v="35.32"/>
    <x v="0"/>
    <s v="9,372,610"/>
    <s v="Americas"/>
    <x v="0"/>
    <s v="$22.20 Tn"/>
    <s v="$18.62 Tn"/>
    <x v="0"/>
  </r>
  <r>
    <x v="441"/>
    <s v="University of Arkansas for Medical Sciences"/>
    <x v="0"/>
    <n v="144"/>
    <n v="355"/>
    <n v="478"/>
    <n v="210"/>
    <n v="488"/>
    <n v="542"/>
    <n v="609"/>
    <s v="349"/>
    <n v="280"/>
    <n v="45.37"/>
    <x v="2"/>
    <s v="3"/>
    <s v="0.59%"/>
    <s v="4.25%"/>
    <s v="35.32"/>
    <x v="0"/>
    <s v="9,372,610"/>
    <s v="Americas"/>
    <x v="0"/>
    <s v="$22.20 Tn"/>
    <s v="$18.62 Tn"/>
    <x v="0"/>
  </r>
  <r>
    <x v="442"/>
    <s v="Miami University"/>
    <x v="0"/>
    <n v="145"/>
    <n v="355"/>
    <n v="104"/>
    <n v="210"/>
    <n v="712"/>
    <n v="501"/>
    <n v="406"/>
    <s v="642"/>
    <n v="737"/>
    <n v="45.37"/>
    <x v="2"/>
    <s v="3"/>
    <s v="0.59%"/>
    <s v="4.25%"/>
    <s v="35.32"/>
    <x v="0"/>
    <s v="9,372,610"/>
    <s v="Americas"/>
    <x v="0"/>
    <s v="$22.20 Tn"/>
    <s v="$18.62 Tn"/>
    <x v="0"/>
  </r>
  <r>
    <x v="443"/>
    <s v="University of Tokushima"/>
    <x v="2"/>
    <n v="23"/>
    <n v="109"/>
    <n v="478"/>
    <n v="210"/>
    <n v="603"/>
    <n v="455"/>
    <n v="493"/>
    <s v="504"/>
    <n v="149"/>
    <n v="45.36"/>
    <x v="2"/>
    <s v="11"/>
    <s v="-0.30%"/>
    <s v="1.62%"/>
    <s v="334.66"/>
    <x v="2"/>
    <s v="377,930"/>
    <s v="Asia"/>
    <x v="2"/>
    <s v="$5.50 Tn"/>
    <s v="$4.94 Tn"/>
    <x v="2"/>
  </r>
  <r>
    <x v="444"/>
    <s v="University of Twente"/>
    <x v="11"/>
    <n v="12"/>
    <n v="355"/>
    <n v="478"/>
    <n v="210"/>
    <n v="343"/>
    <n v="477"/>
    <n v="363"/>
    <s v="366"/>
    <n v="338"/>
    <n v="45.36"/>
    <x v="2"/>
    <s v="69"/>
    <s v="0.22%"/>
    <s v="0.22%"/>
    <s v="409.44"/>
    <x v="11"/>
    <s v="41,850"/>
    <s v="Europe"/>
    <x v="3"/>
    <s v="$954.93 Bn"/>
    <s v="$777.23 Bn"/>
    <x v="11"/>
  </r>
  <r>
    <x v="445"/>
    <s v="Loyola University Chicago"/>
    <x v="0"/>
    <n v="146"/>
    <n v="355"/>
    <n v="350"/>
    <n v="210"/>
    <n v="538"/>
    <n v="414"/>
    <n v="609"/>
    <s v="349"/>
    <n v="737"/>
    <n v="45.36"/>
    <x v="2"/>
    <s v="3"/>
    <s v="0.59%"/>
    <s v="4.25%"/>
    <s v="35.32"/>
    <x v="0"/>
    <s v="9,372,610"/>
    <s v="Americas"/>
    <x v="0"/>
    <s v="$22.20 Tn"/>
    <s v="$18.62 Tn"/>
    <x v="0"/>
  </r>
  <r>
    <x v="446"/>
    <s v="Ajou University"/>
    <x v="8"/>
    <n v="17"/>
    <n v="355"/>
    <n v="343"/>
    <n v="210"/>
    <n v="646"/>
    <n v="802"/>
    <n v="609"/>
    <s v="663"/>
    <n v="94"/>
    <n v="45.35"/>
    <x v="2"/>
    <s v="28"/>
    <s v="0.09%"/>
    <s v="0.66%"/>
    <s v="511.62"/>
    <x v="8"/>
    <s v="100,210"/>
    <s v="Asia"/>
    <x v="2"/>
    <s v="$1.74 Tn"/>
    <s v="$1.41 Tn"/>
    <x v="8"/>
  </r>
  <r>
    <x v="447"/>
    <s v="Syracuse University"/>
    <x v="0"/>
    <n v="147"/>
    <n v="129"/>
    <n v="249"/>
    <n v="210"/>
    <n v="459"/>
    <n v="479"/>
    <n v="310"/>
    <s v="488"/>
    <n v="338"/>
    <n v="45.34"/>
    <x v="2"/>
    <s v="3"/>
    <s v="0.59%"/>
    <s v="4.25%"/>
    <s v="35.32"/>
    <x v="0"/>
    <s v="9,372,610"/>
    <s v="Americas"/>
    <x v="0"/>
    <s v="$22.20 Tn"/>
    <s v="$18.62 Tn"/>
    <x v="0"/>
  </r>
  <r>
    <x v="448"/>
    <s v="Lancaster University"/>
    <x v="1"/>
    <n v="38"/>
    <n v="355"/>
    <n v="339"/>
    <n v="210"/>
    <n v="372"/>
    <n v="398"/>
    <n v="250"/>
    <s v="380"/>
    <n v="637"/>
    <n v="45.33"/>
    <x v="2"/>
    <s v="21"/>
    <s v="0.53%"/>
    <s v="0.87%"/>
    <s v="279.48"/>
    <x v="1"/>
    <s v="242,900"/>
    <s v="Europe"/>
    <x v="1"/>
    <s v="$2.93 Tn"/>
    <s v="$2.65 Tn"/>
    <x v="1"/>
  </r>
  <r>
    <x v="449"/>
    <s v="Pontifical Catholic University of Chile"/>
    <x v="40"/>
    <n v="1"/>
    <n v="330"/>
    <n v="263"/>
    <n v="210"/>
    <n v="450"/>
    <n v="310"/>
    <n v="493"/>
    <s v="395"/>
    <n v="426"/>
    <n v="45.33"/>
    <x v="2"/>
    <s v="63"/>
    <s v="0.87%"/>
    <s v="0.25%"/>
    <s v="25.28"/>
    <x v="40"/>
    <s v="756,102"/>
    <s v="Americas"/>
    <x v="10"/>
    <s v="$313.56 Bn"/>
    <s v="$247.05 Bn"/>
    <x v="40"/>
  </r>
  <r>
    <x v="450"/>
    <s v="University of Chile"/>
    <x v="40"/>
    <n v="2"/>
    <n v="232"/>
    <n v="278"/>
    <n v="210"/>
    <n v="416"/>
    <n v="375"/>
    <n v="493"/>
    <s v="409"/>
    <n v="552"/>
    <n v="45.29"/>
    <x v="2"/>
    <s v="63"/>
    <s v="0.87%"/>
    <s v="0.25%"/>
    <s v="25.28"/>
    <x v="40"/>
    <s v="756,102"/>
    <s v="Americas"/>
    <x v="10"/>
    <s v="$313.56 Bn"/>
    <s v="$247.05 Bn"/>
    <x v="40"/>
  </r>
  <r>
    <x v="451"/>
    <s v="Innsbruck Medical University"/>
    <x v="26"/>
    <n v="5"/>
    <n v="355"/>
    <n v="478"/>
    <n v="210"/>
    <n v="482"/>
    <n v="401"/>
    <n v="800"/>
    <s v="349"/>
    <n v="637"/>
    <n v="45.29"/>
    <x v="2"/>
    <s v="97"/>
    <s v="0.57%"/>
    <s v="0.12%"/>
    <s v="107.38"/>
    <x v="26"/>
    <s v="83,871"/>
    <s v="Europe"/>
    <x v="3"/>
    <s v="$481.68 Bn"/>
    <s v="$390.80 Bn"/>
    <x v="26"/>
  </r>
  <r>
    <x v="452"/>
    <s v="University of Granada"/>
    <x v="22"/>
    <n v="12"/>
    <n v="355"/>
    <n v="478"/>
    <n v="210"/>
    <n v="316"/>
    <n v="451"/>
    <n v="310"/>
    <s v="442"/>
    <n v="194"/>
    <n v="45.29"/>
    <x v="2"/>
    <s v="30"/>
    <s v="0.04%"/>
    <s v="0.60%"/>
    <s v="92.40"/>
    <x v="22"/>
    <s v="505,992"/>
    <s v="Europe"/>
    <x v="5"/>
    <s v="$1.50 Tn"/>
    <s v="$1.24 Tn"/>
    <x v="22"/>
  </r>
  <r>
    <x v="453"/>
    <s v="Kanazawa University"/>
    <x v="2"/>
    <n v="24"/>
    <n v="355"/>
    <n v="327"/>
    <n v="210"/>
    <n v="455"/>
    <n v="409"/>
    <n v="493"/>
    <s v="375"/>
    <n v="373"/>
    <n v="45.29"/>
    <x v="2"/>
    <s v="11"/>
    <s v="-0.30%"/>
    <s v="1.62%"/>
    <s v="334.66"/>
    <x v="2"/>
    <s v="377,930"/>
    <s v="Asia"/>
    <x v="2"/>
    <s v="$5.50 Tn"/>
    <s v="$4.94 Tn"/>
    <x v="2"/>
  </r>
  <r>
    <x v="454"/>
    <s v="University of Parma"/>
    <x v="9"/>
    <n v="22"/>
    <n v="355"/>
    <n v="431"/>
    <n v="210"/>
    <n v="421"/>
    <n v="440"/>
    <n v="310"/>
    <s v="372"/>
    <n v="637"/>
    <n v="45.28"/>
    <x v="2"/>
    <s v="23"/>
    <s v="-0.15%"/>
    <s v="0.78%"/>
    <s v="200.65"/>
    <x v="9"/>
    <s v="301,336"/>
    <s v="Europe"/>
    <x v="5"/>
    <s v="$2.09 Tn"/>
    <s v="$1.86 Tn"/>
    <x v="9"/>
  </r>
  <r>
    <x v="455"/>
    <s v="University of Siena"/>
    <x v="9"/>
    <n v="23"/>
    <n v="355"/>
    <n v="478"/>
    <n v="210"/>
    <n v="407"/>
    <n v="356"/>
    <n v="310"/>
    <s v="366"/>
    <n v="737"/>
    <n v="45.27"/>
    <x v="2"/>
    <s v="23"/>
    <s v="-0.15%"/>
    <s v="0.78%"/>
    <s v="200.65"/>
    <x v="9"/>
    <s v="301,336"/>
    <s v="Europe"/>
    <x v="5"/>
    <s v="$2.09 Tn"/>
    <s v="$1.86 Tn"/>
    <x v="9"/>
  </r>
  <r>
    <x v="456"/>
    <s v="Shandong University"/>
    <x v="18"/>
    <n v="20"/>
    <n v="355"/>
    <n v="466"/>
    <n v="210"/>
    <n v="245"/>
    <n v="588"/>
    <n v="493"/>
    <s v="437"/>
    <n v="481"/>
    <n v="45.27"/>
    <x v="2"/>
    <s v="1"/>
    <s v="0.39%"/>
    <s v="18.47%"/>
    <s v="148.28"/>
    <x v="18"/>
    <s v="9,706,961"/>
    <s v="Asia"/>
    <x v="2"/>
    <s v="$15.47 Tn"/>
    <s v="$11.22 Tn"/>
    <x v="18"/>
  </r>
  <r>
    <x v="457"/>
    <s v="Technical University of Dortmund"/>
    <x v="10"/>
    <n v="35"/>
    <n v="355"/>
    <n v="478"/>
    <n v="210"/>
    <n v="454"/>
    <n v="539"/>
    <n v="406"/>
    <s v="430"/>
    <n v="170"/>
    <n v="45.26"/>
    <x v="2"/>
    <s v="19"/>
    <s v="0.32%"/>
    <s v="1.07%"/>
    <s v="234.61"/>
    <x v="10"/>
    <s v="357,114"/>
    <s v="Europe"/>
    <x v="3"/>
    <s v="$4.16 Tn"/>
    <s v="$3.48 Tn"/>
    <x v="10"/>
  </r>
  <r>
    <x v="458"/>
    <s v="University of KwaZulu-Natal"/>
    <x v="21"/>
    <n v="4"/>
    <n v="355"/>
    <n v="142"/>
    <n v="210"/>
    <n v="584"/>
    <n v="436"/>
    <n v="310"/>
    <s v="554"/>
    <n v="737"/>
    <n v="45.26"/>
    <x v="2"/>
    <s v="25"/>
    <s v="1.28%"/>
    <s v="0.76%"/>
    <s v="48.57"/>
    <x v="21"/>
    <s v="1,221,037"/>
    <s v="Africa"/>
    <x v="9"/>
    <s v="$386.73 Bn"/>
    <s v="$295.44 Bn"/>
    <x v="21"/>
  </r>
  <r>
    <x v="459"/>
    <s v="University of Nevada, Reno"/>
    <x v="0"/>
    <n v="148"/>
    <n v="355"/>
    <n v="347"/>
    <n v="210"/>
    <n v="516"/>
    <n v="325"/>
    <n v="250"/>
    <s v="380"/>
    <n v="637"/>
    <n v="45.26"/>
    <x v="2"/>
    <s v="3"/>
    <s v="0.59%"/>
    <s v="4.25%"/>
    <s v="35.32"/>
    <x v="0"/>
    <s v="9,372,610"/>
    <s v="Americas"/>
    <x v="0"/>
    <s v="$22.20 Tn"/>
    <s v="$18.62 Tn"/>
    <x v="0"/>
  </r>
  <r>
    <x v="460"/>
    <s v="Yokohama City University"/>
    <x v="2"/>
    <n v="25"/>
    <n v="355"/>
    <n v="196"/>
    <n v="210"/>
    <n v="650"/>
    <n v="362"/>
    <n v="800"/>
    <s v="460"/>
    <n v="338"/>
    <n v="45.26"/>
    <x v="2"/>
    <s v="11"/>
    <s v="-0.30%"/>
    <s v="1.62%"/>
    <s v="334.66"/>
    <x v="2"/>
    <s v="377,930"/>
    <s v="Asia"/>
    <x v="2"/>
    <s v="$5.50 Tn"/>
    <s v="$4.94 Tn"/>
    <x v="2"/>
  </r>
  <r>
    <x v="461"/>
    <s v="École normale supérieure de Lyon"/>
    <x v="6"/>
    <n v="18"/>
    <n v="355"/>
    <n v="478"/>
    <n v="126"/>
    <n v="489"/>
    <n v="220"/>
    <n v="493"/>
    <s v="395"/>
    <n v="737"/>
    <n v="45.25"/>
    <x v="2"/>
    <s v="22"/>
    <s v="0.22%"/>
    <s v="0.84%"/>
    <s v="118.31"/>
    <x v="6"/>
    <s v="551,695"/>
    <s v="Europe"/>
    <x v="3"/>
    <s v="$2.88 Tn"/>
    <s v="$2.47 Tn"/>
    <x v="6"/>
  </r>
  <r>
    <x v="462"/>
    <s v="University College Cork"/>
    <x v="25"/>
    <n v="3"/>
    <n v="355"/>
    <n v="359"/>
    <n v="210"/>
    <n v="423"/>
    <n v="464"/>
    <n v="406"/>
    <s v="420"/>
    <n v="227"/>
    <n v="45.25"/>
    <x v="2"/>
    <s v="124"/>
    <s v="1.13%"/>
    <s v="0.06%"/>
    <s v="70.27"/>
    <x v="25"/>
    <s v="70,273"/>
    <s v="Europe"/>
    <x v="1"/>
    <s v="$405.19 Bn"/>
    <s v="$304.82 Bn"/>
    <x v="25"/>
  </r>
  <r>
    <x v="463"/>
    <s v="Ohio University"/>
    <x v="0"/>
    <n v="149"/>
    <n v="196"/>
    <n v="176"/>
    <n v="210"/>
    <n v="568"/>
    <n v="474"/>
    <n v="493"/>
    <s v="554"/>
    <n v="280"/>
    <n v="45.25"/>
    <x v="2"/>
    <s v="3"/>
    <s v="0.59%"/>
    <s v="4.25%"/>
    <s v="35.32"/>
    <x v="0"/>
    <s v="9,372,610"/>
    <s v="Americas"/>
    <x v="0"/>
    <s v="$22.20 Tn"/>
    <s v="$18.62 Tn"/>
    <x v="0"/>
  </r>
  <r>
    <x v="464"/>
    <s v="Central South University"/>
    <x v="18"/>
    <n v="21"/>
    <n v="355"/>
    <n v="162"/>
    <n v="210"/>
    <n v="330"/>
    <n v="855"/>
    <n v="609"/>
    <s v="596"/>
    <n v="373"/>
    <n v="45.24"/>
    <x v="2"/>
    <s v="1"/>
    <s v="0.39%"/>
    <s v="18.47%"/>
    <s v="148.28"/>
    <x v="18"/>
    <s v="9,706,961"/>
    <s v="Asia"/>
    <x v="2"/>
    <s v="$15.47 Tn"/>
    <s v="$11.22 Tn"/>
    <x v="18"/>
  </r>
  <r>
    <x v="465"/>
    <s v="University of Modena and Reggio Emilia"/>
    <x v="9"/>
    <n v="24"/>
    <n v="355"/>
    <n v="478"/>
    <n v="210"/>
    <n v="435"/>
    <n v="485"/>
    <n v="310"/>
    <s v="370"/>
    <n v="637"/>
    <n v="45.23"/>
    <x v="2"/>
    <s v="23"/>
    <s v="-0.15%"/>
    <s v="0.78%"/>
    <s v="200.65"/>
    <x v="9"/>
    <s v="301,336"/>
    <s v="Europe"/>
    <x v="5"/>
    <s v="$2.09 Tn"/>
    <s v="$1.86 Tn"/>
    <x v="9"/>
  </r>
  <r>
    <x v="466"/>
    <s v="New Mexico State University"/>
    <x v="0"/>
    <n v="150"/>
    <n v="355"/>
    <n v="369"/>
    <n v="210"/>
    <n v="677"/>
    <n v="630"/>
    <n v="200"/>
    <s v="386"/>
    <n v="737"/>
    <n v="45.23"/>
    <x v="2"/>
    <s v="3"/>
    <s v="0.59%"/>
    <s v="4.25%"/>
    <s v="35.32"/>
    <x v="0"/>
    <s v="9,372,610"/>
    <s v="Americas"/>
    <x v="0"/>
    <s v="$22.20 Tn"/>
    <s v="$18.62 Tn"/>
    <x v="0"/>
  </r>
  <r>
    <x v="467"/>
    <s v="University of Konstanz"/>
    <x v="10"/>
    <n v="36"/>
    <n v="355"/>
    <n v="478"/>
    <n v="157"/>
    <n v="475"/>
    <n v="347"/>
    <n v="493"/>
    <s v="395"/>
    <n v="481"/>
    <n v="45.22"/>
    <x v="2"/>
    <s v="19"/>
    <s v="0.32%"/>
    <s v="1.07%"/>
    <s v="234.61"/>
    <x v="10"/>
    <s v="357,114"/>
    <s v="Europe"/>
    <x v="3"/>
    <s v="$4.16 Tn"/>
    <s v="$3.48 Tn"/>
    <x v="10"/>
  </r>
  <r>
    <x v="468"/>
    <s v="University of Hawaii at Manoa"/>
    <x v="0"/>
    <n v="151"/>
    <n v="355"/>
    <n v="379"/>
    <n v="148"/>
    <n v="451"/>
    <n v="211"/>
    <n v="363"/>
    <s v="452"/>
    <n v="373"/>
    <n v="45.22"/>
    <x v="2"/>
    <s v="3"/>
    <s v="0.59%"/>
    <s v="4.25%"/>
    <s v="35.32"/>
    <x v="0"/>
    <s v="9,372,610"/>
    <s v="Americas"/>
    <x v="0"/>
    <s v="$22.20 Tn"/>
    <s v="$18.62 Tn"/>
    <x v="0"/>
  </r>
  <r>
    <x v="469"/>
    <s v="University of Nebraska Omaha"/>
    <x v="0"/>
    <n v="152"/>
    <n v="355"/>
    <n v="349"/>
    <n v="210"/>
    <n v="643"/>
    <n v="521"/>
    <n v="406"/>
    <s v="372"/>
    <n v="737"/>
    <n v="45.22"/>
    <x v="2"/>
    <s v="3"/>
    <s v="0.59%"/>
    <s v="4.25%"/>
    <s v="35.32"/>
    <x v="0"/>
    <s v="9,372,610"/>
    <s v="Americas"/>
    <x v="0"/>
    <s v="$22.20 Tn"/>
    <s v="$18.62 Tn"/>
    <x v="0"/>
  </r>
  <r>
    <x v="470"/>
    <s v="Shinshu University"/>
    <x v="2"/>
    <n v="26"/>
    <n v="355"/>
    <n v="333"/>
    <n v="210"/>
    <n v="564"/>
    <n v="568"/>
    <n v="283"/>
    <s v="442"/>
    <n v="204"/>
    <n v="45.22"/>
    <x v="2"/>
    <s v="11"/>
    <s v="-0.30%"/>
    <s v="1.62%"/>
    <s v="334.66"/>
    <x v="2"/>
    <s v="377,930"/>
    <s v="Asia"/>
    <x v="2"/>
    <s v="$5.50 Tn"/>
    <s v="$4.94 Tn"/>
    <x v="2"/>
  </r>
  <r>
    <x v="471"/>
    <s v="University of Strathclyde"/>
    <x v="1"/>
    <n v="39"/>
    <n v="355"/>
    <n v="245"/>
    <n v="210"/>
    <n v="382"/>
    <n v="454"/>
    <n v="406"/>
    <s v="460"/>
    <n v="426"/>
    <n v="45.22"/>
    <x v="2"/>
    <s v="21"/>
    <s v="0.53%"/>
    <s v="0.87%"/>
    <s v="279.48"/>
    <x v="1"/>
    <s v="242,900"/>
    <s v="Europe"/>
    <x v="1"/>
    <s v="$2.93 Tn"/>
    <s v="$2.65 Tn"/>
    <x v="1"/>
  </r>
  <r>
    <x v="472"/>
    <s v="Baylor University"/>
    <x v="0"/>
    <n v="153"/>
    <n v="355"/>
    <n v="351"/>
    <n v="210"/>
    <n v="578"/>
    <n v="566"/>
    <n v="220"/>
    <s v="395"/>
    <n v="637"/>
    <n v="45.21"/>
    <x v="2"/>
    <s v="3"/>
    <s v="0.59%"/>
    <s v="4.25%"/>
    <s v="35.32"/>
    <x v="0"/>
    <s v="9,372,610"/>
    <s v="Americas"/>
    <x v="0"/>
    <s v="$22.20 Tn"/>
    <s v="$18.62 Tn"/>
    <x v="0"/>
  </r>
  <r>
    <x v="473"/>
    <s v="Polytechnic University of Valencia"/>
    <x v="22"/>
    <n v="13"/>
    <n v="355"/>
    <n v="478"/>
    <n v="210"/>
    <n v="361"/>
    <n v="468"/>
    <n v="609"/>
    <s v="430"/>
    <n v="204"/>
    <n v="45.21"/>
    <x v="2"/>
    <s v="30"/>
    <s v="0.04%"/>
    <s v="0.60%"/>
    <s v="92.40"/>
    <x v="22"/>
    <s v="505,992"/>
    <s v="Europe"/>
    <x v="5"/>
    <s v="$1.50 Tn"/>
    <s v="$1.24 Tn"/>
    <x v="22"/>
  </r>
  <r>
    <x v="474"/>
    <s v="Harbin Institute of Technology"/>
    <x v="18"/>
    <n v="22"/>
    <n v="355"/>
    <n v="289"/>
    <n v="210"/>
    <n v="283"/>
    <n v="875"/>
    <n v="609"/>
    <s v="496"/>
    <n v="338"/>
    <n v="45.21"/>
    <x v="2"/>
    <s v="1"/>
    <s v="0.39%"/>
    <s v="18.47%"/>
    <s v="148.28"/>
    <x v="18"/>
    <s v="9,706,961"/>
    <s v="Asia"/>
    <x v="2"/>
    <s v="$15.47 Tn"/>
    <s v="$11.22 Tn"/>
    <x v="18"/>
  </r>
  <r>
    <x v="475"/>
    <s v="University of Rennes 1"/>
    <x v="6"/>
    <n v="19"/>
    <n v="355"/>
    <n v="478"/>
    <n v="210"/>
    <n v="351"/>
    <n v="355"/>
    <n v="609"/>
    <s v="402"/>
    <n v="307"/>
    <n v="45.2"/>
    <x v="2"/>
    <s v="22"/>
    <s v="0.22%"/>
    <s v="0.84%"/>
    <s v="118.31"/>
    <x v="6"/>
    <s v="551,695"/>
    <s v="Europe"/>
    <x v="3"/>
    <s v="$2.88 Tn"/>
    <s v="$2.47 Tn"/>
    <x v="6"/>
  </r>
  <r>
    <x v="476"/>
    <s v="University of Arkansas - Fayetteville"/>
    <x v="0"/>
    <n v="154"/>
    <n v="189"/>
    <n v="260"/>
    <n v="210"/>
    <n v="506"/>
    <n v="513"/>
    <n v="310"/>
    <s v="482"/>
    <n v="373"/>
    <n v="45.2"/>
    <x v="2"/>
    <s v="3"/>
    <s v="0.59%"/>
    <s v="4.25%"/>
    <s v="35.32"/>
    <x v="0"/>
    <s v="9,372,610"/>
    <s v="Americas"/>
    <x v="0"/>
    <s v="$22.20 Tn"/>
    <s v="$18.62 Tn"/>
    <x v="0"/>
  </r>
  <r>
    <x v="477"/>
    <s v="Aristotle University of Thessaloniki"/>
    <x v="33"/>
    <n v="2"/>
    <n v="355"/>
    <n v="478"/>
    <n v="210"/>
    <n v="334"/>
    <n v="649"/>
    <n v="493"/>
    <s v="386"/>
    <n v="637"/>
    <n v="45.2"/>
    <x v="2"/>
    <s v="87"/>
    <s v="-0.48%"/>
    <s v="0.13%"/>
    <s v="78.97"/>
    <x v="33"/>
    <s v="131,990"/>
    <s v="Europe"/>
    <x v="5"/>
    <s v="$230.50 Bn"/>
    <s v="$192.69 Bn"/>
    <x v="33"/>
  </r>
  <r>
    <x v="478"/>
    <s v="Jagiellonian University"/>
    <x v="38"/>
    <n v="2"/>
    <n v="355"/>
    <n v="478"/>
    <n v="210"/>
    <n v="396"/>
    <n v="466"/>
    <n v="609"/>
    <s v="375"/>
    <n v="552"/>
    <n v="45.19"/>
    <x v="2"/>
    <s v="38"/>
    <s v="-0.11%"/>
    <s v="0.49%"/>
    <s v="121.04"/>
    <x v="38"/>
    <s v="312,679"/>
    <s v="Europe"/>
    <x v="8"/>
    <s v="$643.27 Bn"/>
    <s v="$471.40 Bn"/>
    <x v="38"/>
  </r>
  <r>
    <x v="479"/>
    <s v="Texas Tech University (TTU)"/>
    <x v="0"/>
    <n v="155"/>
    <n v="355"/>
    <n v="277"/>
    <n v="210"/>
    <n v="392"/>
    <n v="508"/>
    <n v="250"/>
    <s v="460"/>
    <n v="552"/>
    <n v="45.19"/>
    <x v="2"/>
    <s v="3"/>
    <s v="0.59%"/>
    <s v="4.25%"/>
    <s v="35.32"/>
    <x v="0"/>
    <s v="9,372,610"/>
    <s v="Americas"/>
    <x v="0"/>
    <s v="$22.20 Tn"/>
    <s v="$18.62 Tn"/>
    <x v="0"/>
  </r>
  <r>
    <x v="480"/>
    <s v="University of Rostock"/>
    <x v="10"/>
    <n v="37"/>
    <n v="352"/>
    <n v="478"/>
    <n v="210"/>
    <n v="433"/>
    <n v="615"/>
    <n v="800"/>
    <s v="380"/>
    <n v="338"/>
    <n v="45.19"/>
    <x v="2"/>
    <s v="19"/>
    <s v="0.32%"/>
    <s v="1.07%"/>
    <s v="234.61"/>
    <x v="10"/>
    <s v="357,114"/>
    <s v="Europe"/>
    <x v="3"/>
    <s v="$4.16 Tn"/>
    <s v="$3.48 Tn"/>
    <x v="10"/>
  </r>
  <r>
    <x v="481"/>
    <s v="University of Akron"/>
    <x v="0"/>
    <n v="156"/>
    <n v="355"/>
    <n v="421"/>
    <n v="210"/>
    <n v="637"/>
    <n v="660"/>
    <n v="609"/>
    <s v="596"/>
    <n v="121"/>
    <n v="45.18"/>
    <x v="2"/>
    <s v="3"/>
    <s v="0.59%"/>
    <s v="4.25%"/>
    <s v="35.32"/>
    <x v="0"/>
    <s v="9,372,610"/>
    <s v="Americas"/>
    <x v="0"/>
    <s v="$22.20 Tn"/>
    <s v="$18.62 Tn"/>
    <x v="0"/>
  </r>
  <r>
    <x v="482"/>
    <s v="University of Saskatchewan"/>
    <x v="5"/>
    <n v="20"/>
    <n v="320"/>
    <n v="380"/>
    <n v="210"/>
    <n v="337"/>
    <n v="427"/>
    <n v="310"/>
    <s v="442"/>
    <n v="373"/>
    <n v="45.18"/>
    <x v="2"/>
    <s v="39"/>
    <s v="0.89%"/>
    <s v="0.48%"/>
    <s v="3.78"/>
    <x v="5"/>
    <s v="9,984,670"/>
    <s v="Americas"/>
    <x v="0"/>
    <s v="$1.83 Tn"/>
    <s v="$1.53 Tn"/>
    <x v="5"/>
  </r>
  <r>
    <x v="483"/>
    <s v="Juntendo University"/>
    <x v="2"/>
    <n v="27"/>
    <n v="355"/>
    <n v="478"/>
    <n v="210"/>
    <n v="645"/>
    <n v="482"/>
    <n v="406"/>
    <s v="366"/>
    <n v="737"/>
    <n v="45.18"/>
    <x v="2"/>
    <s v="11"/>
    <s v="-0.30%"/>
    <s v="1.62%"/>
    <s v="334.66"/>
    <x v="2"/>
    <s v="377,930"/>
    <s v="Asia"/>
    <x v="2"/>
    <s v="$5.50 Tn"/>
    <s v="$4.94 Tn"/>
    <x v="2"/>
  </r>
  <r>
    <x v="484"/>
    <s v="University of Wyoming"/>
    <x v="0"/>
    <n v="157"/>
    <n v="355"/>
    <n v="224"/>
    <n v="210"/>
    <n v="531"/>
    <n v="327"/>
    <n v="363"/>
    <s v="472"/>
    <n v="426"/>
    <n v="45.18"/>
    <x v="2"/>
    <s v="3"/>
    <s v="0.59%"/>
    <s v="4.25%"/>
    <s v="35.32"/>
    <x v="0"/>
    <s v="9,372,610"/>
    <s v="Americas"/>
    <x v="0"/>
    <s v="$22.20 Tn"/>
    <s v="$18.62 Tn"/>
    <x v="0"/>
  </r>
  <r>
    <x v="485"/>
    <s v="Macquarie University"/>
    <x v="14"/>
    <n v="9"/>
    <n v="355"/>
    <n v="452"/>
    <n v="210"/>
    <n v="416"/>
    <n v="292"/>
    <n v="283"/>
    <s v="409"/>
    <n v="552"/>
    <n v="45.18"/>
    <x v="2"/>
    <s v="55"/>
    <s v="1.18%"/>
    <s v="0.33%"/>
    <s v="3.32"/>
    <x v="14"/>
    <s v="7,692,024"/>
    <s v="Oceania"/>
    <x v="6"/>
    <s v="$1.48 Tn"/>
    <s v="$1.30 Tn"/>
    <x v="14"/>
  </r>
  <r>
    <x v="486"/>
    <s v="University of Canterbury"/>
    <x v="27"/>
    <n v="3"/>
    <n v="173"/>
    <n v="154"/>
    <n v="210"/>
    <n v="561"/>
    <n v="426"/>
    <n v="493"/>
    <s v="628"/>
    <n v="737"/>
    <n v="45.17"/>
    <x v="2"/>
    <s v="126"/>
    <s v="0.82%"/>
    <s v="0.06%"/>
    <s v="17.83"/>
    <x v="27"/>
    <s v="270,467"/>
    <s v="Oceania"/>
    <x v="6"/>
    <s v="$224.94 Bn"/>
    <s v="$187.52 Bn"/>
    <x v="27"/>
  </r>
  <r>
    <x v="487"/>
    <s v="University of Denver"/>
    <x v="0"/>
    <n v="158"/>
    <n v="283"/>
    <n v="141"/>
    <n v="210"/>
    <n v="906"/>
    <n v="487"/>
    <n v="493"/>
    <s v="628"/>
    <n v="552"/>
    <n v="45.16"/>
    <x v="2"/>
    <s v="3"/>
    <s v="0.59%"/>
    <s v="4.25%"/>
    <s v="35.32"/>
    <x v="0"/>
    <s v="9,372,610"/>
    <s v="Americas"/>
    <x v="0"/>
    <s v="$22.20 Tn"/>
    <s v="$18.62 Tn"/>
    <x v="0"/>
  </r>
  <r>
    <x v="488"/>
    <s v="Illinois Institute of Technology"/>
    <x v="0"/>
    <n v="159"/>
    <n v="251"/>
    <n v="123"/>
    <n v="210"/>
    <n v="767"/>
    <n v="718"/>
    <n v="800"/>
    <s v="716"/>
    <n v="737"/>
    <n v="45.15"/>
    <x v="2"/>
    <s v="3"/>
    <s v="0.59%"/>
    <s v="4.25%"/>
    <s v="35.32"/>
    <x v="0"/>
    <s v="9,372,610"/>
    <s v="Americas"/>
    <x v="0"/>
    <s v="$22.20 Tn"/>
    <s v="$18.62 Tn"/>
    <x v="0"/>
  </r>
  <r>
    <x v="489"/>
    <s v="Creighton University"/>
    <x v="0"/>
    <n v="160"/>
    <n v="355"/>
    <n v="478"/>
    <n v="210"/>
    <n v="792"/>
    <n v="618"/>
    <n v="250"/>
    <s v="375"/>
    <n v="637"/>
    <n v="45.15"/>
    <x v="2"/>
    <s v="3"/>
    <s v="0.59%"/>
    <s v="4.25%"/>
    <s v="35.32"/>
    <x v="0"/>
    <s v="9,372,610"/>
    <s v="Americas"/>
    <x v="0"/>
    <s v="$22.20 Tn"/>
    <s v="$18.62 Tn"/>
    <x v="0"/>
  </r>
  <r>
    <x v="490"/>
    <s v="Bielefeld University"/>
    <x v="10"/>
    <n v="38"/>
    <n v="355"/>
    <n v="478"/>
    <n v="210"/>
    <n v="487"/>
    <n v="370"/>
    <n v="493"/>
    <s v="375"/>
    <n v="737"/>
    <n v="45.15"/>
    <x v="2"/>
    <s v="19"/>
    <s v="0.32%"/>
    <s v="1.07%"/>
    <s v="234.61"/>
    <x v="10"/>
    <s v="357,114"/>
    <s v="Europe"/>
    <x v="3"/>
    <s v="$4.16 Tn"/>
    <s v="$3.48 Tn"/>
    <x v="10"/>
  </r>
  <r>
    <x v="491"/>
    <s v="University of Malaya"/>
    <x v="31"/>
    <n v="2"/>
    <n v="355"/>
    <n v="115"/>
    <n v="210"/>
    <n v="670"/>
    <n v="910"/>
    <n v="493"/>
    <s v="769"/>
    <n v="426"/>
    <n v="45.15"/>
    <x v="2"/>
    <s v="45"/>
    <s v="1.30%"/>
    <s v="0.42%"/>
    <s v="97.84"/>
    <x v="31"/>
    <s v="330,803"/>
    <s v="Asia"/>
    <x v="7"/>
    <s v="$401.99 Bn"/>
    <s v="$296.53 Bn"/>
    <x v="31"/>
  </r>
  <r>
    <x v="492"/>
    <s v="University of Ulsan"/>
    <x v="8"/>
    <n v="18"/>
    <n v="355"/>
    <n v="247"/>
    <n v="210"/>
    <n v="437"/>
    <n v="662"/>
    <n v="609"/>
    <s v="460"/>
    <n v="637"/>
    <n v="45.14"/>
    <x v="2"/>
    <s v="28"/>
    <s v="0.09%"/>
    <s v="0.66%"/>
    <s v="511.62"/>
    <x v="8"/>
    <s v="100,210"/>
    <s v="Asia"/>
    <x v="2"/>
    <s v="$1.74 Tn"/>
    <s v="$1.41 Tn"/>
    <x v="8"/>
  </r>
  <r>
    <x v="493"/>
    <s v="City University London"/>
    <x v="1"/>
    <n v="40"/>
    <n v="355"/>
    <n v="103"/>
    <n v="210"/>
    <n v="808"/>
    <n v="868"/>
    <n v="800"/>
    <s v="874"/>
    <n v="637"/>
    <n v="45.14"/>
    <x v="2"/>
    <s v="21"/>
    <s v="0.53%"/>
    <s v="0.87%"/>
    <s v="279.48"/>
    <x v="1"/>
    <s v="242,900"/>
    <s v="Europe"/>
    <x v="1"/>
    <s v="$2.93 Tn"/>
    <s v="$2.65 Tn"/>
    <x v="1"/>
  </r>
  <r>
    <x v="494"/>
    <s v="Grenoble Institute of Technology"/>
    <x v="6"/>
    <n v="20"/>
    <n v="355"/>
    <n v="478"/>
    <n v="210"/>
    <n v="340"/>
    <n v="525"/>
    <n v="609"/>
    <s v="430"/>
    <n v="307"/>
    <n v="45.14"/>
    <x v="2"/>
    <s v="22"/>
    <s v="0.22%"/>
    <s v="0.84%"/>
    <s v="118.31"/>
    <x v="6"/>
    <s v="551,695"/>
    <s v="Europe"/>
    <x v="3"/>
    <s v="$2.88 Tn"/>
    <s v="$2.47 Tn"/>
    <x v="6"/>
  </r>
  <r>
    <x v="495"/>
    <s v="Federal University of Minas Gerais"/>
    <x v="23"/>
    <n v="4"/>
    <n v="355"/>
    <n v="462"/>
    <n v="210"/>
    <n v="430"/>
    <n v="476"/>
    <n v="493"/>
    <s v="514"/>
    <n v="170"/>
    <n v="45.14"/>
    <x v="2"/>
    <s v="6"/>
    <s v="0.72%"/>
    <s v="2.73%"/>
    <s v="24.96"/>
    <x v="23"/>
    <s v="8,515,767"/>
    <s v="Americas"/>
    <x v="10"/>
    <s v="$2.06 Tn"/>
    <s v="$1.80 Tn"/>
    <x v="23"/>
  </r>
  <r>
    <x v="496"/>
    <s v="University of Hanover"/>
    <x v="10"/>
    <n v="39"/>
    <n v="355"/>
    <n v="392"/>
    <n v="210"/>
    <n v="431"/>
    <n v="527"/>
    <n v="406"/>
    <s v="452"/>
    <n v="259"/>
    <n v="45.14"/>
    <x v="2"/>
    <s v="19"/>
    <s v="0.32%"/>
    <s v="1.07%"/>
    <s v="234.61"/>
    <x v="10"/>
    <s v="357,114"/>
    <s v="Europe"/>
    <x v="3"/>
    <s v="$4.16 Tn"/>
    <s v="$3.48 Tn"/>
    <x v="10"/>
  </r>
  <r>
    <x v="497"/>
    <s v="South China University of Technology"/>
    <x v="18"/>
    <n v="23"/>
    <n v="355"/>
    <n v="292"/>
    <n v="210"/>
    <n v="403"/>
    <n v="650"/>
    <n v="493"/>
    <s v="514"/>
    <n v="227"/>
    <n v="45.12"/>
    <x v="2"/>
    <s v="1"/>
    <s v="0.39%"/>
    <s v="18.47%"/>
    <s v="148.28"/>
    <x v="18"/>
    <s v="9,706,961"/>
    <s v="Asia"/>
    <x v="2"/>
    <s v="$15.47 Tn"/>
    <s v="$11.22 Tn"/>
    <x v="18"/>
  </r>
  <r>
    <x v="498"/>
    <s v="University of Surrey"/>
    <x v="1"/>
    <n v="41"/>
    <n v="195"/>
    <n v="234"/>
    <n v="210"/>
    <n v="414"/>
    <n v="548"/>
    <n v="406"/>
    <s v="569"/>
    <n v="338"/>
    <n v="45.12"/>
    <x v="2"/>
    <s v="21"/>
    <s v="0.53%"/>
    <s v="0.87%"/>
    <s v="279.48"/>
    <x v="1"/>
    <s v="242,900"/>
    <s v="Europe"/>
    <x v="1"/>
    <s v="$2.93 Tn"/>
    <s v="$2.65 Tn"/>
    <x v="1"/>
  </r>
  <r>
    <x v="499"/>
    <s v="Otto-von-Guericke University Magdeburg"/>
    <x v="10"/>
    <n v="40"/>
    <n v="355"/>
    <n v="478"/>
    <n v="210"/>
    <n v="483"/>
    <n v="619"/>
    <n v="493"/>
    <s v="420"/>
    <n v="259"/>
    <n v="45.11"/>
    <x v="2"/>
    <s v="19"/>
    <s v="0.32%"/>
    <s v="1.07%"/>
    <s v="234.61"/>
    <x v="10"/>
    <s v="357,114"/>
    <s v="Europe"/>
    <x v="3"/>
    <s v="$4.16 Tn"/>
    <s v="$3.48 Tn"/>
    <x v="10"/>
  </r>
  <r>
    <x v="500"/>
    <s v="Indian Institute of Science"/>
    <x v="32"/>
    <n v="3"/>
    <n v="355"/>
    <n v="478"/>
    <n v="210"/>
    <n v="305"/>
    <n v="495"/>
    <n v="609"/>
    <s v="472"/>
    <n v="280"/>
    <n v="45.11"/>
    <x v="2"/>
    <s v="2"/>
    <s v="0.99%"/>
    <s v="17.70%"/>
    <s v="419.76"/>
    <x v="32"/>
    <s v="3,287,590"/>
    <s v="Asia"/>
    <x v="12"/>
    <s v="$3.26 Tn"/>
    <s v="$2.26 Tn"/>
    <x v="32"/>
  </r>
  <r>
    <x v="501"/>
    <s v="Tokyo Metropolitan University"/>
    <x v="2"/>
    <n v="28"/>
    <n v="355"/>
    <n v="322"/>
    <n v="210"/>
    <n v="550"/>
    <n v="450"/>
    <n v="310"/>
    <s v="420"/>
    <n v="637"/>
    <n v="45.11"/>
    <x v="2"/>
    <s v="11"/>
    <s v="-0.30%"/>
    <s v="1.62%"/>
    <s v="334.66"/>
    <x v="2"/>
    <s v="377,930"/>
    <s v="Asia"/>
    <x v="2"/>
    <s v="$5.50 Tn"/>
    <s v="$4.94 Tn"/>
    <x v="2"/>
  </r>
  <r>
    <x v="502"/>
    <s v="Bar-Ilan University"/>
    <x v="4"/>
    <n v="6"/>
    <n v="266"/>
    <n v="408"/>
    <n v="210"/>
    <n v="415"/>
    <n v="392"/>
    <n v="609"/>
    <s v="482"/>
    <n v="259"/>
    <n v="45.11"/>
    <x v="2"/>
    <s v="100"/>
    <s v="1.60%"/>
    <s v="0.11%"/>
    <s v="416.73"/>
    <x v="4"/>
    <s v="20,770"/>
    <s v="Asia"/>
    <x v="4"/>
    <s v="$403.96 Bn"/>
    <s v="$317.75 Bn"/>
    <x v="4"/>
  </r>
  <r>
    <x v="503"/>
    <s v="Mississippi State University"/>
    <x v="0"/>
    <n v="161"/>
    <n v="141"/>
    <n v="157"/>
    <n v="210"/>
    <n v="580"/>
    <n v="617"/>
    <n v="609"/>
    <s v="739"/>
    <n v="481"/>
    <n v="45.11"/>
    <x v="2"/>
    <s v="3"/>
    <s v="0.59%"/>
    <s v="4.25%"/>
    <s v="35.32"/>
    <x v="0"/>
    <s v="9,372,610"/>
    <s v="Americas"/>
    <x v="0"/>
    <s v="$22.20 Tn"/>
    <s v="$18.62 Tn"/>
    <x v="0"/>
  </r>
  <r>
    <x v="504"/>
    <s v="University of Maryland, Baltimore County"/>
    <x v="0"/>
    <n v="162"/>
    <n v="355"/>
    <n v="478"/>
    <n v="210"/>
    <n v="554"/>
    <n v="377"/>
    <n v="363"/>
    <s v="402"/>
    <n v="373"/>
    <n v="45.1"/>
    <x v="2"/>
    <s v="3"/>
    <s v="0.59%"/>
    <s v="4.25%"/>
    <s v="35.32"/>
    <x v="0"/>
    <s v="9,372,610"/>
    <s v="Americas"/>
    <x v="0"/>
    <s v="$22.20 Tn"/>
    <s v="$18.62 Tn"/>
    <x v="0"/>
  </r>
  <r>
    <x v="505"/>
    <s v="University of Wollongong"/>
    <x v="14"/>
    <n v="10"/>
    <n v="355"/>
    <n v="274"/>
    <n v="210"/>
    <n v="445"/>
    <n v="460"/>
    <n v="609"/>
    <s v="488"/>
    <n v="338"/>
    <n v="45.1"/>
    <x v="2"/>
    <s v="55"/>
    <s v="1.18%"/>
    <s v="0.33%"/>
    <s v="3.32"/>
    <x v="14"/>
    <s v="7,692,024"/>
    <s v="Oceania"/>
    <x v="6"/>
    <s v="$1.48 Tn"/>
    <s v="$1.30 Tn"/>
    <x v="14"/>
  </r>
  <r>
    <x v="506"/>
    <s v="Flinders University"/>
    <x v="14"/>
    <n v="11"/>
    <n v="82"/>
    <n v="478"/>
    <n v="210"/>
    <n v="551"/>
    <n v="573"/>
    <n v="609"/>
    <s v="605"/>
    <n v="637"/>
    <n v="45.1"/>
    <x v="2"/>
    <s v="55"/>
    <s v="1.18%"/>
    <s v="0.33%"/>
    <s v="3.32"/>
    <x v="14"/>
    <s v="7,692,024"/>
    <s v="Oceania"/>
    <x v="6"/>
    <s v="$1.48 Tn"/>
    <s v="$1.30 Tn"/>
    <x v="14"/>
  </r>
  <r>
    <x v="507"/>
    <s v="Martin Luther University of Halle-Wittenberg"/>
    <x v="10"/>
    <n v="41"/>
    <n v="345"/>
    <n v="478"/>
    <n v="202"/>
    <n v="385"/>
    <n v="340"/>
    <n v="800"/>
    <s v="409"/>
    <n v="737"/>
    <n v="45.1"/>
    <x v="2"/>
    <s v="19"/>
    <s v="0.32%"/>
    <s v="1.07%"/>
    <s v="234.61"/>
    <x v="10"/>
    <s v="357,114"/>
    <s v="Europe"/>
    <x v="3"/>
    <s v="$4.16 Tn"/>
    <s v="$3.48 Tn"/>
    <x v="10"/>
  </r>
  <r>
    <x v="508"/>
    <s v="Graduate University for Advanced Studies"/>
    <x v="2"/>
    <n v="29"/>
    <n v="355"/>
    <n v="478"/>
    <n v="210"/>
    <n v="607"/>
    <n v="269"/>
    <n v="493"/>
    <s v="386"/>
    <n v="737"/>
    <n v="45.09"/>
    <x v="2"/>
    <s v="11"/>
    <s v="-0.30%"/>
    <s v="1.62%"/>
    <s v="334.66"/>
    <x v="2"/>
    <s v="377,930"/>
    <s v="Asia"/>
    <x v="2"/>
    <s v="$5.50 Tn"/>
    <s v="$4.94 Tn"/>
    <x v="2"/>
  </r>
  <r>
    <x v="509"/>
    <s v="Clemson University"/>
    <x v="0"/>
    <n v="163"/>
    <n v="355"/>
    <n v="478"/>
    <n v="210"/>
    <n v="424"/>
    <n v="470"/>
    <n v="493"/>
    <s v="402"/>
    <n v="737"/>
    <n v="45.09"/>
    <x v="2"/>
    <s v="3"/>
    <s v="0.59%"/>
    <s v="4.25%"/>
    <s v="35.32"/>
    <x v="0"/>
    <s v="9,372,610"/>
    <s v="Americas"/>
    <x v="0"/>
    <s v="$22.20 Tn"/>
    <s v="$18.62 Tn"/>
    <x v="0"/>
  </r>
  <r>
    <x v="510"/>
    <s v="University of Brescia"/>
    <x v="9"/>
    <n v="25"/>
    <n v="355"/>
    <n v="478"/>
    <n v="210"/>
    <n v="576"/>
    <n v="604"/>
    <n v="609"/>
    <s v="386"/>
    <n v="737"/>
    <n v="45.07"/>
    <x v="2"/>
    <s v="23"/>
    <s v="-0.15%"/>
    <s v="0.78%"/>
    <s v="200.65"/>
    <x v="9"/>
    <s v="301,336"/>
    <s v="Europe"/>
    <x v="5"/>
    <s v="$2.09 Tn"/>
    <s v="$1.86 Tn"/>
    <x v="9"/>
  </r>
  <r>
    <x v="511"/>
    <s v="Georgia State University"/>
    <x v="0"/>
    <n v="164"/>
    <n v="355"/>
    <n v="434"/>
    <n v="210"/>
    <n v="465"/>
    <n v="504"/>
    <n v="363"/>
    <s v="437"/>
    <n v="426"/>
    <n v="45.07"/>
    <x v="2"/>
    <s v="3"/>
    <s v="0.59%"/>
    <s v="4.25%"/>
    <s v="35.32"/>
    <x v="0"/>
    <s v="9,372,610"/>
    <s v="Americas"/>
    <x v="0"/>
    <s v="$22.20 Tn"/>
    <s v="$18.62 Tn"/>
    <x v="0"/>
  </r>
  <r>
    <x v="512"/>
    <s v="Dongguk University"/>
    <x v="8"/>
    <n v="19"/>
    <n v="355"/>
    <n v="395"/>
    <n v="210"/>
    <n v="954"/>
    <n v="915"/>
    <n v="800"/>
    <s v="979"/>
    <n v="89"/>
    <n v="45.07"/>
    <x v="2"/>
    <s v="28"/>
    <s v="0.09%"/>
    <s v="0.66%"/>
    <s v="511.62"/>
    <x v="8"/>
    <s v="100,210"/>
    <s v="Asia"/>
    <x v="2"/>
    <s v="$1.74 Tn"/>
    <s v="$1.41 Tn"/>
    <x v="8"/>
  </r>
  <r>
    <x v="513"/>
    <s v="University of Fribourg"/>
    <x v="3"/>
    <n v="8"/>
    <n v="208"/>
    <n v="209"/>
    <n v="210"/>
    <n v="727"/>
    <n v="405"/>
    <n v="406"/>
    <s v="554"/>
    <n v="552"/>
    <n v="45.05"/>
    <x v="2"/>
    <s v="101"/>
    <s v="0.74%"/>
    <s v="0.11%"/>
    <s v="209.64"/>
    <x v="3"/>
    <s v="41,284"/>
    <s v="Europe"/>
    <x v="3"/>
    <s v="$740.70 Bn"/>
    <s v="$668.85 Bn"/>
    <x v="3"/>
  </r>
  <r>
    <x v="514"/>
    <s v="Sichuan University"/>
    <x v="18"/>
    <n v="24"/>
    <n v="355"/>
    <n v="478"/>
    <n v="210"/>
    <n v="306"/>
    <n v="530"/>
    <n v="800"/>
    <s v="472"/>
    <n v="373"/>
    <n v="45.05"/>
    <x v="2"/>
    <s v="1"/>
    <s v="0.39%"/>
    <s v="18.47%"/>
    <s v="148.28"/>
    <x v="18"/>
    <s v="9,706,961"/>
    <s v="Asia"/>
    <x v="2"/>
    <s v="$15.47 Tn"/>
    <s v="$11.22 Tn"/>
    <x v="18"/>
  </r>
  <r>
    <x v="515"/>
    <s v="University of Iceland"/>
    <x v="41"/>
    <n v="1"/>
    <n v="355"/>
    <n v="478"/>
    <n v="210"/>
    <n v="629"/>
    <n v="311"/>
    <n v="310"/>
    <s v="409"/>
    <n v="737"/>
    <n v="45.05"/>
    <x v="2"/>
    <s v="180"/>
    <s v="0.65%"/>
    <s v="0.00%"/>
    <s v="3.31"/>
    <x v="41"/>
    <s v="103,000"/>
    <s v="Europe"/>
    <x v="1"/>
    <s v="$26.82 Bn"/>
    <s v="$20.27 Bn"/>
    <x v="41"/>
  </r>
  <r>
    <x v="516"/>
    <s v="University of Sherbrooke"/>
    <x v="5"/>
    <n v="21"/>
    <n v="355"/>
    <n v="478"/>
    <n v="210"/>
    <n v="446"/>
    <n v="437"/>
    <n v="406"/>
    <s v="415"/>
    <n v="637"/>
    <n v="45.05"/>
    <x v="2"/>
    <s v="39"/>
    <s v="0.89%"/>
    <s v="0.48%"/>
    <s v="3.78"/>
    <x v="5"/>
    <s v="9,984,670"/>
    <s v="Americas"/>
    <x v="0"/>
    <s v="$1.83 Tn"/>
    <s v="$1.53 Tn"/>
    <x v="5"/>
  </r>
  <r>
    <x v="517"/>
    <s v="University of Graz"/>
    <x v="26"/>
    <n v="6"/>
    <n v="338"/>
    <n v="429"/>
    <n v="197"/>
    <n v="526"/>
    <n v="524"/>
    <n v="406"/>
    <s v="437"/>
    <n v="481"/>
    <n v="45.04"/>
    <x v="2"/>
    <s v="97"/>
    <s v="0.57%"/>
    <s v="0.12%"/>
    <s v="107.38"/>
    <x v="26"/>
    <s v="83,871"/>
    <s v="Europe"/>
    <x v="3"/>
    <s v="$481.68 Bn"/>
    <s v="$390.80 Bn"/>
    <x v="26"/>
  </r>
  <r>
    <x v="518"/>
    <s v="University of Málaga"/>
    <x v="22"/>
    <n v="14"/>
    <n v="355"/>
    <n v="478"/>
    <n v="210"/>
    <n v="428"/>
    <n v="755"/>
    <n v="609"/>
    <s v="724"/>
    <n v="121"/>
    <n v="45.04"/>
    <x v="2"/>
    <s v="30"/>
    <s v="0.04%"/>
    <s v="0.60%"/>
    <s v="92.40"/>
    <x v="22"/>
    <s v="505,992"/>
    <s v="Europe"/>
    <x v="5"/>
    <s v="$1.50 Tn"/>
    <s v="$1.24 Tn"/>
    <x v="22"/>
  </r>
  <r>
    <x v="519"/>
    <s v="University of Zaragoza"/>
    <x v="22"/>
    <n v="15"/>
    <n v="354"/>
    <n v="441"/>
    <n v="210"/>
    <n v="350"/>
    <n v="684"/>
    <n v="493"/>
    <s v="488"/>
    <n v="338"/>
    <n v="45.04"/>
    <x v="2"/>
    <s v="30"/>
    <s v="0.04%"/>
    <s v="0.60%"/>
    <s v="92.40"/>
    <x v="22"/>
    <s v="505,992"/>
    <s v="Europe"/>
    <x v="5"/>
    <s v="$1.50 Tn"/>
    <s v="$1.24 Tn"/>
    <x v="22"/>
  </r>
  <r>
    <x v="520"/>
    <s v="New York Medical College"/>
    <x v="0"/>
    <n v="165"/>
    <n v="355"/>
    <n v="478"/>
    <n v="210"/>
    <n v="726"/>
    <n v="594"/>
    <n v="493"/>
    <s v="402"/>
    <n v="481"/>
    <n v="45.04"/>
    <x v="2"/>
    <s v="3"/>
    <s v="0.59%"/>
    <s v="4.25%"/>
    <s v="35.32"/>
    <x v="0"/>
    <s v="9,372,610"/>
    <s v="Americas"/>
    <x v="0"/>
    <s v="$22.20 Tn"/>
    <s v="$18.62 Tn"/>
    <x v="0"/>
  </r>
  <r>
    <x v="521"/>
    <s v="SUNY Downstate Medical Center"/>
    <x v="0"/>
    <n v="166"/>
    <n v="355"/>
    <n v="478"/>
    <n v="150"/>
    <n v="736"/>
    <n v="411"/>
    <n v="609"/>
    <s v="442"/>
    <n v="737"/>
    <n v="45.03"/>
    <x v="2"/>
    <s v="3"/>
    <s v="0.59%"/>
    <s v="4.25%"/>
    <s v="35.32"/>
    <x v="0"/>
    <s v="9,372,610"/>
    <s v="Americas"/>
    <x v="0"/>
    <s v="$22.20 Tn"/>
    <s v="$18.62 Tn"/>
    <x v="0"/>
  </r>
  <r>
    <x v="522"/>
    <s v="École Centrale Paris"/>
    <x v="6"/>
    <n v="21"/>
    <n v="355"/>
    <n v="108"/>
    <n v="210"/>
    <n v="995"/>
    <n v="837"/>
    <n v="800"/>
    <s v="923"/>
    <n v="637"/>
    <n v="45.03"/>
    <x v="2"/>
    <s v="22"/>
    <s v="0.22%"/>
    <s v="0.84%"/>
    <s v="118.31"/>
    <x v="6"/>
    <s v="551,695"/>
    <s v="Europe"/>
    <x v="3"/>
    <s v="$2.88 Tn"/>
    <s v="$2.47 Tn"/>
    <x v="6"/>
  </r>
  <r>
    <x v="523"/>
    <s v="Utah State University"/>
    <x v="0"/>
    <n v="167"/>
    <n v="156"/>
    <n v="419"/>
    <n v="210"/>
    <n v="553"/>
    <n v="473"/>
    <n v="363"/>
    <s v="531"/>
    <n v="307"/>
    <n v="45.03"/>
    <x v="2"/>
    <s v="3"/>
    <s v="0.59%"/>
    <s v="4.25%"/>
    <s v="35.32"/>
    <x v="0"/>
    <s v="9,372,610"/>
    <s v="Americas"/>
    <x v="0"/>
    <s v="$22.20 Tn"/>
    <s v="$18.62 Tn"/>
    <x v="0"/>
  </r>
  <r>
    <x v="524"/>
    <s v="University of Ljubljana"/>
    <x v="42"/>
    <n v="1"/>
    <n v="355"/>
    <n v="478"/>
    <n v="210"/>
    <n v="346"/>
    <n v="449"/>
    <n v="310"/>
    <s v="460"/>
    <n v="737"/>
    <n v="45.02"/>
    <x v="2"/>
    <s v="149"/>
    <s v="0.01%"/>
    <s v="0.03%"/>
    <s v="102.55"/>
    <x v="42"/>
    <s v="20,273"/>
    <s v="Europe"/>
    <x v="5"/>
    <s v="$58.21 Bn"/>
    <s v="$44.71 Bn"/>
    <x v="42"/>
  </r>
  <r>
    <x v="525"/>
    <s v="University of Montpellier 1"/>
    <x v="6"/>
    <n v="22"/>
    <n v="355"/>
    <n v="478"/>
    <n v="210"/>
    <n v="429"/>
    <n v="324"/>
    <n v="493"/>
    <s v="430"/>
    <n v="737"/>
    <n v="45.02"/>
    <x v="2"/>
    <s v="22"/>
    <s v="0.22%"/>
    <s v="0.84%"/>
    <s v="118.31"/>
    <x v="6"/>
    <s v="551,695"/>
    <s v="Europe"/>
    <x v="3"/>
    <s v="$2.88 Tn"/>
    <s v="$2.47 Tn"/>
    <x v="6"/>
  </r>
  <r>
    <x v="526"/>
    <s v="Victoria University of Wellington"/>
    <x v="27"/>
    <n v="4"/>
    <n v="296"/>
    <n v="161"/>
    <n v="210"/>
    <n v="630"/>
    <n v="441"/>
    <n v="609"/>
    <s v="675"/>
    <n v="637"/>
    <n v="45.01"/>
    <x v="2"/>
    <s v="126"/>
    <s v="0.82%"/>
    <s v="0.06%"/>
    <s v="17.83"/>
    <x v="27"/>
    <s v="270,467"/>
    <s v="Oceania"/>
    <x v="6"/>
    <s v="$224.94 Bn"/>
    <s v="$187.52 Bn"/>
    <x v="27"/>
  </r>
  <r>
    <x v="527"/>
    <s v="East China University of Science and Technology"/>
    <x v="18"/>
    <n v="25"/>
    <n v="355"/>
    <n v="478"/>
    <n v="210"/>
    <n v="444"/>
    <n v="808"/>
    <n v="609"/>
    <s v="496"/>
    <n v="204"/>
    <n v="45.01"/>
    <x v="2"/>
    <s v="1"/>
    <s v="0.39%"/>
    <s v="18.47%"/>
    <s v="148.28"/>
    <x v="18"/>
    <s v="9,706,961"/>
    <s v="Asia"/>
    <x v="2"/>
    <s v="$15.47 Tn"/>
    <s v="$11.22 Tn"/>
    <x v="18"/>
  </r>
  <r>
    <x v="528"/>
    <s v="Konkuk University"/>
    <x v="8"/>
    <n v="20"/>
    <n v="355"/>
    <n v="403"/>
    <n v="210"/>
    <n v="564"/>
    <n v="730"/>
    <n v="800"/>
    <s v="724"/>
    <n v="128"/>
    <n v="45.01"/>
    <x v="2"/>
    <s v="28"/>
    <s v="0.09%"/>
    <s v="0.66%"/>
    <s v="511.62"/>
    <x v="8"/>
    <s v="100,210"/>
    <s v="Asia"/>
    <x v="2"/>
    <s v="$1.74 Tn"/>
    <s v="$1.41 Tn"/>
    <x v="8"/>
  </r>
  <r>
    <x v="529"/>
    <s v="University of Potsdam"/>
    <x v="10"/>
    <n v="42"/>
    <n v="355"/>
    <n v="478"/>
    <n v="210"/>
    <n v="491"/>
    <n v="329"/>
    <n v="609"/>
    <s v="420"/>
    <n v="637"/>
    <n v="45.01"/>
    <x v="2"/>
    <s v="19"/>
    <s v="0.32%"/>
    <s v="1.07%"/>
    <s v="234.61"/>
    <x v="10"/>
    <s v="357,114"/>
    <s v="Europe"/>
    <x v="3"/>
    <s v="$4.16 Tn"/>
    <s v="$3.48 Tn"/>
    <x v="10"/>
  </r>
  <r>
    <x v="530"/>
    <s v="University of the Basque Country"/>
    <x v="22"/>
    <n v="16"/>
    <n v="355"/>
    <n v="478"/>
    <n v="210"/>
    <n v="325"/>
    <n v="418"/>
    <n v="493"/>
    <s v="482"/>
    <n v="426"/>
    <n v="45.01"/>
    <x v="2"/>
    <s v="30"/>
    <s v="0.04%"/>
    <s v="0.60%"/>
    <s v="92.40"/>
    <x v="22"/>
    <s v="505,992"/>
    <s v="Europe"/>
    <x v="5"/>
    <s v="$1.50 Tn"/>
    <s v="$1.24 Tn"/>
    <x v="22"/>
  </r>
  <r>
    <x v="531"/>
    <s v="University of Nice Sophia Antipolis"/>
    <x v="6"/>
    <n v="23"/>
    <n v="252"/>
    <n v="478"/>
    <n v="210"/>
    <n v="467"/>
    <n v="265"/>
    <n v="609"/>
    <s v="460"/>
    <n v="373"/>
    <n v="45.01"/>
    <x v="2"/>
    <s v="22"/>
    <s v="0.22%"/>
    <s v="0.84%"/>
    <s v="118.31"/>
    <x v="6"/>
    <s v="551,695"/>
    <s v="Europe"/>
    <x v="3"/>
    <s v="$2.88 Tn"/>
    <s v="$2.47 Tn"/>
    <x v="6"/>
  </r>
  <r>
    <x v="532"/>
    <s v="University of Udine"/>
    <x v="9"/>
    <n v="26"/>
    <n v="355"/>
    <n v="478"/>
    <n v="210"/>
    <n v="583"/>
    <n v="397"/>
    <n v="609"/>
    <s v="415"/>
    <n v="552"/>
    <n v="45.01"/>
    <x v="2"/>
    <s v="23"/>
    <s v="-0.15%"/>
    <s v="0.78%"/>
    <s v="200.65"/>
    <x v="9"/>
    <s v="301,336"/>
    <s v="Europe"/>
    <x v="5"/>
    <s v="$2.09 Tn"/>
    <s v="$1.86 Tn"/>
    <x v="9"/>
  </r>
  <r>
    <x v="533"/>
    <s v="National Yang-Ming University"/>
    <x v="19"/>
    <n v="5"/>
    <n v="355"/>
    <n v="478"/>
    <n v="210"/>
    <n v="355"/>
    <n v="502"/>
    <n v="406"/>
    <s v="452"/>
    <n v="737"/>
    <n v="45.01"/>
    <x v="2"/>
    <s v="57"/>
    <s v="0.18%"/>
    <s v="0.31%"/>
    <s v="658.05"/>
    <x v="19"/>
    <s v="36,193"/>
    <s v="Asia"/>
    <x v="2"/>
    <s v="$633.70 Bn"/>
    <s v="-"/>
    <x v="19"/>
  </r>
  <r>
    <x v="534"/>
    <s v="Indian Institute of Technology Bombay"/>
    <x v="32"/>
    <n v="4"/>
    <n v="355"/>
    <n v="478"/>
    <n v="210"/>
    <n v="522"/>
    <n v="785"/>
    <n v="609"/>
    <s v="724"/>
    <n v="121"/>
    <n v="45"/>
    <x v="2"/>
    <s v="2"/>
    <s v="0.99%"/>
    <s v="17.70%"/>
    <s v="419.76"/>
    <x v="32"/>
    <s v="3,287,590"/>
    <s v="Asia"/>
    <x v="12"/>
    <s v="$3.26 Tn"/>
    <s v="$2.26 Tn"/>
    <x v="32"/>
  </r>
  <r>
    <x v="535"/>
    <s v="University of Bayreuth"/>
    <x v="10"/>
    <n v="43"/>
    <n v="355"/>
    <n v="478"/>
    <n v="210"/>
    <n v="442"/>
    <n v="293"/>
    <n v="310"/>
    <s v="452"/>
    <n v="552"/>
    <n v="44.99"/>
    <x v="2"/>
    <s v="19"/>
    <s v="0.32%"/>
    <s v="1.07%"/>
    <s v="234.61"/>
    <x v="10"/>
    <s v="357,114"/>
    <s v="Europe"/>
    <x v="3"/>
    <s v="$4.16 Tn"/>
    <s v="$3.48 Tn"/>
    <x v="10"/>
  </r>
  <r>
    <x v="536"/>
    <s v="University of Wisconsin–Milwaukee"/>
    <x v="0"/>
    <n v="168"/>
    <n v="218"/>
    <n v="273"/>
    <n v="210"/>
    <n v="537"/>
    <n v="491"/>
    <n v="406"/>
    <s v="536"/>
    <n v="737"/>
    <n v="44.99"/>
    <x v="2"/>
    <s v="3"/>
    <s v="0.59%"/>
    <s v="4.25%"/>
    <s v="35.32"/>
    <x v="0"/>
    <s v="9,372,610"/>
    <s v="Americas"/>
    <x v="0"/>
    <s v="$22.20 Tn"/>
    <s v="$18.62 Tn"/>
    <x v="0"/>
  </r>
  <r>
    <x v="537"/>
    <s v="University of Dayton"/>
    <x v="0"/>
    <n v="169"/>
    <n v="335"/>
    <n v="140"/>
    <n v="210"/>
    <n v="991"/>
    <n v="796"/>
    <n v="609"/>
    <s v="783"/>
    <n v="552"/>
    <n v="44.99"/>
    <x v="2"/>
    <s v="3"/>
    <s v="0.59%"/>
    <s v="4.25%"/>
    <s v="35.32"/>
    <x v="0"/>
    <s v="9,372,610"/>
    <s v="Americas"/>
    <x v="0"/>
    <s v="$22.20 Tn"/>
    <s v="$18.62 Tn"/>
    <x v="0"/>
  </r>
  <r>
    <x v="538"/>
    <s v="Nihon University"/>
    <x v="2"/>
    <n v="30"/>
    <n v="307"/>
    <n v="474"/>
    <n v="210"/>
    <n v="573"/>
    <n v="611"/>
    <n v="800"/>
    <s v="642"/>
    <n v="149"/>
    <n v="44.98"/>
    <x v="2"/>
    <s v="11"/>
    <s v="-0.30%"/>
    <s v="1.62%"/>
    <s v="334.66"/>
    <x v="2"/>
    <s v="377,930"/>
    <s v="Asia"/>
    <x v="2"/>
    <s v="$5.50 Tn"/>
    <s v="$4.94 Tn"/>
    <x v="2"/>
  </r>
  <r>
    <x v="539"/>
    <s v="Montana State University - Bozeman"/>
    <x v="0"/>
    <n v="170"/>
    <n v="355"/>
    <n v="344"/>
    <n v="210"/>
    <n v="557"/>
    <n v="354"/>
    <n v="363"/>
    <s v="472"/>
    <n v="637"/>
    <n v="44.98"/>
    <x v="2"/>
    <s v="3"/>
    <s v="0.59%"/>
    <s v="4.25%"/>
    <s v="35.32"/>
    <x v="0"/>
    <s v="9,372,610"/>
    <s v="Americas"/>
    <x v="0"/>
    <s v="$22.20 Tn"/>
    <s v="$18.62 Tn"/>
    <x v="0"/>
  </r>
  <r>
    <x v="540"/>
    <s v="Royal Holloway, University of London"/>
    <x v="1"/>
    <n v="42"/>
    <n v="355"/>
    <n v="478"/>
    <n v="210"/>
    <n v="560"/>
    <n v="317"/>
    <n v="406"/>
    <s v="442"/>
    <n v="373"/>
    <n v="44.98"/>
    <x v="2"/>
    <s v="21"/>
    <s v="0.53%"/>
    <s v="0.87%"/>
    <s v="279.48"/>
    <x v="1"/>
    <s v="242,900"/>
    <s v="Europe"/>
    <x v="1"/>
    <s v="$2.93 Tn"/>
    <s v="$2.65 Tn"/>
    <x v="1"/>
  </r>
  <r>
    <x v="541"/>
    <s v="Tokyo Women's Medical University"/>
    <x v="2"/>
    <n v="31"/>
    <n v="355"/>
    <n v="478"/>
    <n v="210"/>
    <n v="763"/>
    <n v="609"/>
    <n v="493"/>
    <s v="460"/>
    <n v="259"/>
    <n v="44.98"/>
    <x v="2"/>
    <s v="11"/>
    <s v="-0.30%"/>
    <s v="1.62%"/>
    <s v="334.66"/>
    <x v="2"/>
    <s v="377,930"/>
    <s v="Asia"/>
    <x v="2"/>
    <s v="$5.50 Tn"/>
    <s v="$4.94 Tn"/>
    <x v="2"/>
  </r>
  <r>
    <x v="542"/>
    <s v="Panjab University"/>
    <x v="32"/>
    <n v="5"/>
    <n v="332"/>
    <n v="212"/>
    <n v="210"/>
    <n v="708"/>
    <n v="722"/>
    <n v="363"/>
    <s v="569"/>
    <n v="737"/>
    <n v="44.97"/>
    <x v="2"/>
    <s v="2"/>
    <s v="0.99%"/>
    <s v="17.70%"/>
    <s v="419.76"/>
    <x v="32"/>
    <s v="3,287,590"/>
    <s v="Asia"/>
    <x v="12"/>
    <s v="$3.26 Tn"/>
    <s v="$2.26 Tn"/>
    <x v="32"/>
  </r>
  <r>
    <x v="543"/>
    <s v="Tampere University of Technology"/>
    <x v="12"/>
    <n v="7"/>
    <n v="355"/>
    <n v="136"/>
    <n v="210"/>
    <n v="819"/>
    <n v="670"/>
    <n v="800"/>
    <s v="819"/>
    <n v="737"/>
    <n v="44.97"/>
    <x v="2"/>
    <s v="116"/>
    <s v="0.15%"/>
    <s v="0.07%"/>
    <s v="16.37"/>
    <x v="12"/>
    <s v="338,424"/>
    <s v="Europe"/>
    <x v="1"/>
    <s v="$289.24 Bn"/>
    <s v="$238.50 Bn"/>
    <x v="12"/>
  </r>
  <r>
    <x v="544"/>
    <s v="University of Coimbra"/>
    <x v="28"/>
    <n v="3"/>
    <n v="348"/>
    <n v="478"/>
    <n v="210"/>
    <n v="420"/>
    <n v="415"/>
    <n v="609"/>
    <s v="452"/>
    <n v="481"/>
    <n v="44.97"/>
    <x v="2"/>
    <s v="89"/>
    <s v="-0.29%"/>
    <s v="0.13%"/>
    <s v="110.73"/>
    <x v="28"/>
    <s v="92,090"/>
    <s v="Europe"/>
    <x v="5"/>
    <s v="$249.91 Bn"/>
    <s v="$204.84 Bn"/>
    <x v="28"/>
  </r>
  <r>
    <x v="545"/>
    <s v="University of Newcastle"/>
    <x v="14"/>
    <n v="12"/>
    <n v="355"/>
    <n v="478"/>
    <n v="210"/>
    <n v="434"/>
    <n v="475"/>
    <n v="609"/>
    <s v="442"/>
    <n v="637"/>
    <n v="44.97"/>
    <x v="2"/>
    <s v="55"/>
    <s v="1.18%"/>
    <s v="0.33%"/>
    <s v="3.32"/>
    <x v="14"/>
    <s v="7,692,024"/>
    <s v="Oceania"/>
    <x v="6"/>
    <s v="$1.48 Tn"/>
    <s v="$1.30 Tn"/>
    <x v="14"/>
  </r>
  <r>
    <x v="546"/>
    <s v="Nara Institute of Science and Technology"/>
    <x v="2"/>
    <n v="32"/>
    <n v="355"/>
    <n v="478"/>
    <n v="210"/>
    <n v="715"/>
    <n v="304"/>
    <n v="493"/>
    <s v="437"/>
    <n v="426"/>
    <n v="44.96"/>
    <x v="2"/>
    <s v="11"/>
    <s v="-0.30%"/>
    <s v="1.62%"/>
    <s v="334.66"/>
    <x v="2"/>
    <s v="377,930"/>
    <s v="Asia"/>
    <x v="2"/>
    <s v="$5.50 Tn"/>
    <s v="$4.94 Tn"/>
    <x v="2"/>
  </r>
  <r>
    <x v="547"/>
    <s v="Auburn University"/>
    <x v="0"/>
    <n v="171"/>
    <n v="355"/>
    <n v="261"/>
    <n v="210"/>
    <n v="463"/>
    <n v="585"/>
    <n v="310"/>
    <s v="585"/>
    <n v="373"/>
    <n v="44.96"/>
    <x v="2"/>
    <s v="3"/>
    <s v="0.59%"/>
    <s v="4.25%"/>
    <s v="35.32"/>
    <x v="0"/>
    <s v="9,372,610"/>
    <s v="Americas"/>
    <x v="0"/>
    <s v="$22.20 Tn"/>
    <s v="$18.62 Tn"/>
    <x v="0"/>
  </r>
  <r>
    <x v="548"/>
    <s v="University of Bremen"/>
    <x v="10"/>
    <n v="44"/>
    <n v="355"/>
    <n v="478"/>
    <n v="210"/>
    <n v="439"/>
    <n v="296"/>
    <n v="363"/>
    <s v="460"/>
    <n v="552"/>
    <n v="44.96"/>
    <x v="2"/>
    <s v="19"/>
    <s v="0.32%"/>
    <s v="1.07%"/>
    <s v="234.61"/>
    <x v="10"/>
    <s v="357,114"/>
    <s v="Europe"/>
    <x v="3"/>
    <s v="$4.16 Tn"/>
    <s v="$3.48 Tn"/>
    <x v="10"/>
  </r>
  <r>
    <x v="549"/>
    <s v="Mahidol University"/>
    <x v="29"/>
    <n v="2"/>
    <n v="355"/>
    <n v="478"/>
    <n v="210"/>
    <n v="479"/>
    <n v="366"/>
    <n v="406"/>
    <s v="442"/>
    <n v="737"/>
    <n v="44.96"/>
    <x v="2"/>
    <s v="20"/>
    <s v="0.25%"/>
    <s v="0.90%"/>
    <s v="136.03"/>
    <x v="29"/>
    <s v="513,120"/>
    <s v="Asia"/>
    <x v="7"/>
    <s v="$547.43 Bn"/>
    <s v="$407.03 Bn"/>
    <x v="29"/>
  </r>
  <r>
    <x v="550"/>
    <s v="University of Crete"/>
    <x v="33"/>
    <n v="3"/>
    <n v="355"/>
    <n v="478"/>
    <n v="210"/>
    <n v="481"/>
    <n v="497"/>
    <n v="406"/>
    <s v="442"/>
    <n v="737"/>
    <n v="44.96"/>
    <x v="2"/>
    <s v="87"/>
    <s v="-0.48%"/>
    <s v="0.13%"/>
    <s v="78.97"/>
    <x v="33"/>
    <s v="131,990"/>
    <s v="Europe"/>
    <x v="5"/>
    <s v="$230.50 Bn"/>
    <s v="$192.69 Bn"/>
    <x v="33"/>
  </r>
  <r>
    <x v="551"/>
    <s v="Bangor University"/>
    <x v="1"/>
    <n v="43"/>
    <n v="246"/>
    <n v="360"/>
    <n v="210"/>
    <n v="624"/>
    <n v="526"/>
    <n v="609"/>
    <s v="504"/>
    <n v="373"/>
    <n v="44.95"/>
    <x v="2"/>
    <s v="21"/>
    <s v="0.53%"/>
    <s v="0.87%"/>
    <s v="279.48"/>
    <x v="1"/>
    <s v="242,900"/>
    <s v="Europe"/>
    <x v="1"/>
    <s v="$2.93 Tn"/>
    <s v="$2.65 Tn"/>
    <x v="1"/>
  </r>
  <r>
    <x v="552"/>
    <s v="University of Aveiro"/>
    <x v="28"/>
    <n v="4"/>
    <n v="355"/>
    <n v="478"/>
    <n v="210"/>
    <n v="419"/>
    <n v="659"/>
    <n v="609"/>
    <s v="605"/>
    <n v="170"/>
    <n v="44.95"/>
    <x v="2"/>
    <s v="89"/>
    <s v="-0.29%"/>
    <s v="0.13%"/>
    <s v="110.73"/>
    <x v="28"/>
    <s v="92,090"/>
    <s v="Europe"/>
    <x v="5"/>
    <s v="$249.91 Bn"/>
    <s v="$204.84 Bn"/>
    <x v="28"/>
  </r>
  <r>
    <x v="553"/>
    <s v="University of Palermo"/>
    <x v="9"/>
    <n v="27"/>
    <n v="355"/>
    <n v="478"/>
    <n v="210"/>
    <n v="447"/>
    <n v="590"/>
    <n v="800"/>
    <s v="452"/>
    <n v="552"/>
    <n v="44.94"/>
    <x v="2"/>
    <s v="23"/>
    <s v="-0.15%"/>
    <s v="0.78%"/>
    <s v="200.65"/>
    <x v="9"/>
    <s v="301,336"/>
    <s v="Europe"/>
    <x v="5"/>
    <s v="$2.09 Tn"/>
    <s v="$1.86 Tn"/>
    <x v="9"/>
  </r>
  <r>
    <x v="554"/>
    <s v="Nagoya City University"/>
    <x v="2"/>
    <n v="33"/>
    <n v="355"/>
    <n v="306"/>
    <n v="210"/>
    <n v="764"/>
    <n v="531"/>
    <n v="310"/>
    <s v="531"/>
    <n v="307"/>
    <n v="44.94"/>
    <x v="2"/>
    <s v="11"/>
    <s v="-0.30%"/>
    <s v="1.62%"/>
    <s v="334.66"/>
    <x v="2"/>
    <s v="377,930"/>
    <s v="Asia"/>
    <x v="2"/>
    <s v="$5.50 Tn"/>
    <s v="$4.94 Tn"/>
    <x v="2"/>
  </r>
  <r>
    <x v="555"/>
    <s v="University of Tartu"/>
    <x v="43"/>
    <n v="1"/>
    <n v="353"/>
    <n v="478"/>
    <n v="210"/>
    <n v="600"/>
    <n v="388"/>
    <n v="406"/>
    <s v="496"/>
    <n v="259"/>
    <n v="44.94"/>
    <x v="2"/>
    <s v="155"/>
    <s v="0.07%"/>
    <s v="0.02%"/>
    <s v="29.33"/>
    <x v="43"/>
    <s v="45,227"/>
    <s v="Europe"/>
    <x v="1"/>
    <s v="$33.23 Bn"/>
    <s v="$23.34 Bn"/>
    <x v="43"/>
  </r>
  <r>
    <x v="556"/>
    <s v="University of Savoy"/>
    <x v="6"/>
    <n v="24"/>
    <n v="355"/>
    <n v="478"/>
    <n v="210"/>
    <n v="505"/>
    <n v="453"/>
    <n v="406"/>
    <s v="452"/>
    <n v="552"/>
    <n v="44.94"/>
    <x v="2"/>
    <s v="22"/>
    <s v="0.22%"/>
    <s v="0.84%"/>
    <s v="118.31"/>
    <x v="6"/>
    <s v="551,695"/>
    <s v="Europe"/>
    <x v="3"/>
    <s v="$2.88 Tn"/>
    <s v="$2.47 Tn"/>
    <x v="6"/>
  </r>
  <r>
    <x v="557"/>
    <s v="University of Tromsø - The Arctic University of Norway"/>
    <x v="13"/>
    <n v="4"/>
    <n v="355"/>
    <n v="478"/>
    <n v="210"/>
    <n v="493"/>
    <n v="413"/>
    <n v="310"/>
    <s v="460"/>
    <n v="737"/>
    <n v="44.94"/>
    <x v="2"/>
    <s v="119"/>
    <s v="0.79%"/>
    <s v="0.07%"/>
    <s v="16.74"/>
    <x v="13"/>
    <s v="323,802"/>
    <s v="Europe"/>
    <x v="1"/>
    <s v="$438.62 Bn"/>
    <s v="$371.07 Bn"/>
    <x v="13"/>
  </r>
  <r>
    <x v="558"/>
    <s v="University of Missouri–Kansas City"/>
    <x v="0"/>
    <n v="172"/>
    <n v="286"/>
    <n v="357"/>
    <n v="210"/>
    <n v="638"/>
    <n v="430"/>
    <n v="800"/>
    <s v="488"/>
    <n v="552"/>
    <n v="44.93"/>
    <x v="2"/>
    <s v="3"/>
    <s v="0.59%"/>
    <s v="4.25%"/>
    <s v="35.32"/>
    <x v="0"/>
    <s v="9,372,610"/>
    <s v="Americas"/>
    <x v="0"/>
    <s v="$22.20 Tn"/>
    <s v="$18.62 Tn"/>
    <x v="0"/>
  </r>
  <r>
    <x v="559"/>
    <s v="Beihang University"/>
    <x v="18"/>
    <n v="26"/>
    <n v="355"/>
    <n v="254"/>
    <n v="210"/>
    <n v="523"/>
    <n v="881"/>
    <n v="609"/>
    <s v="800"/>
    <n v="170"/>
    <n v="44.93"/>
    <x v="2"/>
    <s v="1"/>
    <s v="0.39%"/>
    <s v="18.47%"/>
    <s v="148.28"/>
    <x v="18"/>
    <s v="9,706,961"/>
    <s v="Asia"/>
    <x v="2"/>
    <s v="$15.47 Tn"/>
    <s v="$11.22 Tn"/>
    <x v="18"/>
  </r>
  <r>
    <x v="560"/>
    <s v="American University of Beirut"/>
    <x v="44"/>
    <n v="1"/>
    <n v="103"/>
    <n v="205"/>
    <n v="210"/>
    <n v="892"/>
    <n v="850"/>
    <n v="800"/>
    <s v="849"/>
    <n v="737"/>
    <n v="44.93"/>
    <x v="2"/>
    <s v="109"/>
    <s v="-0.44%"/>
    <s v="0.09%"/>
    <s v="653.03"/>
    <x v="44"/>
    <s v="10,452"/>
    <s v="Asia"/>
    <x v="4"/>
    <s v="$60.62 Bn"/>
    <s v="$50.46 Bn"/>
    <x v="44"/>
  </r>
  <r>
    <x v="561"/>
    <s v="University of Nantes"/>
    <x v="6"/>
    <n v="25"/>
    <n v="355"/>
    <n v="478"/>
    <n v="210"/>
    <n v="492"/>
    <n v="404"/>
    <n v="310"/>
    <s v="482"/>
    <n v="426"/>
    <n v="44.93"/>
    <x v="2"/>
    <s v="22"/>
    <s v="0.22%"/>
    <s v="0.84%"/>
    <s v="118.31"/>
    <x v="6"/>
    <s v="551,695"/>
    <s v="Europe"/>
    <x v="3"/>
    <s v="$2.88 Tn"/>
    <s v="$2.47 Tn"/>
    <x v="6"/>
  </r>
  <r>
    <x v="562"/>
    <s v="University of Essex"/>
    <x v="1"/>
    <n v="44"/>
    <n v="106"/>
    <n v="335"/>
    <n v="210"/>
    <n v="710"/>
    <n v="651"/>
    <n v="406"/>
    <s v="642"/>
    <n v="737"/>
    <n v="44.92"/>
    <x v="2"/>
    <s v="21"/>
    <s v="0.53%"/>
    <s v="0.87%"/>
    <s v="279.48"/>
    <x v="1"/>
    <s v="242,900"/>
    <s v="Europe"/>
    <x v="1"/>
    <s v="$2.93 Tn"/>
    <s v="$2.65 Tn"/>
    <x v="1"/>
  </r>
  <r>
    <x v="563"/>
    <s v="University of Zagreb"/>
    <x v="45"/>
    <n v="1"/>
    <n v="355"/>
    <n v="478"/>
    <n v="210"/>
    <n v="572"/>
    <n v="528"/>
    <n v="406"/>
    <s v="460"/>
    <n v="426"/>
    <n v="44.92"/>
    <x v="2"/>
    <s v="130"/>
    <s v="-0.61%"/>
    <s v="0.05%"/>
    <s v="72.54"/>
    <x v="45"/>
    <s v="56,594"/>
    <s v="Europe"/>
    <x v="5"/>
    <s v="$64.59 Bn"/>
    <s v="$51.23 Bn"/>
    <x v="45"/>
  </r>
  <r>
    <x v="564"/>
    <s v="National Central University"/>
    <x v="19"/>
    <n v="6"/>
    <n v="204"/>
    <n v="478"/>
    <n v="210"/>
    <n v="369"/>
    <n v="438"/>
    <n v="609"/>
    <s v="523"/>
    <n v="637"/>
    <n v="44.92"/>
    <x v="2"/>
    <s v="57"/>
    <s v="0.18%"/>
    <s v="0.31%"/>
    <s v="658.05"/>
    <x v="19"/>
    <s v="36,193"/>
    <s v="Asia"/>
    <x v="2"/>
    <s v="$633.70 Bn"/>
    <s v="-"/>
    <x v="19"/>
  </r>
  <r>
    <x v="565"/>
    <s v="University Lille 1: Sciences and Technologies"/>
    <x v="6"/>
    <n v="26"/>
    <n v="355"/>
    <n v="478"/>
    <n v="210"/>
    <n v="394"/>
    <n v="408"/>
    <n v="363"/>
    <s v="496"/>
    <n v="481"/>
    <n v="44.92"/>
    <x v="2"/>
    <s v="22"/>
    <s v="0.22%"/>
    <s v="0.84%"/>
    <s v="118.31"/>
    <x v="6"/>
    <s v="551,695"/>
    <s v="Europe"/>
    <x v="3"/>
    <s v="$2.88 Tn"/>
    <s v="$2.47 Tn"/>
    <x v="6"/>
  </r>
  <r>
    <x v="566"/>
    <s v="University of Catania"/>
    <x v="9"/>
    <n v="28"/>
    <n v="355"/>
    <n v="478"/>
    <n v="210"/>
    <n v="436"/>
    <n v="750"/>
    <n v="493"/>
    <s v="472"/>
    <n v="737"/>
    <n v="44.91"/>
    <x v="2"/>
    <s v="23"/>
    <s v="-0.15%"/>
    <s v="0.78%"/>
    <s v="200.65"/>
    <x v="9"/>
    <s v="301,336"/>
    <s v="Europe"/>
    <x v="5"/>
    <s v="$2.09 Tn"/>
    <s v="$1.86 Tn"/>
    <x v="9"/>
  </r>
  <r>
    <x v="567"/>
    <s v="National Polytechnic Institute of Toulouse"/>
    <x v="6"/>
    <n v="27"/>
    <n v="355"/>
    <n v="201"/>
    <n v="210"/>
    <n v="499"/>
    <n v="705"/>
    <n v="800"/>
    <s v="663"/>
    <n v="737"/>
    <n v="44.91"/>
    <x v="2"/>
    <s v="22"/>
    <s v="0.22%"/>
    <s v="0.84%"/>
    <s v="118.31"/>
    <x v="6"/>
    <s v="551,695"/>
    <s v="Europe"/>
    <x v="3"/>
    <s v="$2.88 Tn"/>
    <s v="$2.47 Tn"/>
    <x v="6"/>
  </r>
  <r>
    <x v="568"/>
    <s v="Indian Institute of Technology Kanpur"/>
    <x v="32"/>
    <n v="6"/>
    <n v="153"/>
    <n v="308"/>
    <n v="210"/>
    <n v="536"/>
    <n v="846"/>
    <n v="609"/>
    <s v="724"/>
    <n v="227"/>
    <n v="44.91"/>
    <x v="2"/>
    <s v="2"/>
    <s v="0.99%"/>
    <s v="17.70%"/>
    <s v="419.76"/>
    <x v="32"/>
    <s v="3,287,590"/>
    <s v="Asia"/>
    <x v="12"/>
    <s v="$3.26 Tn"/>
    <s v="$2.26 Tn"/>
    <x v="32"/>
  </r>
  <r>
    <x v="569"/>
    <s v="Kagoshima University"/>
    <x v="2"/>
    <n v="34"/>
    <n v="355"/>
    <n v="211"/>
    <n v="210"/>
    <n v="694"/>
    <n v="648"/>
    <n v="493"/>
    <s v="642"/>
    <n v="373"/>
    <n v="44.9"/>
    <x v="2"/>
    <s v="11"/>
    <s v="-0.30%"/>
    <s v="1.62%"/>
    <s v="334.66"/>
    <x v="2"/>
    <s v="377,930"/>
    <s v="Asia"/>
    <x v="2"/>
    <s v="$5.50 Tn"/>
    <s v="$4.94 Tn"/>
    <x v="2"/>
  </r>
  <r>
    <x v="570"/>
    <s v="Lanzhou University"/>
    <x v="18"/>
    <n v="27"/>
    <n v="355"/>
    <n v="478"/>
    <n v="210"/>
    <n v="389"/>
    <n v="667"/>
    <n v="493"/>
    <s v="496"/>
    <n v="481"/>
    <n v="44.9"/>
    <x v="2"/>
    <s v="1"/>
    <s v="0.39%"/>
    <s v="18.47%"/>
    <s v="148.28"/>
    <x v="18"/>
    <s v="9,706,961"/>
    <s v="Asia"/>
    <x v="2"/>
    <s v="$15.47 Tn"/>
    <s v="$11.22 Tn"/>
    <x v="18"/>
  </r>
  <r>
    <x v="571"/>
    <s v="James Cook University"/>
    <x v="14"/>
    <n v="13"/>
    <n v="355"/>
    <n v="478"/>
    <n v="210"/>
    <n v="510"/>
    <n v="238"/>
    <n v="363"/>
    <s v="488"/>
    <n v="552"/>
    <n v="44.9"/>
    <x v="2"/>
    <s v="55"/>
    <s v="1.18%"/>
    <s v="0.33%"/>
    <s v="3.32"/>
    <x v="14"/>
    <s v="7,692,024"/>
    <s v="Oceania"/>
    <x v="6"/>
    <s v="$1.48 Tn"/>
    <s v="$1.30 Tn"/>
    <x v="14"/>
  </r>
  <r>
    <x v="572"/>
    <s v="Shizuoka University"/>
    <x v="2"/>
    <n v="35"/>
    <n v="355"/>
    <n v="478"/>
    <n v="210"/>
    <n v="586"/>
    <n v="589"/>
    <n v="406"/>
    <s v="703"/>
    <n v="149"/>
    <n v="44.89"/>
    <x v="2"/>
    <s v="11"/>
    <s v="-0.30%"/>
    <s v="1.62%"/>
    <s v="334.66"/>
    <x v="2"/>
    <s v="377,930"/>
    <s v="Asia"/>
    <x v="2"/>
    <s v="$5.50 Tn"/>
    <s v="$4.94 Tn"/>
    <x v="2"/>
  </r>
  <r>
    <x v="573"/>
    <s v="Indian Institute of Technology Kharagpur"/>
    <x v="32"/>
    <n v="7"/>
    <n v="355"/>
    <n v="201"/>
    <n v="210"/>
    <n v="501"/>
    <n v="966"/>
    <n v="800"/>
    <s v="703"/>
    <n v="426"/>
    <n v="44.89"/>
    <x v="2"/>
    <s v="2"/>
    <s v="0.99%"/>
    <s v="17.70%"/>
    <s v="419.76"/>
    <x v="32"/>
    <s v="3,287,590"/>
    <s v="Asia"/>
    <x v="12"/>
    <s v="$3.26 Tn"/>
    <s v="$2.26 Tn"/>
    <x v="32"/>
  </r>
  <r>
    <x v="574"/>
    <s v="Second University of Naples"/>
    <x v="9"/>
    <n v="29"/>
    <n v="355"/>
    <n v="478"/>
    <n v="210"/>
    <n v="544"/>
    <n v="598"/>
    <n v="609"/>
    <s v="460"/>
    <n v="737"/>
    <n v="44.89"/>
    <x v="2"/>
    <s v="23"/>
    <s v="-0.15%"/>
    <s v="0.78%"/>
    <s v="200.65"/>
    <x v="9"/>
    <s v="301,336"/>
    <s v="Europe"/>
    <x v="5"/>
    <s v="$2.09 Tn"/>
    <s v="$1.86 Tn"/>
    <x v="9"/>
  </r>
  <r>
    <x v="575"/>
    <s v="Indian Institute of Technology Madras"/>
    <x v="32"/>
    <n v="8"/>
    <n v="355"/>
    <n v="206"/>
    <n v="210"/>
    <n v="532"/>
    <n v="928"/>
    <n v="406"/>
    <s v="756"/>
    <n v="280"/>
    <n v="44.89"/>
    <x v="2"/>
    <s v="2"/>
    <s v="0.99%"/>
    <s v="17.70%"/>
    <s v="419.76"/>
    <x v="32"/>
    <s v="3,287,590"/>
    <s v="Asia"/>
    <x v="12"/>
    <s v="$3.26 Tn"/>
    <s v="$2.26 Tn"/>
    <x v="32"/>
  </r>
  <r>
    <x v="576"/>
    <s v="Plymouth University"/>
    <x v="1"/>
    <n v="45"/>
    <n v="355"/>
    <n v="437"/>
    <n v="210"/>
    <n v="534"/>
    <n v="425"/>
    <n v="493"/>
    <s v="514"/>
    <n v="426"/>
    <n v="44.88"/>
    <x v="2"/>
    <s v="21"/>
    <s v="0.53%"/>
    <s v="0.87%"/>
    <s v="279.48"/>
    <x v="1"/>
    <s v="242,900"/>
    <s v="Europe"/>
    <x v="1"/>
    <s v="$2.93 Tn"/>
    <s v="$2.65 Tn"/>
    <x v="1"/>
  </r>
  <r>
    <x v="577"/>
    <s v="International School for Advanced Studies"/>
    <x v="9"/>
    <n v="30"/>
    <n v="355"/>
    <n v="478"/>
    <n v="210"/>
    <n v="595"/>
    <n v="407"/>
    <n v="609"/>
    <s v="472"/>
    <n v="737"/>
    <n v="44.87"/>
    <x v="2"/>
    <s v="23"/>
    <s v="-0.15%"/>
    <s v="0.78%"/>
    <s v="200.65"/>
    <x v="9"/>
    <s v="301,336"/>
    <s v="Europe"/>
    <x v="5"/>
    <s v="$2.09 Tn"/>
    <s v="$1.86 Tn"/>
    <x v="9"/>
  </r>
  <r>
    <x v="578"/>
    <s v="Polytechnic University of Turin"/>
    <x v="9"/>
    <n v="31"/>
    <n v="355"/>
    <n v="478"/>
    <n v="210"/>
    <n v="464"/>
    <n v="773"/>
    <n v="800"/>
    <s v="642"/>
    <n v="181"/>
    <n v="44.85"/>
    <x v="2"/>
    <s v="23"/>
    <s v="-0.15%"/>
    <s v="0.78%"/>
    <s v="200.65"/>
    <x v="9"/>
    <s v="301,336"/>
    <s v="Europe"/>
    <x v="5"/>
    <s v="$2.09 Tn"/>
    <s v="$1.86 Tn"/>
    <x v="9"/>
  </r>
  <r>
    <x v="579"/>
    <s v="University of Oviedo"/>
    <x v="22"/>
    <n v="17"/>
    <n v="355"/>
    <n v="478"/>
    <n v="210"/>
    <n v="437"/>
    <n v="465"/>
    <n v="493"/>
    <s v="514"/>
    <n v="426"/>
    <n v="44.85"/>
    <x v="2"/>
    <s v="30"/>
    <s v="0.04%"/>
    <s v="0.60%"/>
    <s v="92.40"/>
    <x v="22"/>
    <s v="505,992"/>
    <s v="Europe"/>
    <x v="5"/>
    <s v="$1.50 Tn"/>
    <s v="$1.24 Tn"/>
    <x v="22"/>
  </r>
  <r>
    <x v="580"/>
    <s v="Ehime University"/>
    <x v="2"/>
    <n v="36"/>
    <n v="355"/>
    <n v="324"/>
    <n v="210"/>
    <n v="585"/>
    <n v="564"/>
    <n v="493"/>
    <s v="554"/>
    <n v="338"/>
    <n v="44.85"/>
    <x v="2"/>
    <s v="11"/>
    <s v="-0.30%"/>
    <s v="1.62%"/>
    <s v="334.66"/>
    <x v="2"/>
    <s v="377,930"/>
    <s v="Asia"/>
    <x v="2"/>
    <s v="$5.50 Tn"/>
    <s v="$4.94 Tn"/>
    <x v="2"/>
  </r>
  <r>
    <x v="581"/>
    <s v="University of Ioannina"/>
    <x v="33"/>
    <n v="4"/>
    <n v="355"/>
    <n v="478"/>
    <n v="210"/>
    <n v="569"/>
    <n v="828"/>
    <n v="609"/>
    <s v="482"/>
    <n v="737"/>
    <n v="44.85"/>
    <x v="2"/>
    <s v="87"/>
    <s v="-0.48%"/>
    <s v="0.13%"/>
    <s v="78.97"/>
    <x v="33"/>
    <s v="131,990"/>
    <s v="Europe"/>
    <x v="5"/>
    <s v="$230.50 Bn"/>
    <s v="$192.69 Bn"/>
    <x v="33"/>
  </r>
  <r>
    <x v="582"/>
    <s v="University of Cagliari"/>
    <x v="9"/>
    <n v="32"/>
    <n v="355"/>
    <n v="478"/>
    <n v="210"/>
    <n v="514"/>
    <n v="536"/>
    <n v="800"/>
    <s v="488"/>
    <n v="552"/>
    <n v="44.85"/>
    <x v="2"/>
    <s v="23"/>
    <s v="-0.15%"/>
    <s v="0.78%"/>
    <s v="200.65"/>
    <x v="9"/>
    <s v="301,336"/>
    <s v="Europe"/>
    <x v="5"/>
    <s v="$2.09 Tn"/>
    <s v="$1.86 Tn"/>
    <x v="9"/>
  </r>
  <r>
    <x v="583"/>
    <s v="Tottori University"/>
    <x v="2"/>
    <n v="37"/>
    <n v="355"/>
    <n v="199"/>
    <n v="210"/>
    <n v="846"/>
    <n v="710"/>
    <n v="493"/>
    <s v="724"/>
    <n v="373"/>
    <n v="44.85"/>
    <x v="2"/>
    <s v="11"/>
    <s v="-0.30%"/>
    <s v="1.62%"/>
    <s v="334.66"/>
    <x v="2"/>
    <s v="377,930"/>
    <s v="Asia"/>
    <x v="2"/>
    <s v="$5.50 Tn"/>
    <s v="$4.94 Tn"/>
    <x v="2"/>
  </r>
  <r>
    <x v="584"/>
    <s v="Federal University of Rio Grande do Sul"/>
    <x v="23"/>
    <n v="5"/>
    <n v="355"/>
    <n v="478"/>
    <n v="210"/>
    <n v="418"/>
    <n v="632"/>
    <n v="406"/>
    <s v="514"/>
    <n v="552"/>
    <n v="44.85"/>
    <x v="2"/>
    <s v="6"/>
    <s v="0.72%"/>
    <s v="2.73%"/>
    <s v="24.96"/>
    <x v="23"/>
    <s v="8,515,767"/>
    <s v="Americas"/>
    <x v="10"/>
    <s v="$2.06 Tn"/>
    <s v="$1.80 Tn"/>
    <x v="23"/>
  </r>
  <r>
    <x v="585"/>
    <s v="Kent State University"/>
    <x v="0"/>
    <n v="173"/>
    <n v="355"/>
    <n v="478"/>
    <n v="210"/>
    <n v="616"/>
    <n v="431"/>
    <n v="363"/>
    <s v="496"/>
    <n v="481"/>
    <n v="44.85"/>
    <x v="2"/>
    <s v="3"/>
    <s v="0.59%"/>
    <s v="4.25%"/>
    <s v="35.32"/>
    <x v="0"/>
    <s v="9,372,610"/>
    <s v="Americas"/>
    <x v="0"/>
    <s v="$22.20 Tn"/>
    <s v="$18.62 Tn"/>
    <x v="0"/>
  </r>
  <r>
    <x v="586"/>
    <s v="University of Los Andes (Colombia)"/>
    <x v="46"/>
    <n v="1"/>
    <n v="355"/>
    <n v="150"/>
    <n v="210"/>
    <n v="902"/>
    <n v="550"/>
    <n v="406"/>
    <s v="889"/>
    <n v="637"/>
    <n v="44.85"/>
    <x v="2"/>
    <s v="29"/>
    <s v="1.08%"/>
    <s v="0.65%"/>
    <s v="44.57"/>
    <x v="46"/>
    <s v="1,141,748"/>
    <s v="Americas"/>
    <x v="10"/>
    <s v="$352.81 Bn"/>
    <s v="$282.46 Bn"/>
    <x v="46"/>
  </r>
  <r>
    <x v="587"/>
    <s v="Hunan University"/>
    <x v="18"/>
    <n v="28"/>
    <n v="355"/>
    <n v="294"/>
    <n v="210"/>
    <n v="500"/>
    <n v="915"/>
    <n v="800"/>
    <s v="569"/>
    <n v="737"/>
    <n v="44.84"/>
    <x v="2"/>
    <s v="1"/>
    <s v="0.39%"/>
    <s v="18.47%"/>
    <s v="148.28"/>
    <x v="18"/>
    <s v="9,706,961"/>
    <s v="Asia"/>
    <x v="2"/>
    <s v="$15.47 Tn"/>
    <s v="$11.22 Tn"/>
    <x v="18"/>
  </r>
  <r>
    <x v="588"/>
    <s v="Tokai University"/>
    <x v="2"/>
    <n v="38"/>
    <n v="355"/>
    <n v="478"/>
    <n v="210"/>
    <n v="697"/>
    <n v="608"/>
    <n v="493"/>
    <s v="488"/>
    <n v="481"/>
    <n v="44.84"/>
    <x v="2"/>
    <s v="11"/>
    <s v="-0.30%"/>
    <s v="1.62%"/>
    <s v="334.66"/>
    <x v="2"/>
    <s v="377,930"/>
    <s v="Asia"/>
    <x v="2"/>
    <s v="$5.50 Tn"/>
    <s v="$4.94 Tn"/>
    <x v="2"/>
  </r>
  <r>
    <x v="589"/>
    <s v="LSU Health Sciences Center New Orleans"/>
    <x v="0"/>
    <n v="174"/>
    <n v="355"/>
    <n v="478"/>
    <n v="210"/>
    <n v="796"/>
    <n v="549"/>
    <n v="609"/>
    <s v="482"/>
    <n v="552"/>
    <n v="44.84"/>
    <x v="2"/>
    <s v="3"/>
    <s v="0.59%"/>
    <s v="4.25%"/>
    <s v="35.32"/>
    <x v="0"/>
    <s v="9,372,610"/>
    <s v="Americas"/>
    <x v="0"/>
    <s v="$22.20 Tn"/>
    <s v="$18.62 Tn"/>
    <x v="0"/>
  </r>
  <r>
    <x v="590"/>
    <s v="Southern Illinois University Carbondale"/>
    <x v="0"/>
    <n v="175"/>
    <n v="191"/>
    <n v="478"/>
    <n v="210"/>
    <n v="571"/>
    <n v="518"/>
    <n v="800"/>
    <s v="531"/>
    <n v="552"/>
    <n v="44.83"/>
    <x v="2"/>
    <s v="3"/>
    <s v="0.59%"/>
    <s v="4.25%"/>
    <s v="35.32"/>
    <x v="0"/>
    <s v="9,372,610"/>
    <s v="Americas"/>
    <x v="0"/>
    <s v="$22.20 Tn"/>
    <s v="$18.62 Tn"/>
    <x v="0"/>
  </r>
  <r>
    <x v="591"/>
    <s v="Tata Institute of Fundamental Research"/>
    <x v="32"/>
    <n v="9"/>
    <n v="355"/>
    <n v="478"/>
    <n v="210"/>
    <n v="458"/>
    <n v="420"/>
    <n v="310"/>
    <s v="523"/>
    <n v="737"/>
    <n v="44.83"/>
    <x v="2"/>
    <s v="2"/>
    <s v="0.99%"/>
    <s v="17.70%"/>
    <s v="419.76"/>
    <x v="32"/>
    <s v="3,287,590"/>
    <s v="Asia"/>
    <x v="12"/>
    <s v="$3.26 Tn"/>
    <s v="$2.26 Tn"/>
    <x v="32"/>
  </r>
  <r>
    <x v="592"/>
    <s v="Aalborg University"/>
    <x v="15"/>
    <n v="5"/>
    <n v="355"/>
    <n v="384"/>
    <n v="210"/>
    <n v="606"/>
    <n v="633"/>
    <n v="363"/>
    <s v="543"/>
    <n v="426"/>
    <n v="44.83"/>
    <x v="2"/>
    <s v="115"/>
    <s v="0.35%"/>
    <s v="0.07%"/>
    <s v="134.41"/>
    <x v="15"/>
    <s v="43,094"/>
    <s v="Europe"/>
    <x v="1"/>
    <s v="$364.55 Bn"/>
    <s v="$306.90 Bn"/>
    <x v="15"/>
  </r>
  <r>
    <x v="593"/>
    <s v="Osaka Prefecture University"/>
    <x v="2"/>
    <n v="39"/>
    <n v="355"/>
    <n v="316"/>
    <n v="210"/>
    <n v="646"/>
    <n v="682"/>
    <n v="609"/>
    <s v="675"/>
    <n v="204"/>
    <n v="44.83"/>
    <x v="2"/>
    <s v="11"/>
    <s v="-0.30%"/>
    <s v="1.62%"/>
    <s v="334.66"/>
    <x v="2"/>
    <s v="377,930"/>
    <s v="Asia"/>
    <x v="2"/>
    <s v="$5.50 Tn"/>
    <s v="$4.94 Tn"/>
    <x v="2"/>
  </r>
  <r>
    <x v="594"/>
    <s v="Chang Gung University"/>
    <x v="19"/>
    <n v="7"/>
    <n v="355"/>
    <n v="478"/>
    <n v="210"/>
    <n v="357"/>
    <n v="582"/>
    <n v="800"/>
    <s v="536"/>
    <n v="737"/>
    <n v="44.82"/>
    <x v="2"/>
    <s v="57"/>
    <s v="0.18%"/>
    <s v="0.31%"/>
    <s v="658.05"/>
    <x v="19"/>
    <s v="36,193"/>
    <s v="Asia"/>
    <x v="2"/>
    <s v="$633.70 Bn"/>
    <s v="-"/>
    <x v="19"/>
  </r>
  <r>
    <x v="595"/>
    <s v="Northern Illinois University"/>
    <x v="0"/>
    <n v="176"/>
    <n v="355"/>
    <n v="259"/>
    <n v="210"/>
    <n v="671"/>
    <n v="602"/>
    <n v="363"/>
    <s v="642"/>
    <n v="481"/>
    <n v="44.82"/>
    <x v="2"/>
    <s v="3"/>
    <s v="0.59%"/>
    <s v="4.25%"/>
    <s v="35.32"/>
    <x v="0"/>
    <s v="9,372,610"/>
    <s v="Americas"/>
    <x v="0"/>
    <s v="$22.20 Tn"/>
    <s v="$18.62 Tn"/>
    <x v="0"/>
  </r>
  <r>
    <x v="596"/>
    <s v="University of Trento"/>
    <x v="9"/>
    <n v="33"/>
    <n v="355"/>
    <n v="478"/>
    <n v="210"/>
    <n v="490"/>
    <n v="569"/>
    <n v="609"/>
    <s v="504"/>
    <n v="737"/>
    <n v="44.82"/>
    <x v="2"/>
    <s v="23"/>
    <s v="-0.15%"/>
    <s v="0.78%"/>
    <s v="200.65"/>
    <x v="9"/>
    <s v="301,336"/>
    <s v="Europe"/>
    <x v="5"/>
    <s v="$2.09 Tn"/>
    <s v="$1.86 Tn"/>
    <x v="9"/>
  </r>
  <r>
    <x v="597"/>
    <s v="Semmelweis University"/>
    <x v="35"/>
    <n v="2"/>
    <n v="355"/>
    <n v="478"/>
    <n v="210"/>
    <n v="668"/>
    <n v="517"/>
    <n v="493"/>
    <s v="496"/>
    <n v="552"/>
    <n v="44.82"/>
    <x v="2"/>
    <s v="94"/>
    <s v="-0.25%"/>
    <s v="0.12%"/>
    <s v="103.84"/>
    <x v="35"/>
    <s v="93,028"/>
    <s v="Europe"/>
    <x v="8"/>
    <s v="$177.73 Bn"/>
    <s v="$125.82 Bn"/>
    <x v="35"/>
  </r>
  <r>
    <x v="598"/>
    <s v="University of Science and Technology Beijing"/>
    <x v="18"/>
    <n v="29"/>
    <n v="355"/>
    <n v="166"/>
    <n v="210"/>
    <n v="592"/>
    <n v="928"/>
    <n v="493"/>
    <s v="897"/>
    <n v="373"/>
    <n v="44.82"/>
    <x v="2"/>
    <s v="1"/>
    <s v="0.39%"/>
    <s v="18.47%"/>
    <s v="148.28"/>
    <x v="18"/>
    <s v="9,706,961"/>
    <s v="Asia"/>
    <x v="2"/>
    <s v="$15.47 Tn"/>
    <s v="$11.22 Tn"/>
    <x v="18"/>
  </r>
  <r>
    <x v="599"/>
    <s v="National University of Ireland, Galway"/>
    <x v="25"/>
    <n v="4"/>
    <n v="355"/>
    <n v="478"/>
    <n v="210"/>
    <n v="593"/>
    <n v="597"/>
    <n v="609"/>
    <s v="531"/>
    <n v="307"/>
    <n v="44.82"/>
    <x v="2"/>
    <s v="124"/>
    <s v="1.13%"/>
    <s v="0.06%"/>
    <s v="70.27"/>
    <x v="25"/>
    <s v="70,273"/>
    <s v="Europe"/>
    <x v="1"/>
    <s v="$405.19 Bn"/>
    <s v="$304.82 Bn"/>
    <x v="25"/>
  </r>
  <r>
    <x v="600"/>
    <s v="Dankook University"/>
    <x v="8"/>
    <n v="21"/>
    <n v="355"/>
    <n v="478"/>
    <n v="210"/>
    <n v="896"/>
    <n v="934"/>
    <n v="609"/>
    <s v="897"/>
    <n v="121"/>
    <n v="44.82"/>
    <x v="2"/>
    <s v="28"/>
    <s v="0.09%"/>
    <s v="0.66%"/>
    <s v="511.62"/>
    <x v="8"/>
    <s v="100,210"/>
    <s v="Asia"/>
    <x v="2"/>
    <s v="$1.74 Tn"/>
    <s v="$1.41 Tn"/>
    <x v="8"/>
  </r>
  <r>
    <x v="601"/>
    <s v="Istanbul University"/>
    <x v="37"/>
    <n v="2"/>
    <n v="255"/>
    <n v="337"/>
    <n v="210"/>
    <n v="681"/>
    <n v="580"/>
    <n v="609"/>
    <s v="554"/>
    <n v="737"/>
    <n v="44.81"/>
    <x v="2"/>
    <s v="17"/>
    <s v="1.09%"/>
    <s v="1.08%"/>
    <s v="107.64"/>
    <x v="37"/>
    <s v="783,562"/>
    <s v="Asia"/>
    <x v="4"/>
    <s v="$809.55 Bn"/>
    <s v="$863.71 Bn"/>
    <x v="37"/>
  </r>
  <r>
    <x v="602"/>
    <s v="Tokyo University of Agriculture and Technology"/>
    <x v="2"/>
    <n v="40"/>
    <n v="355"/>
    <n v="478"/>
    <n v="210"/>
    <n v="574"/>
    <n v="707"/>
    <n v="609"/>
    <s v="585"/>
    <n v="227"/>
    <n v="44.81"/>
    <x v="2"/>
    <s v="11"/>
    <s v="-0.30%"/>
    <s v="1.62%"/>
    <s v="334.66"/>
    <x v="2"/>
    <s v="377,930"/>
    <s v="Asia"/>
    <x v="2"/>
    <s v="$5.50 Tn"/>
    <s v="$4.94 Tn"/>
    <x v="2"/>
  </r>
  <r>
    <x v="603"/>
    <s v="University of Montana - Missoula"/>
    <x v="0"/>
    <n v="177"/>
    <n v="341"/>
    <n v="478"/>
    <n v="210"/>
    <n v="699"/>
    <n v="320"/>
    <n v="493"/>
    <s v="504"/>
    <n v="552"/>
    <n v="44.81"/>
    <x v="2"/>
    <s v="3"/>
    <s v="0.59%"/>
    <s v="4.25%"/>
    <s v="35.32"/>
    <x v="0"/>
    <s v="9,372,610"/>
    <s v="Americas"/>
    <x v="0"/>
    <s v="$22.20 Tn"/>
    <s v="$18.62 Tn"/>
    <x v="0"/>
  </r>
  <r>
    <x v="604"/>
    <s v="Queensland University of Technology"/>
    <x v="14"/>
    <n v="14"/>
    <n v="355"/>
    <n v="478"/>
    <n v="210"/>
    <n v="457"/>
    <n v="733"/>
    <n v="493"/>
    <s v="523"/>
    <n v="552"/>
    <n v="44.81"/>
    <x v="2"/>
    <s v="55"/>
    <s v="1.18%"/>
    <s v="0.33%"/>
    <s v="3.32"/>
    <x v="14"/>
    <s v="7,692,024"/>
    <s v="Oceania"/>
    <x v="6"/>
    <s v="$1.48 Tn"/>
    <s v="$1.30 Tn"/>
    <x v="14"/>
  </r>
  <r>
    <x v="605"/>
    <s v="Binghamton University"/>
    <x v="0"/>
    <n v="178"/>
    <n v="355"/>
    <n v="229"/>
    <n v="210"/>
    <n v="731"/>
    <n v="610"/>
    <n v="800"/>
    <s v="675"/>
    <n v="737"/>
    <n v="44.8"/>
    <x v="2"/>
    <s v="3"/>
    <s v="0.59%"/>
    <s v="4.25%"/>
    <s v="35.32"/>
    <x v="0"/>
    <s v="9,372,610"/>
    <s v="Americas"/>
    <x v="0"/>
    <s v="$22.20 Tn"/>
    <s v="$18.62 Tn"/>
    <x v="0"/>
  </r>
  <r>
    <x v="606"/>
    <s v="Université de Namur"/>
    <x v="20"/>
    <n v="8"/>
    <n v="143"/>
    <n v="312"/>
    <n v="210"/>
    <n v="830"/>
    <n v="713"/>
    <n v="609"/>
    <s v="675"/>
    <n v="637"/>
    <n v="44.8"/>
    <x v="2"/>
    <s v="81"/>
    <s v="0.44%"/>
    <s v="0.15%"/>
    <s v="379.64"/>
    <x v="20"/>
    <s v="30,528"/>
    <s v="Europe"/>
    <x v="3"/>
    <s v="$553.78 Bn"/>
    <s v="$467.96 Bn"/>
    <x v="20"/>
  </r>
  <r>
    <x v="607"/>
    <s v="University of Tasmania"/>
    <x v="14"/>
    <n v="15"/>
    <n v="355"/>
    <n v="478"/>
    <n v="210"/>
    <n v="461"/>
    <n v="278"/>
    <n v="609"/>
    <s v="531"/>
    <n v="737"/>
    <n v="44.8"/>
    <x v="2"/>
    <s v="55"/>
    <s v="1.18%"/>
    <s v="0.33%"/>
    <s v="3.32"/>
    <x v="14"/>
    <s v="7,692,024"/>
    <s v="Oceania"/>
    <x v="6"/>
    <s v="$1.48 Tn"/>
    <s v="$1.30 Tn"/>
    <x v="14"/>
  </r>
  <r>
    <x v="608"/>
    <s v="University of Pretoria"/>
    <x v="21"/>
    <n v="5"/>
    <n v="355"/>
    <n v="233"/>
    <n v="210"/>
    <n v="597"/>
    <n v="557"/>
    <n v="493"/>
    <s v="716"/>
    <n v="481"/>
    <n v="44.8"/>
    <x v="2"/>
    <s v="25"/>
    <s v="1.28%"/>
    <s v="0.76%"/>
    <s v="48.57"/>
    <x v="21"/>
    <s v="1,221,037"/>
    <s v="Africa"/>
    <x v="9"/>
    <s v="$386.73 Bn"/>
    <s v="$295.44 Bn"/>
    <x v="21"/>
  </r>
  <r>
    <x v="609"/>
    <s v="Central China Normal University"/>
    <x v="18"/>
    <n v="30"/>
    <n v="355"/>
    <n v="478"/>
    <n v="210"/>
    <n v="653"/>
    <n v="837"/>
    <n v="493"/>
    <s v="504"/>
    <n v="737"/>
    <n v="44.79"/>
    <x v="2"/>
    <s v="1"/>
    <s v="0.39%"/>
    <s v="18.47%"/>
    <s v="148.28"/>
    <x v="18"/>
    <s v="9,706,961"/>
    <s v="Asia"/>
    <x v="2"/>
    <s v="$15.47 Tn"/>
    <s v="$11.22 Tn"/>
    <x v="18"/>
  </r>
  <r>
    <x v="610"/>
    <s v="Indian Institute of Technology Roorkee"/>
    <x v="32"/>
    <n v="10"/>
    <n v="355"/>
    <n v="307"/>
    <n v="210"/>
    <n v="845"/>
    <n v="846"/>
    <n v="609"/>
    <s v="554"/>
    <n v="737"/>
    <n v="44.79"/>
    <x v="2"/>
    <s v="2"/>
    <s v="0.99%"/>
    <s v="17.70%"/>
    <s v="419.76"/>
    <x v="32"/>
    <s v="3,287,590"/>
    <s v="Asia"/>
    <x v="12"/>
    <s v="$3.26 Tn"/>
    <s v="$2.26 Tn"/>
    <x v="32"/>
  </r>
  <r>
    <x v="611"/>
    <s v="Curtin University"/>
    <x v="14"/>
    <n v="16"/>
    <n v="355"/>
    <n v="478"/>
    <n v="210"/>
    <n v="462"/>
    <n v="389"/>
    <n v="406"/>
    <s v="543"/>
    <n v="426"/>
    <n v="44.79"/>
    <x v="2"/>
    <s v="55"/>
    <s v="1.18%"/>
    <s v="0.33%"/>
    <s v="3.32"/>
    <x v="14"/>
    <s v="7,692,024"/>
    <s v="Oceania"/>
    <x v="6"/>
    <s v="$1.48 Tn"/>
    <s v="$1.30 Tn"/>
    <x v="14"/>
  </r>
  <r>
    <x v="612"/>
    <s v="Deakin University"/>
    <x v="14"/>
    <n v="17"/>
    <n v="355"/>
    <n v="459"/>
    <n v="210"/>
    <n v="556"/>
    <n v="678"/>
    <n v="609"/>
    <s v="536"/>
    <n v="637"/>
    <n v="44.79"/>
    <x v="2"/>
    <s v="55"/>
    <s v="1.18%"/>
    <s v="0.33%"/>
    <s v="3.32"/>
    <x v="14"/>
    <s v="7,692,024"/>
    <s v="Oceania"/>
    <x v="6"/>
    <s v="$1.48 Tn"/>
    <s v="$1.30 Tn"/>
    <x v="14"/>
  </r>
  <r>
    <x v="613"/>
    <s v="Tilburg University"/>
    <x v="11"/>
    <n v="13"/>
    <n v="355"/>
    <n v="227"/>
    <n v="210"/>
    <n v="605"/>
    <n v="861"/>
    <n v="609"/>
    <s v="716"/>
    <n v="737"/>
    <n v="44.78"/>
    <x v="2"/>
    <s v="69"/>
    <s v="0.22%"/>
    <s v="0.22%"/>
    <s v="409.44"/>
    <x v="11"/>
    <s v="41,850"/>
    <s v="Europe"/>
    <x v="3"/>
    <s v="$954.93 Bn"/>
    <s v="$777.23 Bn"/>
    <x v="11"/>
  </r>
  <r>
    <x v="614"/>
    <s v="Inha University"/>
    <x v="8"/>
    <n v="22"/>
    <n v="355"/>
    <n v="387"/>
    <n v="210"/>
    <n v="543"/>
    <n v="770"/>
    <n v="609"/>
    <s v="569"/>
    <n v="481"/>
    <n v="44.78"/>
    <x v="2"/>
    <s v="28"/>
    <s v="0.09%"/>
    <s v="0.66%"/>
    <s v="511.62"/>
    <x v="8"/>
    <s v="100,210"/>
    <s v="Asia"/>
    <x v="2"/>
    <s v="$1.74 Tn"/>
    <s v="$1.41 Tn"/>
    <x v="8"/>
  </r>
  <r>
    <x v="615"/>
    <s v="University of New Orleans"/>
    <x v="0"/>
    <n v="179"/>
    <n v="355"/>
    <n v="478"/>
    <n v="210"/>
    <n v="907"/>
    <n v="806"/>
    <n v="493"/>
    <s v="504"/>
    <n v="737"/>
    <n v="44.78"/>
    <x v="2"/>
    <s v="3"/>
    <s v="0.59%"/>
    <s v="4.25%"/>
    <s v="35.32"/>
    <x v="0"/>
    <s v="9,372,610"/>
    <s v="Americas"/>
    <x v="0"/>
    <s v="$22.20 Tn"/>
    <s v="$18.62 Tn"/>
    <x v="0"/>
  </r>
  <r>
    <x v="616"/>
    <s v="Paris-Est Créteil Val-de-Marne University"/>
    <x v="6"/>
    <n v="28"/>
    <n v="355"/>
    <n v="435"/>
    <n v="210"/>
    <n v="710"/>
    <n v="581"/>
    <n v="800"/>
    <s v="536"/>
    <n v="737"/>
    <n v="44.77"/>
    <x v="2"/>
    <s v="22"/>
    <s v="0.22%"/>
    <s v="0.84%"/>
    <s v="118.31"/>
    <x v="6"/>
    <s v="551,695"/>
    <s v="Europe"/>
    <x v="3"/>
    <s v="$2.88 Tn"/>
    <s v="$2.47 Tn"/>
    <x v="6"/>
  </r>
  <r>
    <x v="617"/>
    <s v="University of L'Aquila"/>
    <x v="9"/>
    <n v="34"/>
    <n v="355"/>
    <n v="478"/>
    <n v="210"/>
    <n v="617"/>
    <n v="643"/>
    <n v="800"/>
    <s v="514"/>
    <n v="737"/>
    <n v="44.77"/>
    <x v="2"/>
    <s v="23"/>
    <s v="-0.15%"/>
    <s v="0.78%"/>
    <s v="200.65"/>
    <x v="9"/>
    <s v="301,336"/>
    <s v="Europe"/>
    <x v="5"/>
    <s v="$2.09 Tn"/>
    <s v="$1.86 Tn"/>
    <x v="9"/>
  </r>
  <r>
    <x v="618"/>
    <s v="Chungnam National University"/>
    <x v="8"/>
    <n v="23"/>
    <n v="355"/>
    <n v="478"/>
    <n v="210"/>
    <n v="472"/>
    <n v="561"/>
    <n v="493"/>
    <s v="585"/>
    <n v="307"/>
    <n v="44.77"/>
    <x v="2"/>
    <s v="28"/>
    <s v="0.09%"/>
    <s v="0.66%"/>
    <s v="511.62"/>
    <x v="8"/>
    <s v="100,210"/>
    <s v="Asia"/>
    <x v="2"/>
    <s v="$1.74 Tn"/>
    <s v="$1.41 Tn"/>
    <x v="8"/>
  </r>
  <r>
    <x v="619"/>
    <s v="University of Salamanca"/>
    <x v="22"/>
    <n v="18"/>
    <n v="355"/>
    <n v="423"/>
    <n v="210"/>
    <n v="558"/>
    <n v="558"/>
    <n v="363"/>
    <s v="569"/>
    <n v="737"/>
    <n v="44.77"/>
    <x v="2"/>
    <s v="30"/>
    <s v="0.04%"/>
    <s v="0.60%"/>
    <s v="92.40"/>
    <x v="22"/>
    <s v="505,992"/>
    <s v="Europe"/>
    <x v="5"/>
    <s v="$1.50 Tn"/>
    <s v="$1.24 Tn"/>
    <x v="22"/>
  </r>
  <r>
    <x v="620"/>
    <s v="University of Alaska Fairbanks"/>
    <x v="0"/>
    <n v="180"/>
    <n v="355"/>
    <n v="478"/>
    <n v="210"/>
    <n v="608"/>
    <n v="339"/>
    <n v="609"/>
    <s v="523"/>
    <n v="737"/>
    <n v="44.77"/>
    <x v="2"/>
    <s v="3"/>
    <s v="0.59%"/>
    <s v="4.25%"/>
    <s v="35.32"/>
    <x v="0"/>
    <s v="9,372,610"/>
    <s v="Americas"/>
    <x v="0"/>
    <s v="$22.20 Tn"/>
    <s v="$18.62 Tn"/>
    <x v="0"/>
  </r>
  <r>
    <x v="621"/>
    <s v="University of Poitiers"/>
    <x v="6"/>
    <n v="29"/>
    <n v="236"/>
    <n v="478"/>
    <n v="143"/>
    <n v="615"/>
    <n v="480"/>
    <n v="609"/>
    <s v="675"/>
    <n v="481"/>
    <n v="44.77"/>
    <x v="2"/>
    <s v="22"/>
    <s v="0.22%"/>
    <s v="0.84%"/>
    <s v="118.31"/>
    <x v="6"/>
    <s v="551,695"/>
    <s v="Europe"/>
    <x v="3"/>
    <s v="$2.88 Tn"/>
    <s v="$2.47 Tn"/>
    <x v="6"/>
  </r>
  <r>
    <x v="622"/>
    <s v="Albany Medical College"/>
    <x v="0"/>
    <n v="181"/>
    <n v="142"/>
    <n v="478"/>
    <n v="210"/>
    <n v="993"/>
    <n v="753"/>
    <n v="609"/>
    <s v="605"/>
    <n v="737"/>
    <n v="44.76"/>
    <x v="2"/>
    <s v="3"/>
    <s v="0.59%"/>
    <s v="4.25%"/>
    <s v="35.32"/>
    <x v="0"/>
    <s v="9,372,610"/>
    <s v="Americas"/>
    <x v="0"/>
    <s v="$22.20 Tn"/>
    <s v="$18.62 Tn"/>
    <x v="0"/>
  </r>
  <r>
    <x v="623"/>
    <s v="Birkbeck, University of London"/>
    <x v="1"/>
    <n v="46"/>
    <n v="281"/>
    <n v="478"/>
    <n v="180"/>
    <n v="718"/>
    <n v="343"/>
    <n v="493"/>
    <s v="569"/>
    <n v="737"/>
    <n v="44.76"/>
    <x v="2"/>
    <s v="21"/>
    <s v="0.53%"/>
    <s v="0.87%"/>
    <s v="279.48"/>
    <x v="1"/>
    <s v="242,900"/>
    <s v="Europe"/>
    <x v="1"/>
    <s v="$2.93 Tn"/>
    <s v="$2.65 Tn"/>
    <x v="1"/>
  </r>
  <r>
    <x v="624"/>
    <s v="Griffith University"/>
    <x v="14"/>
    <n v="18"/>
    <n v="355"/>
    <n v="478"/>
    <n v="210"/>
    <n v="470"/>
    <n v="543"/>
    <n v="493"/>
    <s v="569"/>
    <n v="373"/>
    <n v="44.76"/>
    <x v="2"/>
    <s v="55"/>
    <s v="1.18%"/>
    <s v="0.33%"/>
    <s v="3.32"/>
    <x v="14"/>
    <s v="7,692,024"/>
    <s v="Oceania"/>
    <x v="6"/>
    <s v="$1.48 Tn"/>
    <s v="$1.30 Tn"/>
    <x v="14"/>
  </r>
  <r>
    <x v="625"/>
    <s v="Federal University of São Paulo"/>
    <x v="23"/>
    <n v="6"/>
    <n v="355"/>
    <n v="478"/>
    <n v="210"/>
    <n v="515"/>
    <n v="616"/>
    <n v="406"/>
    <s v="536"/>
    <n v="737"/>
    <n v="44.76"/>
    <x v="2"/>
    <s v="6"/>
    <s v="0.72%"/>
    <s v="2.73%"/>
    <s v="24.96"/>
    <x v="23"/>
    <s v="8,515,767"/>
    <s v="Americas"/>
    <x v="10"/>
    <s v="$2.06 Tn"/>
    <s v="$1.80 Tn"/>
    <x v="23"/>
  </r>
  <r>
    <x v="626"/>
    <s v="Carleton University"/>
    <x v="5"/>
    <n v="22"/>
    <n v="355"/>
    <n v="478"/>
    <n v="210"/>
    <n v="496"/>
    <n v="742"/>
    <n v="310"/>
    <s v="554"/>
    <n v="737"/>
    <n v="44.75"/>
    <x v="2"/>
    <s v="39"/>
    <s v="0.89%"/>
    <s v="0.48%"/>
    <s v="3.78"/>
    <x v="5"/>
    <s v="9,984,670"/>
    <s v="Americas"/>
    <x v="0"/>
    <s v="$1.83 Tn"/>
    <s v="$1.53 Tn"/>
    <x v="5"/>
  </r>
  <r>
    <x v="627"/>
    <s v="Massey University"/>
    <x v="27"/>
    <n v="5"/>
    <n v="355"/>
    <n v="448"/>
    <n v="210"/>
    <n v="552"/>
    <n v="575"/>
    <n v="609"/>
    <s v="569"/>
    <n v="637"/>
    <n v="44.75"/>
    <x v="2"/>
    <s v="126"/>
    <s v="0.82%"/>
    <s v="0.06%"/>
    <s v="17.83"/>
    <x v="27"/>
    <s v="270,467"/>
    <s v="Oceania"/>
    <x v="6"/>
    <s v="$224.94 Bn"/>
    <s v="$187.52 Bn"/>
    <x v="27"/>
  </r>
  <r>
    <x v="628"/>
    <s v="Catholic University of Korea"/>
    <x v="8"/>
    <n v="24"/>
    <n v="355"/>
    <n v="478"/>
    <n v="210"/>
    <n v="598"/>
    <n v="798"/>
    <n v="800"/>
    <s v="628"/>
    <n v="227"/>
    <n v="44.74"/>
    <x v="2"/>
    <s v="28"/>
    <s v="0.09%"/>
    <s v="0.66%"/>
    <s v="511.62"/>
    <x v="8"/>
    <s v="100,210"/>
    <s v="Asia"/>
    <x v="2"/>
    <s v="$1.74 Tn"/>
    <s v="$1.41 Tn"/>
    <x v="8"/>
  </r>
  <r>
    <x v="629"/>
    <s v="Open University (UK)"/>
    <x v="1"/>
    <n v="47"/>
    <n v="355"/>
    <n v="478"/>
    <n v="210"/>
    <n v="613"/>
    <n v="301"/>
    <n v="800"/>
    <s v="536"/>
    <n v="637"/>
    <n v="44.74"/>
    <x v="2"/>
    <s v="21"/>
    <s v="0.53%"/>
    <s v="0.87%"/>
    <s v="279.48"/>
    <x v="1"/>
    <s v="242,900"/>
    <s v="Europe"/>
    <x v="1"/>
    <s v="$2.93 Tn"/>
    <s v="$2.65 Tn"/>
    <x v="1"/>
  </r>
  <r>
    <x v="630"/>
    <s v="University of Patras"/>
    <x v="33"/>
    <n v="5"/>
    <n v="355"/>
    <n v="478"/>
    <n v="210"/>
    <n v="485"/>
    <n v="674"/>
    <n v="406"/>
    <s v="554"/>
    <n v="552"/>
    <n v="44.74"/>
    <x v="2"/>
    <s v="87"/>
    <s v="-0.48%"/>
    <s v="0.13%"/>
    <s v="78.97"/>
    <x v="33"/>
    <s v="131,990"/>
    <s v="Europe"/>
    <x v="5"/>
    <s v="$230.50 Bn"/>
    <s v="$192.69 Bn"/>
    <x v="33"/>
  </r>
  <r>
    <x v="631"/>
    <s v="Universidade Nova de Lisboa"/>
    <x v="28"/>
    <n v="5"/>
    <n v="355"/>
    <n v="478"/>
    <n v="210"/>
    <n v="506"/>
    <n v="515"/>
    <n v="609"/>
    <s v="543"/>
    <n v="552"/>
    <n v="44.74"/>
    <x v="2"/>
    <s v="89"/>
    <s v="-0.29%"/>
    <s v="0.13%"/>
    <s v="110.73"/>
    <x v="28"/>
    <s v="92,090"/>
    <s v="Europe"/>
    <x v="5"/>
    <s v="$249.91 Bn"/>
    <s v="$204.84 Bn"/>
    <x v="28"/>
  </r>
  <r>
    <x v="632"/>
    <s v="Texas A&amp;M Health Science Center"/>
    <x v="0"/>
    <n v="182"/>
    <n v="355"/>
    <n v="478"/>
    <n v="210"/>
    <n v="664"/>
    <n v="445"/>
    <n v="493"/>
    <s v="543"/>
    <n v="426"/>
    <n v="44.74"/>
    <x v="2"/>
    <s v="3"/>
    <s v="0.59%"/>
    <s v="4.25%"/>
    <s v="35.32"/>
    <x v="0"/>
    <s v="9,372,610"/>
    <s v="Americas"/>
    <x v="0"/>
    <s v="$22.20 Tn"/>
    <s v="$18.62 Tn"/>
    <x v="0"/>
  </r>
  <r>
    <x v="633"/>
    <s v="Braunschweig University of Technology"/>
    <x v="10"/>
    <n v="45"/>
    <n v="207"/>
    <n v="478"/>
    <n v="210"/>
    <n v="541"/>
    <n v="369"/>
    <n v="609"/>
    <s v="605"/>
    <n v="481"/>
    <n v="44.74"/>
    <x v="2"/>
    <s v="19"/>
    <s v="0.32%"/>
    <s v="1.07%"/>
    <s v="234.61"/>
    <x v="10"/>
    <s v="357,114"/>
    <s v="Europe"/>
    <x v="3"/>
    <s v="$4.16 Tn"/>
    <s v="$3.48 Tn"/>
    <x v="10"/>
  </r>
  <r>
    <x v="634"/>
    <s v="National Chung Hsing University"/>
    <x v="19"/>
    <n v="8"/>
    <n v="355"/>
    <n v="364"/>
    <n v="210"/>
    <n v="405"/>
    <n v="692"/>
    <n v="609"/>
    <s v="642"/>
    <n v="737"/>
    <n v="44.74"/>
    <x v="2"/>
    <s v="57"/>
    <s v="0.18%"/>
    <s v="0.31%"/>
    <s v="658.05"/>
    <x v="19"/>
    <s v="36,193"/>
    <s v="Asia"/>
    <x v="2"/>
    <s v="$633.70 Bn"/>
    <s v="-"/>
    <x v="19"/>
  </r>
  <r>
    <x v="635"/>
    <s v="La Trobe University"/>
    <x v="14"/>
    <n v="19"/>
    <n v="355"/>
    <n v="439"/>
    <n v="210"/>
    <n v="559"/>
    <n v="446"/>
    <n v="800"/>
    <s v="585"/>
    <n v="737"/>
    <n v="44.73"/>
    <x v="2"/>
    <s v="55"/>
    <s v="1.18%"/>
    <s v="0.33%"/>
    <s v="3.32"/>
    <x v="14"/>
    <s v="7,692,024"/>
    <s v="Oceania"/>
    <x v="6"/>
    <s v="$1.48 Tn"/>
    <s v="$1.30 Tn"/>
    <x v="14"/>
  </r>
  <r>
    <x v="636"/>
    <s v="Missouri University of Science and Technology"/>
    <x v="0"/>
    <n v="183"/>
    <n v="355"/>
    <n v="204"/>
    <n v="210"/>
    <n v="696"/>
    <n v="866"/>
    <n v="493"/>
    <s v="819"/>
    <n v="737"/>
    <n v="44.73"/>
    <x v="2"/>
    <s v="3"/>
    <s v="0.59%"/>
    <s v="4.25%"/>
    <s v="35.32"/>
    <x v="0"/>
    <s v="9,372,610"/>
    <s v="Americas"/>
    <x v="0"/>
    <s v="$22.20 Tn"/>
    <s v="$18.62 Tn"/>
    <x v="0"/>
  </r>
  <r>
    <x v="637"/>
    <s v="University of Idaho"/>
    <x v="0"/>
    <n v="184"/>
    <n v="355"/>
    <n v="478"/>
    <n v="210"/>
    <n v="640"/>
    <n v="399"/>
    <n v="406"/>
    <s v="569"/>
    <n v="373"/>
    <n v="44.73"/>
    <x v="2"/>
    <s v="3"/>
    <s v="0.59%"/>
    <s v="4.25%"/>
    <s v="35.32"/>
    <x v="0"/>
    <s v="9,372,610"/>
    <s v="Americas"/>
    <x v="0"/>
    <s v="$22.20 Tn"/>
    <s v="$18.62 Tn"/>
    <x v="0"/>
  </r>
  <r>
    <x v="638"/>
    <s v="Louisiana Tech University"/>
    <x v="0"/>
    <n v="185"/>
    <n v="355"/>
    <n v="213"/>
    <n v="210"/>
    <n v="931"/>
    <n v="864"/>
    <n v="406"/>
    <s v="769"/>
    <n v="737"/>
    <n v="44.73"/>
    <x v="2"/>
    <s v="3"/>
    <s v="0.59%"/>
    <s v="4.25%"/>
    <s v="35.32"/>
    <x v="0"/>
    <s v="9,372,610"/>
    <s v="Americas"/>
    <x v="0"/>
    <s v="$22.20 Tn"/>
    <s v="$18.62 Tn"/>
    <x v="0"/>
  </r>
  <r>
    <x v="639"/>
    <s v="University of Portsmouth"/>
    <x v="1"/>
    <n v="48"/>
    <n v="355"/>
    <n v="478"/>
    <n v="210"/>
    <n v="759"/>
    <n v="697"/>
    <n v="310"/>
    <s v="543"/>
    <n v="637"/>
    <n v="44.73"/>
    <x v="2"/>
    <s v="21"/>
    <s v="0.53%"/>
    <s v="0.87%"/>
    <s v="279.48"/>
    <x v="1"/>
    <s v="242,900"/>
    <s v="Europe"/>
    <x v="1"/>
    <s v="$2.93 Tn"/>
    <s v="$2.65 Tn"/>
    <x v="1"/>
  </r>
  <r>
    <x v="640"/>
    <s v="University of La Laguna"/>
    <x v="22"/>
    <n v="19"/>
    <n v="355"/>
    <n v="478"/>
    <n v="210"/>
    <n v="521"/>
    <n v="358"/>
    <n v="800"/>
    <s v="554"/>
    <n v="552"/>
    <n v="44.73"/>
    <x v="2"/>
    <s v="30"/>
    <s v="0.04%"/>
    <s v="0.60%"/>
    <s v="92.40"/>
    <x v="22"/>
    <s v="505,992"/>
    <s v="Europe"/>
    <x v="5"/>
    <s v="$1.50 Tn"/>
    <s v="$1.24 Tn"/>
    <x v="22"/>
  </r>
  <r>
    <x v="641"/>
    <s v="Florida International University"/>
    <x v="0"/>
    <n v="186"/>
    <n v="355"/>
    <n v="478"/>
    <n v="210"/>
    <n v="502"/>
    <n v="484"/>
    <n v="363"/>
    <s v="569"/>
    <n v="637"/>
    <n v="44.73"/>
    <x v="2"/>
    <s v="3"/>
    <s v="0.59%"/>
    <s v="4.25%"/>
    <s v="35.32"/>
    <x v="0"/>
    <s v="9,372,610"/>
    <s v="Americas"/>
    <x v="0"/>
    <s v="$22.20 Tn"/>
    <s v="$18.62 Tn"/>
    <x v="0"/>
  </r>
  <r>
    <x v="642"/>
    <s v="Medical University of Graz"/>
    <x v="26"/>
    <n v="7"/>
    <n v="355"/>
    <n v="478"/>
    <n v="210"/>
    <n v="622"/>
    <n v="673"/>
    <n v="800"/>
    <s v="543"/>
    <n v="481"/>
    <n v="44.72"/>
    <x v="2"/>
    <s v="97"/>
    <s v="0.57%"/>
    <s v="0.12%"/>
    <s v="107.38"/>
    <x v="26"/>
    <s v="83,871"/>
    <s v="Europe"/>
    <x v="3"/>
    <s v="$481.68 Bn"/>
    <s v="$390.80 Bn"/>
    <x v="26"/>
  </r>
  <r>
    <x v="643"/>
    <s v="Howard University"/>
    <x v="0"/>
    <n v="187"/>
    <n v="269"/>
    <n v="478"/>
    <n v="210"/>
    <n v="943"/>
    <n v="599"/>
    <n v="406"/>
    <s v="703"/>
    <n v="204"/>
    <n v="44.72"/>
    <x v="2"/>
    <s v="3"/>
    <s v="0.59%"/>
    <s v="4.25%"/>
    <s v="35.32"/>
    <x v="0"/>
    <s v="9,372,610"/>
    <s v="Americas"/>
    <x v="0"/>
    <s v="$22.20 Tn"/>
    <s v="$18.62 Tn"/>
    <x v="0"/>
  </r>
  <r>
    <x v="644"/>
    <s v="University of Hertfordshire"/>
    <x v="1"/>
    <n v="49"/>
    <n v="355"/>
    <n v="478"/>
    <n v="210"/>
    <n v="792"/>
    <n v="390"/>
    <n v="609"/>
    <s v="536"/>
    <n v="637"/>
    <n v="44.72"/>
    <x v="2"/>
    <s v="21"/>
    <s v="0.53%"/>
    <s v="0.87%"/>
    <s v="279.48"/>
    <x v="1"/>
    <s v="242,900"/>
    <s v="Europe"/>
    <x v="1"/>
    <s v="$2.93 Tn"/>
    <s v="$2.65 Tn"/>
    <x v="1"/>
  </r>
  <r>
    <x v="645"/>
    <s v="State University of New York Upstate Medical University"/>
    <x v="0"/>
    <n v="188"/>
    <n v="355"/>
    <n v="478"/>
    <n v="210"/>
    <n v="748"/>
    <n v="593"/>
    <n v="406"/>
    <s v="543"/>
    <n v="552"/>
    <n v="44.72"/>
    <x v="2"/>
    <s v="3"/>
    <s v="0.59%"/>
    <s v="4.25%"/>
    <s v="35.32"/>
    <x v="0"/>
    <s v="9,372,610"/>
    <s v="Americas"/>
    <x v="0"/>
    <s v="$22.20 Tn"/>
    <s v="$18.62 Tn"/>
    <x v="0"/>
  </r>
  <r>
    <x v="646"/>
    <s v="Royal College of Surgeons in Ireland"/>
    <x v="25"/>
    <n v="5"/>
    <n v="355"/>
    <n v="478"/>
    <n v="210"/>
    <n v="813"/>
    <n v="724"/>
    <n v="310"/>
    <s v="554"/>
    <n v="552"/>
    <n v="44.72"/>
    <x v="2"/>
    <s v="124"/>
    <s v="1.13%"/>
    <s v="0.06%"/>
    <s v="70.27"/>
    <x v="25"/>
    <s v="70,273"/>
    <s v="Europe"/>
    <x v="1"/>
    <s v="$405.19 Bn"/>
    <s v="$304.82 Bn"/>
    <x v="25"/>
  </r>
  <r>
    <x v="647"/>
    <s v="National Technical University of Athens"/>
    <x v="33"/>
    <n v="6"/>
    <n v="167"/>
    <n v="478"/>
    <n v="210"/>
    <n v="498"/>
    <n v="938"/>
    <n v="493"/>
    <s v="663"/>
    <n v="737"/>
    <n v="44.72"/>
    <x v="2"/>
    <s v="87"/>
    <s v="-0.48%"/>
    <s v="0.13%"/>
    <s v="78.97"/>
    <x v="33"/>
    <s v="131,990"/>
    <s v="Europe"/>
    <x v="5"/>
    <s v="$230.50 Bn"/>
    <s v="$192.69 Bn"/>
    <x v="33"/>
  </r>
  <r>
    <x v="648"/>
    <s v="University of Windsor"/>
    <x v="5"/>
    <n v="23"/>
    <n v="355"/>
    <n v="239"/>
    <n v="210"/>
    <n v="758"/>
    <n v="910"/>
    <n v="800"/>
    <s v="756"/>
    <n v="481"/>
    <n v="44.72"/>
    <x v="2"/>
    <s v="39"/>
    <s v="0.89%"/>
    <s v="0.48%"/>
    <s v="3.78"/>
    <x v="5"/>
    <s v="9,984,670"/>
    <s v="Americas"/>
    <x v="0"/>
    <s v="$1.83 Tn"/>
    <s v="$1.53 Tn"/>
    <x v="5"/>
  </r>
  <r>
    <x v="649"/>
    <s v="Rovira i Virgili University"/>
    <x v="22"/>
    <n v="20"/>
    <n v="355"/>
    <n v="478"/>
    <n v="210"/>
    <n v="575"/>
    <n v="646"/>
    <n v="493"/>
    <s v="554"/>
    <n v="552"/>
    <n v="44.71"/>
    <x v="2"/>
    <s v="30"/>
    <s v="0.04%"/>
    <s v="0.60%"/>
    <s v="92.40"/>
    <x v="22"/>
    <s v="505,992"/>
    <s v="Europe"/>
    <x v="5"/>
    <s v="$1.50 Tn"/>
    <s v="$1.24 Tn"/>
    <x v="22"/>
  </r>
  <r>
    <x v="650"/>
    <s v="University of Burgundy"/>
    <x v="6"/>
    <n v="30"/>
    <n v="214"/>
    <n v="478"/>
    <n v="210"/>
    <n v="524"/>
    <n v="541"/>
    <n v="800"/>
    <s v="605"/>
    <n v="737"/>
    <n v="44.71"/>
    <x v="2"/>
    <s v="22"/>
    <s v="0.22%"/>
    <s v="0.84%"/>
    <s v="118.31"/>
    <x v="6"/>
    <s v="551,695"/>
    <s v="Europe"/>
    <x v="3"/>
    <s v="$2.88 Tn"/>
    <s v="$2.47 Tn"/>
    <x v="6"/>
  </r>
  <r>
    <x v="651"/>
    <s v="Gunma University"/>
    <x v="2"/>
    <n v="41"/>
    <n v="355"/>
    <n v="478"/>
    <n v="210"/>
    <n v="599"/>
    <n v="519"/>
    <n v="493"/>
    <s v="596"/>
    <n v="338"/>
    <n v="44.71"/>
    <x v="2"/>
    <s v="11"/>
    <s v="-0.30%"/>
    <s v="1.62%"/>
    <s v="334.66"/>
    <x v="2"/>
    <s v="377,930"/>
    <s v="Asia"/>
    <x v="2"/>
    <s v="$5.50 Tn"/>
    <s v="$4.94 Tn"/>
    <x v="2"/>
  </r>
  <r>
    <x v="652"/>
    <s v="AGH University of Science and Technology"/>
    <x v="38"/>
    <n v="3"/>
    <n v="257"/>
    <n v="197"/>
    <n v="210"/>
    <n v="722"/>
    <n v="881"/>
    <n v="609"/>
    <s v="909"/>
    <n v="552"/>
    <n v="44.71"/>
    <x v="2"/>
    <s v="38"/>
    <s v="-0.11%"/>
    <s v="0.49%"/>
    <s v="121.04"/>
    <x v="38"/>
    <s v="312,679"/>
    <s v="Europe"/>
    <x v="8"/>
    <s v="$643.27 Bn"/>
    <s v="$471.40 Bn"/>
    <x v="38"/>
  </r>
  <r>
    <x v="653"/>
    <s v="Gifu University"/>
    <x v="2"/>
    <n v="42"/>
    <n v="355"/>
    <n v="478"/>
    <n v="210"/>
    <n v="648"/>
    <n v="664"/>
    <n v="493"/>
    <s v="569"/>
    <n v="426"/>
    <n v="44.71"/>
    <x v="2"/>
    <s v="11"/>
    <s v="-0.30%"/>
    <s v="1.62%"/>
    <s v="334.66"/>
    <x v="2"/>
    <s v="377,930"/>
    <s v="Asia"/>
    <x v="2"/>
    <s v="$5.50 Tn"/>
    <s v="$4.94 Tn"/>
    <x v="2"/>
  </r>
  <r>
    <x v="654"/>
    <s v="Hacettepe University"/>
    <x v="37"/>
    <n v="3"/>
    <n v="355"/>
    <n v="478"/>
    <n v="210"/>
    <n v="636"/>
    <n v="636"/>
    <n v="406"/>
    <s v="554"/>
    <n v="737"/>
    <n v="44.71"/>
    <x v="2"/>
    <s v="17"/>
    <s v="1.09%"/>
    <s v="1.08%"/>
    <s v="107.64"/>
    <x v="37"/>
    <s v="783,562"/>
    <s v="Asia"/>
    <x v="4"/>
    <s v="$809.55 Bn"/>
    <s v="$863.71 Bn"/>
    <x v="37"/>
  </r>
  <r>
    <x v="655"/>
    <s v="Örebro University"/>
    <x v="7"/>
    <n v="11"/>
    <n v="355"/>
    <n v="478"/>
    <n v="210"/>
    <n v="820"/>
    <n v="771"/>
    <n v="406"/>
    <s v="543"/>
    <n v="737"/>
    <n v="44.7"/>
    <x v="2"/>
    <s v="91"/>
    <s v="0.63%"/>
    <s v="0.13%"/>
    <s v="22.43"/>
    <x v="7"/>
    <s v="450,295"/>
    <s v="Europe"/>
    <x v="1"/>
    <s v="$576.72 Bn"/>
    <s v="$514.48 Bn"/>
    <x v="7"/>
  </r>
  <r>
    <x v="656"/>
    <s v="Memorial University of Newfoundland"/>
    <x v="5"/>
    <n v="24"/>
    <n v="355"/>
    <n v="478"/>
    <n v="210"/>
    <n v="563"/>
    <n v="596"/>
    <n v="800"/>
    <s v="554"/>
    <n v="737"/>
    <n v="44.7"/>
    <x v="2"/>
    <s v="39"/>
    <s v="0.89%"/>
    <s v="0.48%"/>
    <s v="3.78"/>
    <x v="5"/>
    <s v="9,984,670"/>
    <s v="Americas"/>
    <x v="0"/>
    <s v="$1.83 Tn"/>
    <s v="$1.53 Tn"/>
    <x v="5"/>
  </r>
  <r>
    <x v="657"/>
    <s v="Kindai University"/>
    <x v="2"/>
    <n v="43"/>
    <n v="355"/>
    <n v="478"/>
    <n v="210"/>
    <n v="655"/>
    <n v="721"/>
    <n v="493"/>
    <s v="585"/>
    <n v="373"/>
    <n v="44.7"/>
    <x v="2"/>
    <s v="11"/>
    <s v="-0.30%"/>
    <s v="1.62%"/>
    <s v="334.66"/>
    <x v="2"/>
    <s v="377,930"/>
    <s v="Asia"/>
    <x v="2"/>
    <s v="$5.50 Tn"/>
    <s v="$4.94 Tn"/>
    <x v="2"/>
  </r>
  <r>
    <x v="658"/>
    <s v="University of Rhode Island"/>
    <x v="0"/>
    <n v="189"/>
    <n v="355"/>
    <n v="353"/>
    <n v="210"/>
    <n v="649"/>
    <n v="373"/>
    <n v="406"/>
    <s v="628"/>
    <n v="737"/>
    <n v="44.7"/>
    <x v="2"/>
    <s v="3"/>
    <s v="0.59%"/>
    <s v="4.25%"/>
    <s v="35.32"/>
    <x v="0"/>
    <s v="9,372,610"/>
    <s v="Americas"/>
    <x v="0"/>
    <s v="$22.20 Tn"/>
    <s v="$18.62 Tn"/>
    <x v="0"/>
  </r>
  <r>
    <x v="659"/>
    <s v="University of Alicante"/>
    <x v="22"/>
    <n v="21"/>
    <n v="355"/>
    <n v="478"/>
    <n v="210"/>
    <n v="657"/>
    <n v="797"/>
    <n v="800"/>
    <s v="675"/>
    <n v="227"/>
    <n v="44.7"/>
    <x v="2"/>
    <s v="30"/>
    <s v="0.04%"/>
    <s v="0.60%"/>
    <s v="92.40"/>
    <x v="22"/>
    <s v="505,992"/>
    <s v="Europe"/>
    <x v="5"/>
    <s v="$1.50 Tn"/>
    <s v="$1.24 Tn"/>
    <x v="22"/>
  </r>
  <r>
    <x v="660"/>
    <s v="New Jersey Institute of Technology"/>
    <x v="0"/>
    <n v="190"/>
    <n v="235"/>
    <n v="326"/>
    <n v="210"/>
    <n v="745"/>
    <n v="654"/>
    <n v="800"/>
    <s v="703"/>
    <n v="426"/>
    <n v="44.69"/>
    <x v="2"/>
    <s v="3"/>
    <s v="0.59%"/>
    <s v="4.25%"/>
    <s v="35.32"/>
    <x v="0"/>
    <s v="9,372,610"/>
    <s v="Americas"/>
    <x v="0"/>
    <s v="$22.20 Tn"/>
    <s v="$18.62 Tn"/>
    <x v="0"/>
  </r>
  <r>
    <x v="661"/>
    <s v="Lille 2 University of Health and Law"/>
    <x v="6"/>
    <n v="31"/>
    <n v="355"/>
    <n v="478"/>
    <n v="210"/>
    <n v="854"/>
    <n v="624"/>
    <n v="800"/>
    <s v="543"/>
    <n v="637"/>
    <n v="44.69"/>
    <x v="2"/>
    <s v="22"/>
    <s v="0.22%"/>
    <s v="0.84%"/>
    <s v="118.31"/>
    <x v="6"/>
    <s v="551,695"/>
    <s v="Europe"/>
    <x v="3"/>
    <s v="$2.88 Tn"/>
    <s v="$2.47 Tn"/>
    <x v="6"/>
  </r>
  <r>
    <x v="662"/>
    <s v="Keele University"/>
    <x v="1"/>
    <n v="50"/>
    <n v="355"/>
    <n v="478"/>
    <n v="210"/>
    <n v="635"/>
    <n v="535"/>
    <n v="406"/>
    <s v="569"/>
    <n v="737"/>
    <n v="44.69"/>
    <x v="2"/>
    <s v="21"/>
    <s v="0.53%"/>
    <s v="0.87%"/>
    <s v="279.48"/>
    <x v="1"/>
    <s v="242,900"/>
    <s v="Europe"/>
    <x v="1"/>
    <s v="$2.93 Tn"/>
    <s v="$2.65 Tn"/>
    <x v="1"/>
  </r>
  <r>
    <x v="663"/>
    <s v="University of Jyväskylä"/>
    <x v="12"/>
    <n v="8"/>
    <n v="355"/>
    <n v="478"/>
    <n v="210"/>
    <n v="471"/>
    <n v="462"/>
    <n v="493"/>
    <s v="596"/>
    <n v="737"/>
    <n v="44.69"/>
    <x v="2"/>
    <s v="116"/>
    <s v="0.15%"/>
    <s v="0.07%"/>
    <s v="16.37"/>
    <x v="12"/>
    <s v="338,424"/>
    <s v="Europe"/>
    <x v="1"/>
    <s v="$289.24 Bn"/>
    <s v="$238.50 Bn"/>
    <x v="12"/>
  </r>
  <r>
    <x v="664"/>
    <s v="Rochester Institute of Technology"/>
    <x v="0"/>
    <n v="191"/>
    <n v="355"/>
    <n v="366"/>
    <n v="210"/>
    <n v="936"/>
    <n v="613"/>
    <n v="310"/>
    <s v="675"/>
    <n v="373"/>
    <n v="44.69"/>
    <x v="2"/>
    <s v="3"/>
    <s v="0.59%"/>
    <s v="4.25%"/>
    <s v="35.32"/>
    <x v="0"/>
    <s v="9,372,610"/>
    <s v="Americas"/>
    <x v="0"/>
    <s v="$22.20 Tn"/>
    <s v="$18.62 Tn"/>
    <x v="0"/>
  </r>
  <r>
    <x v="665"/>
    <s v="Sapporo Medical University"/>
    <x v="2"/>
    <n v="44"/>
    <n v="355"/>
    <n v="478"/>
    <n v="210"/>
    <n v="929"/>
    <n v="823"/>
    <n v="609"/>
    <s v="618"/>
    <n v="280"/>
    <n v="44.69"/>
    <x v="2"/>
    <s v="11"/>
    <s v="-0.30%"/>
    <s v="1.62%"/>
    <s v="334.66"/>
    <x v="2"/>
    <s v="377,930"/>
    <s v="Asia"/>
    <x v="2"/>
    <s v="$5.50 Tn"/>
    <s v="$4.94 Tn"/>
    <x v="2"/>
  </r>
  <r>
    <x v="666"/>
    <s v="Banaras Hindu University"/>
    <x v="32"/>
    <n v="11"/>
    <n v="237"/>
    <n v="285"/>
    <n v="210"/>
    <n v="746"/>
    <n v="927"/>
    <n v="363"/>
    <s v="756"/>
    <n v="737"/>
    <n v="44.69"/>
    <x v="2"/>
    <s v="2"/>
    <s v="0.99%"/>
    <s v="17.70%"/>
    <s v="419.76"/>
    <x v="32"/>
    <s v="3,287,590"/>
    <s v="Asia"/>
    <x v="12"/>
    <s v="$3.26 Tn"/>
    <s v="$2.26 Tn"/>
    <x v="32"/>
  </r>
  <r>
    <x v="667"/>
    <s v="King Abdullah University of Science and Technology"/>
    <x v="39"/>
    <n v="2"/>
    <n v="355"/>
    <n v="478"/>
    <n v="117"/>
    <n v="799"/>
    <n v="640"/>
    <n v="800"/>
    <s v="989"/>
    <n v="159"/>
    <n v="44.69"/>
    <x v="2"/>
    <s v="41"/>
    <s v="1.59%"/>
    <s v="0.45%"/>
    <s v="16.19"/>
    <x v="39"/>
    <s v="2,149,690"/>
    <s v="Asia"/>
    <x v="4"/>
    <s v="$790.06 Bn"/>
    <s v="$639.62 Bn"/>
    <x v="39"/>
  </r>
  <r>
    <x v="668"/>
    <s v="Northeast Normal University"/>
    <x v="18"/>
    <n v="31"/>
    <n v="355"/>
    <n v="478"/>
    <n v="210"/>
    <n v="716"/>
    <n v="774"/>
    <n v="609"/>
    <s v="554"/>
    <n v="737"/>
    <n v="44.69"/>
    <x v="2"/>
    <s v="1"/>
    <s v="0.39%"/>
    <s v="18.47%"/>
    <s v="148.28"/>
    <x v="18"/>
    <s v="9,706,961"/>
    <s v="Asia"/>
    <x v="2"/>
    <s v="$15.47 Tn"/>
    <s v="$11.22 Tn"/>
    <x v="18"/>
  </r>
  <r>
    <x v="669"/>
    <s v="Portland State University"/>
    <x v="0"/>
    <n v="192"/>
    <n v="355"/>
    <n v="272"/>
    <n v="210"/>
    <n v="784"/>
    <n v="540"/>
    <n v="800"/>
    <s v="739"/>
    <n v="481"/>
    <n v="44.68"/>
    <x v="2"/>
    <s v="3"/>
    <s v="0.59%"/>
    <s v="4.25%"/>
    <s v="35.32"/>
    <x v="0"/>
    <s v="9,372,610"/>
    <s v="Americas"/>
    <x v="0"/>
    <s v="$22.20 Tn"/>
    <s v="$18.62 Tn"/>
    <x v="0"/>
  </r>
  <r>
    <x v="670"/>
    <s v="University of Québec at Montreal"/>
    <x v="5"/>
    <n v="25"/>
    <n v="355"/>
    <n v="457"/>
    <n v="210"/>
    <n v="534"/>
    <n v="546"/>
    <n v="406"/>
    <s v="628"/>
    <n v="737"/>
    <n v="44.68"/>
    <x v="2"/>
    <s v="39"/>
    <s v="0.89%"/>
    <s v="0.48%"/>
    <s v="3.78"/>
    <x v="5"/>
    <s v="9,984,670"/>
    <s v="Americas"/>
    <x v="0"/>
    <s v="$1.83 Tn"/>
    <s v="$1.53 Tn"/>
    <x v="5"/>
  </r>
  <r>
    <x v="671"/>
    <s v="East China Normal University"/>
    <x v="18"/>
    <n v="32"/>
    <n v="355"/>
    <n v="431"/>
    <n v="210"/>
    <n v="477"/>
    <n v="614"/>
    <n v="800"/>
    <s v="663"/>
    <n v="481"/>
    <n v="44.68"/>
    <x v="2"/>
    <s v="1"/>
    <s v="0.39%"/>
    <s v="18.47%"/>
    <s v="148.28"/>
    <x v="18"/>
    <s v="9,706,961"/>
    <s v="Asia"/>
    <x v="2"/>
    <s v="$15.47 Tn"/>
    <s v="$11.22 Tn"/>
    <x v="18"/>
  </r>
  <r>
    <x v="672"/>
    <s v="University of Debrecen"/>
    <x v="35"/>
    <n v="3"/>
    <n v="355"/>
    <n v="478"/>
    <n v="210"/>
    <n v="660"/>
    <n v="586"/>
    <n v="406"/>
    <s v="585"/>
    <n v="552"/>
    <n v="44.68"/>
    <x v="2"/>
    <s v="94"/>
    <s v="-0.25%"/>
    <s v="0.12%"/>
    <s v="103.84"/>
    <x v="35"/>
    <s v="93,028"/>
    <s v="Europe"/>
    <x v="8"/>
    <s v="$177.73 Bn"/>
    <s v="$125.82 Bn"/>
    <x v="35"/>
  </r>
  <r>
    <x v="673"/>
    <s v="Loma Linda University"/>
    <x v="0"/>
    <n v="193"/>
    <n v="355"/>
    <n v="478"/>
    <n v="210"/>
    <n v="820"/>
    <n v="759"/>
    <n v="609"/>
    <s v="554"/>
    <n v="737"/>
    <n v="44.68"/>
    <x v="2"/>
    <s v="3"/>
    <s v="0.59%"/>
    <s v="4.25%"/>
    <s v="35.32"/>
    <x v="0"/>
    <s v="9,372,610"/>
    <s v="Americas"/>
    <x v="0"/>
    <s v="$22.20 Tn"/>
    <s v="$18.62 Tn"/>
    <x v="0"/>
  </r>
  <r>
    <x v="674"/>
    <s v="Old Dominion University"/>
    <x v="0"/>
    <n v="194"/>
    <n v="355"/>
    <n v="478"/>
    <n v="210"/>
    <n v="717"/>
    <n v="622"/>
    <n v="406"/>
    <s v="596"/>
    <n v="426"/>
    <n v="44.68"/>
    <x v="2"/>
    <s v="3"/>
    <s v="0.59%"/>
    <s v="4.25%"/>
    <s v="35.32"/>
    <x v="0"/>
    <s v="9,372,610"/>
    <s v="Americas"/>
    <x v="0"/>
    <s v="$22.20 Tn"/>
    <s v="$18.62 Tn"/>
    <x v="0"/>
  </r>
  <r>
    <x v="675"/>
    <s v="University of Insubria"/>
    <x v="9"/>
    <n v="35"/>
    <n v="355"/>
    <n v="478"/>
    <n v="210"/>
    <n v="685"/>
    <n v="600"/>
    <n v="609"/>
    <s v="569"/>
    <n v="737"/>
    <n v="44.67"/>
    <x v="2"/>
    <s v="23"/>
    <s v="-0.15%"/>
    <s v="0.78%"/>
    <s v="200.65"/>
    <x v="9"/>
    <s v="301,336"/>
    <s v="Europe"/>
    <x v="5"/>
    <s v="$2.09 Tn"/>
    <s v="$1.86 Tn"/>
    <x v="9"/>
  </r>
  <r>
    <x v="676"/>
    <s v="University of Nevada, Las Vegas"/>
    <x v="0"/>
    <n v="195"/>
    <n v="355"/>
    <n v="412"/>
    <n v="210"/>
    <n v="619"/>
    <n v="457"/>
    <n v="800"/>
    <s v="628"/>
    <n v="737"/>
    <n v="44.67"/>
    <x v="2"/>
    <s v="3"/>
    <s v="0.59%"/>
    <s v="4.25%"/>
    <s v="35.32"/>
    <x v="0"/>
    <s v="9,372,610"/>
    <s v="Americas"/>
    <x v="0"/>
    <s v="$22.20 Tn"/>
    <s v="$18.62 Tn"/>
    <x v="0"/>
  </r>
  <r>
    <x v="677"/>
    <s v="Hong Kong Baptist University"/>
    <x v="24"/>
    <n v="6"/>
    <n v="355"/>
    <n v="478"/>
    <n v="210"/>
    <n v="591"/>
    <n v="922"/>
    <n v="609"/>
    <s v="585"/>
    <n v="637"/>
    <n v="44.67"/>
    <x v="2"/>
    <e v="#N/A"/>
    <e v="#N/A"/>
    <e v="#N/A"/>
    <e v="#N/A"/>
    <x v="24"/>
    <e v="#N/A"/>
    <e v="#N/A"/>
    <x v="11"/>
    <e v="#N/A"/>
    <e v="#N/A"/>
    <x v="24"/>
  </r>
  <r>
    <x v="678"/>
    <s v="University of Minho"/>
    <x v="28"/>
    <n v="6"/>
    <n v="355"/>
    <n v="478"/>
    <n v="210"/>
    <n v="590"/>
    <n v="641"/>
    <n v="363"/>
    <s v="642"/>
    <n v="338"/>
    <n v="44.67"/>
    <x v="2"/>
    <s v="89"/>
    <s v="-0.29%"/>
    <s v="0.13%"/>
    <s v="110.73"/>
    <x v="28"/>
    <s v="92,090"/>
    <s v="Europe"/>
    <x v="5"/>
    <s v="$249.91 Bn"/>
    <s v="$204.84 Bn"/>
    <x v="28"/>
  </r>
  <r>
    <x v="679"/>
    <s v="University of Messina"/>
    <x v="9"/>
    <n v="36"/>
    <n v="355"/>
    <n v="478"/>
    <n v="210"/>
    <n v="577"/>
    <n v="763"/>
    <n v="800"/>
    <s v="585"/>
    <n v="737"/>
    <n v="44.67"/>
    <x v="2"/>
    <s v="23"/>
    <s v="-0.15%"/>
    <s v="0.78%"/>
    <s v="200.65"/>
    <x v="9"/>
    <s v="301,336"/>
    <s v="Europe"/>
    <x v="5"/>
    <s v="$2.09 Tn"/>
    <s v="$1.86 Tn"/>
    <x v="9"/>
  </r>
  <r>
    <x v="680"/>
    <s v="University of Texas at Arlington"/>
    <x v="0"/>
    <n v="196"/>
    <n v="355"/>
    <n v="478"/>
    <n v="210"/>
    <n v="494"/>
    <n v="514"/>
    <n v="493"/>
    <s v="605"/>
    <n v="637"/>
    <n v="44.67"/>
    <x v="2"/>
    <s v="3"/>
    <s v="0.59%"/>
    <s v="4.25%"/>
    <s v="35.32"/>
    <x v="0"/>
    <s v="9,372,610"/>
    <s v="Americas"/>
    <x v="0"/>
    <s v="$22.20 Tn"/>
    <s v="$18.62 Tn"/>
    <x v="0"/>
  </r>
  <r>
    <x v="681"/>
    <s v="University François Rabelais, Tours"/>
    <x v="6"/>
    <n v="32"/>
    <n v="188"/>
    <n v="478"/>
    <n v="210"/>
    <n v="684"/>
    <n v="503"/>
    <n v="609"/>
    <s v="663"/>
    <n v="481"/>
    <n v="44.67"/>
    <x v="2"/>
    <s v="22"/>
    <s v="0.22%"/>
    <s v="0.84%"/>
    <s v="118.31"/>
    <x v="6"/>
    <s v="551,695"/>
    <s v="Europe"/>
    <x v="3"/>
    <s v="$2.88 Tn"/>
    <s v="$2.47 Tn"/>
    <x v="6"/>
  </r>
  <r>
    <x v="682"/>
    <s v="UNESP, São Paulo State University"/>
    <x v="23"/>
    <n v="7"/>
    <n v="355"/>
    <n v="478"/>
    <n v="210"/>
    <n v="352"/>
    <n v="655"/>
    <n v="493"/>
    <s v="690"/>
    <n v="552"/>
    <n v="44.67"/>
    <x v="2"/>
    <s v="6"/>
    <s v="0.72%"/>
    <s v="2.73%"/>
    <s v="24.96"/>
    <x v="23"/>
    <s v="8,515,767"/>
    <s v="Americas"/>
    <x v="10"/>
    <s v="$2.06 Tn"/>
    <s v="$1.80 Tn"/>
    <x v="23"/>
  </r>
  <r>
    <x v="683"/>
    <s v="Toho University"/>
    <x v="2"/>
    <n v="45"/>
    <n v="355"/>
    <n v="478"/>
    <n v="154"/>
    <n v="800"/>
    <n v="788"/>
    <n v="800"/>
    <s v="690"/>
    <n v="552"/>
    <n v="44.67"/>
    <x v="2"/>
    <s v="11"/>
    <s v="-0.30%"/>
    <s v="1.62%"/>
    <s v="334.66"/>
    <x v="2"/>
    <s v="377,930"/>
    <s v="Asia"/>
    <x v="2"/>
    <s v="$5.50 Tn"/>
    <s v="$4.94 Tn"/>
    <x v="2"/>
  </r>
  <r>
    <x v="684"/>
    <s v="Beijing University of Chemical Technology"/>
    <x v="18"/>
    <n v="33"/>
    <n v="355"/>
    <n v="405"/>
    <n v="210"/>
    <n v="619"/>
    <n v="974"/>
    <n v="800"/>
    <s v="749"/>
    <n v="259"/>
    <n v="44.67"/>
    <x v="2"/>
    <s v="1"/>
    <s v="0.39%"/>
    <s v="18.47%"/>
    <s v="148.28"/>
    <x v="18"/>
    <s v="9,706,961"/>
    <s v="Asia"/>
    <x v="2"/>
    <s v="$15.47 Tn"/>
    <s v="$11.22 Tn"/>
    <x v="18"/>
  </r>
  <r>
    <x v="685"/>
    <s v="Rutgers, The State University of New Jersey - Newark"/>
    <x v="0"/>
    <n v="197"/>
    <n v="355"/>
    <n v="478"/>
    <n v="210"/>
    <n v="855"/>
    <n v="498"/>
    <n v="609"/>
    <s v="569"/>
    <n v="737"/>
    <n v="44.66"/>
    <x v="2"/>
    <s v="3"/>
    <s v="0.59%"/>
    <s v="4.25%"/>
    <s v="35.32"/>
    <x v="0"/>
    <s v="9,372,610"/>
    <s v="Americas"/>
    <x v="0"/>
    <s v="$22.20 Tn"/>
    <s v="$18.62 Tn"/>
    <x v="0"/>
  </r>
  <r>
    <x v="686"/>
    <s v="Johannes Kepler University of Linz"/>
    <x v="26"/>
    <n v="8"/>
    <n v="355"/>
    <n v="373"/>
    <n v="210"/>
    <n v="738"/>
    <n v="645"/>
    <n v="493"/>
    <s v="663"/>
    <n v="481"/>
    <n v="44.66"/>
    <x v="2"/>
    <s v="97"/>
    <s v="0.57%"/>
    <s v="0.12%"/>
    <s v="107.38"/>
    <x v="26"/>
    <s v="83,871"/>
    <s v="Europe"/>
    <x v="3"/>
    <s v="$481.68 Bn"/>
    <s v="$390.80 Bn"/>
    <x v="26"/>
  </r>
  <r>
    <x v="687"/>
    <s v="Warsaw University of Technology"/>
    <x v="38"/>
    <n v="4"/>
    <n v="333"/>
    <n v="478"/>
    <n v="210"/>
    <n v="695"/>
    <n v="748"/>
    <n v="310"/>
    <s v="605"/>
    <n v="737"/>
    <n v="44.66"/>
    <x v="2"/>
    <s v="38"/>
    <s v="-0.11%"/>
    <s v="0.49%"/>
    <s v="121.04"/>
    <x v="38"/>
    <s v="312,679"/>
    <s v="Europe"/>
    <x v="8"/>
    <s v="$643.27 Bn"/>
    <s v="$471.40 Bn"/>
    <x v="38"/>
  </r>
  <r>
    <x v="688"/>
    <s v="University of Paris 13"/>
    <x v="6"/>
    <n v="33"/>
    <n v="355"/>
    <n v="478"/>
    <n v="210"/>
    <n v="672"/>
    <n v="783"/>
    <n v="609"/>
    <s v="585"/>
    <n v="737"/>
    <n v="44.66"/>
    <x v="2"/>
    <s v="22"/>
    <s v="0.22%"/>
    <s v="0.84%"/>
    <s v="118.31"/>
    <x v="6"/>
    <s v="551,695"/>
    <s v="Europe"/>
    <x v="3"/>
    <s v="$2.88 Tn"/>
    <s v="$2.47 Tn"/>
    <x v="6"/>
  </r>
  <r>
    <x v="689"/>
    <s v="University of Toyama"/>
    <x v="2"/>
    <n v="46"/>
    <n v="355"/>
    <n v="323"/>
    <n v="210"/>
    <n v="659"/>
    <n v="736"/>
    <n v="609"/>
    <s v="675"/>
    <n v="737"/>
    <n v="44.66"/>
    <x v="2"/>
    <s v="11"/>
    <s v="-0.30%"/>
    <s v="1.62%"/>
    <s v="334.66"/>
    <x v="2"/>
    <s v="377,930"/>
    <s v="Asia"/>
    <x v="2"/>
    <s v="$5.50 Tn"/>
    <s v="$4.94 Tn"/>
    <x v="2"/>
  </r>
  <r>
    <x v="690"/>
    <s v="University of Toledo"/>
    <x v="0"/>
    <n v="198"/>
    <n v="355"/>
    <n v="478"/>
    <n v="210"/>
    <n v="625"/>
    <n v="553"/>
    <n v="800"/>
    <s v="618"/>
    <n v="373"/>
    <n v="44.66"/>
    <x v="2"/>
    <s v="3"/>
    <s v="0.59%"/>
    <s v="4.25%"/>
    <s v="35.32"/>
    <x v="0"/>
    <s v="9,372,610"/>
    <s v="Americas"/>
    <x v="0"/>
    <s v="$22.20 Tn"/>
    <s v="$18.62 Tn"/>
    <x v="0"/>
  </r>
  <r>
    <x v="691"/>
    <s v="University of Vigo"/>
    <x v="22"/>
    <n v="22"/>
    <n v="355"/>
    <n v="478"/>
    <n v="210"/>
    <n v="570"/>
    <n v="786"/>
    <n v="406"/>
    <s v="618"/>
    <n v="481"/>
    <n v="44.66"/>
    <x v="2"/>
    <s v="30"/>
    <s v="0.04%"/>
    <s v="0.60%"/>
    <s v="92.40"/>
    <x v="22"/>
    <s v="505,992"/>
    <s v="Europe"/>
    <x v="5"/>
    <s v="$1.50 Tn"/>
    <s v="$1.24 Tn"/>
    <x v="22"/>
  </r>
  <r>
    <x v="692"/>
    <s v="University of Kent"/>
    <x v="1"/>
    <n v="51"/>
    <n v="355"/>
    <n v="375"/>
    <n v="210"/>
    <n v="656"/>
    <n v="458"/>
    <n v="609"/>
    <s v="663"/>
    <n v="737"/>
    <n v="44.65"/>
    <x v="2"/>
    <s v="21"/>
    <s v="0.53%"/>
    <s v="0.87%"/>
    <s v="279.48"/>
    <x v="1"/>
    <s v="242,900"/>
    <s v="Europe"/>
    <x v="1"/>
    <s v="$2.93 Tn"/>
    <s v="$2.65 Tn"/>
    <x v="1"/>
  </r>
  <r>
    <x v="693"/>
    <s v="Jichi Medical University"/>
    <x v="2"/>
    <n v="47"/>
    <n v="355"/>
    <n v="478"/>
    <n v="210"/>
    <n v="894"/>
    <n v="621"/>
    <n v="609"/>
    <s v="585"/>
    <n v="552"/>
    <n v="44.65"/>
    <x v="2"/>
    <s v="11"/>
    <s v="-0.30%"/>
    <s v="1.62%"/>
    <s v="334.66"/>
    <x v="2"/>
    <s v="377,930"/>
    <s v="Asia"/>
    <x v="2"/>
    <s v="$5.50 Tn"/>
    <s v="$4.94 Tn"/>
    <x v="2"/>
  </r>
  <r>
    <x v="694"/>
    <s v="Roma Tre University"/>
    <x v="9"/>
    <n v="37"/>
    <n v="355"/>
    <n v="478"/>
    <n v="210"/>
    <n v="632"/>
    <n v="607"/>
    <n v="406"/>
    <s v="605"/>
    <n v="637"/>
    <n v="44.65"/>
    <x v="2"/>
    <s v="23"/>
    <s v="-0.15%"/>
    <s v="0.78%"/>
    <s v="200.65"/>
    <x v="9"/>
    <s v="301,336"/>
    <s v="Europe"/>
    <x v="5"/>
    <s v="$2.09 Tn"/>
    <s v="$1.86 Tn"/>
    <x v="9"/>
  </r>
  <r>
    <x v="695"/>
    <s v="Chung Yuan Christian University"/>
    <x v="19"/>
    <n v="9"/>
    <n v="225"/>
    <n v="230"/>
    <n v="210"/>
    <n v="754"/>
    <n v="952"/>
    <n v="800"/>
    <s v="897"/>
    <n v="737"/>
    <n v="44.65"/>
    <x v="2"/>
    <s v="57"/>
    <s v="0.18%"/>
    <s v="0.31%"/>
    <s v="658.05"/>
    <x v="19"/>
    <s v="36,193"/>
    <s v="Asia"/>
    <x v="2"/>
    <s v="$633.70 Bn"/>
    <s v="-"/>
    <x v="19"/>
  </r>
  <r>
    <x v="696"/>
    <s v="University of Haifa"/>
    <x v="4"/>
    <n v="7"/>
    <n v="355"/>
    <n v="363"/>
    <n v="210"/>
    <n v="587"/>
    <n v="448"/>
    <n v="609"/>
    <s v="690"/>
    <n v="552"/>
    <n v="44.65"/>
    <x v="2"/>
    <s v="100"/>
    <s v="1.60%"/>
    <s v="0.11%"/>
    <s v="416.73"/>
    <x v="4"/>
    <s v="20,770"/>
    <s v="Asia"/>
    <x v="4"/>
    <s v="$403.96 Bn"/>
    <s v="$317.75 Bn"/>
    <x v="4"/>
  </r>
  <r>
    <x v="697"/>
    <s v="Åbo Akademi University"/>
    <x v="12"/>
    <n v="9"/>
    <n v="355"/>
    <n v="478"/>
    <n v="210"/>
    <n v="724"/>
    <n v="686"/>
    <n v="609"/>
    <s v="596"/>
    <n v="552"/>
    <n v="44.65"/>
    <x v="2"/>
    <s v="116"/>
    <s v="0.15%"/>
    <s v="0.07%"/>
    <s v="16.37"/>
    <x v="12"/>
    <s v="338,424"/>
    <s v="Europe"/>
    <x v="1"/>
    <s v="$289.24 Bn"/>
    <s v="$238.50 Bn"/>
    <x v="12"/>
  </r>
  <r>
    <x v="698"/>
    <s v="Swansea University"/>
    <x v="1"/>
    <n v="52"/>
    <n v="355"/>
    <n v="355"/>
    <n v="210"/>
    <n v="533"/>
    <n v="544"/>
    <n v="609"/>
    <s v="703"/>
    <n v="552"/>
    <n v="44.65"/>
    <x v="2"/>
    <s v="21"/>
    <s v="0.53%"/>
    <s v="0.87%"/>
    <s v="279.48"/>
    <x v="1"/>
    <s v="242,900"/>
    <s v="Europe"/>
    <x v="1"/>
    <s v="$2.93 Tn"/>
    <s v="$2.65 Tn"/>
    <x v="1"/>
  </r>
  <r>
    <x v="699"/>
    <s v="China Agricultural University"/>
    <x v="18"/>
    <n v="34"/>
    <n v="355"/>
    <n v="478"/>
    <n v="210"/>
    <n v="432"/>
    <n v="381"/>
    <n v="609"/>
    <s v="663"/>
    <n v="552"/>
    <n v="44.64"/>
    <x v="2"/>
    <s v="1"/>
    <s v="0.39%"/>
    <s v="18.47%"/>
    <s v="148.28"/>
    <x v="18"/>
    <s v="9,706,961"/>
    <s v="Asia"/>
    <x v="2"/>
    <s v="$15.47 Tn"/>
    <s v="$11.22 Tn"/>
    <x v="18"/>
  </r>
  <r>
    <x v="700"/>
    <s v="Marche Polytechnic University"/>
    <x v="9"/>
    <n v="38"/>
    <n v="355"/>
    <n v="478"/>
    <n v="210"/>
    <n v="666"/>
    <n v="639"/>
    <n v="800"/>
    <s v="596"/>
    <n v="737"/>
    <n v="44.64"/>
    <x v="2"/>
    <s v="23"/>
    <s v="-0.15%"/>
    <s v="0.78%"/>
    <s v="200.65"/>
    <x v="9"/>
    <s v="301,336"/>
    <s v="Europe"/>
    <x v="5"/>
    <s v="$2.09 Tn"/>
    <s v="$1.86 Tn"/>
    <x v="9"/>
  </r>
  <r>
    <x v="701"/>
    <s v="University of Maine, Orono"/>
    <x v="0"/>
    <n v="199"/>
    <n v="329"/>
    <n v="478"/>
    <n v="210"/>
    <n v="756"/>
    <n v="422"/>
    <n v="406"/>
    <s v="642"/>
    <n v="373"/>
    <n v="44.64"/>
    <x v="2"/>
    <s v="3"/>
    <s v="0.59%"/>
    <s v="4.25%"/>
    <s v="35.32"/>
    <x v="0"/>
    <s v="9,372,610"/>
    <s v="Americas"/>
    <x v="0"/>
    <s v="$22.20 Tn"/>
    <s v="$18.62 Tn"/>
    <x v="0"/>
  </r>
  <r>
    <x v="702"/>
    <s v="Heriot-Watt University"/>
    <x v="1"/>
    <n v="53"/>
    <n v="355"/>
    <n v="381"/>
    <n v="210"/>
    <n v="602"/>
    <n v="601"/>
    <n v="609"/>
    <s v="690"/>
    <n v="552"/>
    <n v="44.64"/>
    <x v="2"/>
    <s v="21"/>
    <s v="0.53%"/>
    <s v="0.87%"/>
    <s v="279.48"/>
    <x v="1"/>
    <s v="242,900"/>
    <s v="Europe"/>
    <x v="1"/>
    <s v="$2.93 Tn"/>
    <s v="$2.65 Tn"/>
    <x v="1"/>
  </r>
  <r>
    <x v="703"/>
    <s v="Marquette University"/>
    <x v="0"/>
    <n v="200"/>
    <n v="355"/>
    <n v="216"/>
    <n v="210"/>
    <n v="909"/>
    <n v="791"/>
    <n v="800"/>
    <s v="869"/>
    <n v="737"/>
    <n v="44.64"/>
    <x v="2"/>
    <s v="3"/>
    <s v="0.59%"/>
    <s v="4.25%"/>
    <s v="35.32"/>
    <x v="0"/>
    <s v="9,372,610"/>
    <s v="Americas"/>
    <x v="0"/>
    <s v="$22.20 Tn"/>
    <s v="$18.62 Tn"/>
    <x v="0"/>
  </r>
  <r>
    <x v="704"/>
    <s v="Loughborough University"/>
    <x v="1"/>
    <n v="54"/>
    <n v="355"/>
    <n v="478"/>
    <n v="210"/>
    <n v="497"/>
    <n v="778"/>
    <n v="609"/>
    <s v="628"/>
    <n v="637"/>
    <n v="44.63"/>
    <x v="2"/>
    <s v="21"/>
    <s v="0.53%"/>
    <s v="0.87%"/>
    <s v="279.48"/>
    <x v="1"/>
    <s v="242,900"/>
    <s v="Europe"/>
    <x v="1"/>
    <s v="$2.93 Tn"/>
    <s v="$2.65 Tn"/>
    <x v="1"/>
  </r>
  <r>
    <x v="705"/>
    <s v="Kaiserslautern University of Technology"/>
    <x v="10"/>
    <n v="46"/>
    <n v="355"/>
    <n v="478"/>
    <n v="210"/>
    <n v="652"/>
    <n v="483"/>
    <n v="800"/>
    <s v="605"/>
    <n v="737"/>
    <n v="44.63"/>
    <x v="2"/>
    <s v="19"/>
    <s v="0.32%"/>
    <s v="1.07%"/>
    <s v="234.61"/>
    <x v="10"/>
    <s v="357,114"/>
    <s v="Europe"/>
    <x v="3"/>
    <s v="$4.16 Tn"/>
    <s v="$3.48 Tn"/>
    <x v="10"/>
  </r>
  <r>
    <x v="706"/>
    <s v="Aston University"/>
    <x v="1"/>
    <n v="55"/>
    <n v="355"/>
    <n v="331"/>
    <n v="210"/>
    <n v="839"/>
    <n v="879"/>
    <n v="493"/>
    <s v="739"/>
    <n v="338"/>
    <n v="44.63"/>
    <x v="2"/>
    <s v="21"/>
    <s v="0.53%"/>
    <s v="0.87%"/>
    <s v="279.48"/>
    <x v="1"/>
    <s v="242,900"/>
    <s v="Europe"/>
    <x v="1"/>
    <s v="$2.93 Tn"/>
    <s v="$2.65 Tn"/>
    <x v="1"/>
  </r>
  <r>
    <x v="707"/>
    <s v="University of Girona"/>
    <x v="22"/>
    <n v="23"/>
    <n v="355"/>
    <n v="478"/>
    <n v="210"/>
    <n v="682"/>
    <n v="878"/>
    <n v="609"/>
    <s v="605"/>
    <n v="637"/>
    <n v="44.63"/>
    <x v="2"/>
    <s v="30"/>
    <s v="0.04%"/>
    <s v="0.60%"/>
    <s v="92.40"/>
    <x v="22"/>
    <s v="505,992"/>
    <s v="Europe"/>
    <x v="5"/>
    <s v="$1.50 Tn"/>
    <s v="$1.24 Tn"/>
    <x v="22"/>
  </r>
  <r>
    <x v="708"/>
    <s v="Hasselt University"/>
    <x v="20"/>
    <n v="9"/>
    <n v="355"/>
    <n v="309"/>
    <n v="210"/>
    <n v="816"/>
    <n v="892"/>
    <n v="609"/>
    <s v="703"/>
    <n v="737"/>
    <n v="44.63"/>
    <x v="2"/>
    <s v="81"/>
    <s v="0.44%"/>
    <s v="0.15%"/>
    <s v="379.64"/>
    <x v="20"/>
    <s v="30,528"/>
    <s v="Europe"/>
    <x v="3"/>
    <s v="$553.78 Bn"/>
    <s v="$467.96 Bn"/>
    <x v="20"/>
  </r>
  <r>
    <x v="709"/>
    <s v="Nanjing University of Science and Technology"/>
    <x v="18"/>
    <n v="35"/>
    <n v="355"/>
    <n v="243"/>
    <n v="210"/>
    <n v="852"/>
    <n v="938"/>
    <n v="406"/>
    <s v="843"/>
    <n v="637"/>
    <n v="44.63"/>
    <x v="2"/>
    <s v="1"/>
    <s v="0.39%"/>
    <s v="18.47%"/>
    <s v="148.28"/>
    <x v="18"/>
    <s v="9,706,961"/>
    <s v="Asia"/>
    <x v="2"/>
    <s v="$15.47 Tn"/>
    <s v="$11.22 Tn"/>
    <x v="18"/>
  </r>
  <r>
    <x v="710"/>
    <s v="University of Natural Resources and Life Sciences, Vienna"/>
    <x v="26"/>
    <n v="9"/>
    <n v="355"/>
    <n v="478"/>
    <n v="210"/>
    <n v="746"/>
    <n v="629"/>
    <n v="800"/>
    <s v="605"/>
    <n v="552"/>
    <n v="44.63"/>
    <x v="2"/>
    <s v="97"/>
    <s v="0.57%"/>
    <s v="0.12%"/>
    <s v="107.38"/>
    <x v="26"/>
    <s v="83,871"/>
    <s v="Europe"/>
    <x v="3"/>
    <s v="$481.68 Bn"/>
    <s v="$390.80 Bn"/>
    <x v="26"/>
  </r>
  <r>
    <x v="711"/>
    <s v="University of Szeged"/>
    <x v="35"/>
    <n v="4"/>
    <n v="355"/>
    <n v="478"/>
    <n v="198"/>
    <n v="651"/>
    <n v="765"/>
    <n v="800"/>
    <s v="618"/>
    <n v="552"/>
    <n v="44.63"/>
    <x v="2"/>
    <s v="94"/>
    <s v="-0.25%"/>
    <s v="0.12%"/>
    <s v="103.84"/>
    <x v="35"/>
    <s v="93,028"/>
    <s v="Europe"/>
    <x v="8"/>
    <s v="$177.73 Bn"/>
    <s v="$125.82 Bn"/>
    <x v="35"/>
  </r>
  <r>
    <x v="712"/>
    <s v="Soochow University (Suzhou)"/>
    <x v="18"/>
    <n v="36"/>
    <n v="355"/>
    <n v="478"/>
    <n v="210"/>
    <n v="466"/>
    <n v="799"/>
    <n v="800"/>
    <s v="642"/>
    <n v="737"/>
    <n v="44.63"/>
    <x v="2"/>
    <s v="1"/>
    <s v="0.39%"/>
    <s v="18.47%"/>
    <s v="148.28"/>
    <x v="18"/>
    <s v="9,706,961"/>
    <s v="Asia"/>
    <x v="2"/>
    <s v="$15.47 Tn"/>
    <s v="$11.22 Tn"/>
    <x v="18"/>
  </r>
  <r>
    <x v="713"/>
    <s v="University of the Balearic Islands"/>
    <x v="22"/>
    <n v="24"/>
    <n v="355"/>
    <n v="478"/>
    <n v="210"/>
    <n v="634"/>
    <n v="529"/>
    <n v="406"/>
    <s v="628"/>
    <n v="552"/>
    <n v="44.63"/>
    <x v="2"/>
    <s v="30"/>
    <s v="0.04%"/>
    <s v="0.60%"/>
    <s v="92.40"/>
    <x v="22"/>
    <s v="505,992"/>
    <s v="Europe"/>
    <x v="5"/>
    <s v="$1.50 Tn"/>
    <s v="$1.24 Tn"/>
    <x v="22"/>
  </r>
  <r>
    <x v="714"/>
    <s v="Fuzhou University"/>
    <x v="18"/>
    <n v="37"/>
    <n v="355"/>
    <n v="420"/>
    <n v="210"/>
    <n v="786"/>
    <n v="974"/>
    <n v="609"/>
    <s v="769"/>
    <n v="259"/>
    <n v="44.63"/>
    <x v="2"/>
    <s v="1"/>
    <s v="0.39%"/>
    <s v="18.47%"/>
    <s v="148.28"/>
    <x v="18"/>
    <s v="9,706,961"/>
    <s v="Asia"/>
    <x v="2"/>
    <s v="$15.47 Tn"/>
    <s v="$11.22 Tn"/>
    <x v="18"/>
  </r>
  <r>
    <x v="715"/>
    <s v="University of Memphis"/>
    <x v="0"/>
    <n v="201"/>
    <n v="355"/>
    <n v="390"/>
    <n v="210"/>
    <n v="782"/>
    <n v="592"/>
    <n v="609"/>
    <s v="724"/>
    <n v="338"/>
    <n v="44.62"/>
    <x v="2"/>
    <s v="3"/>
    <s v="0.59%"/>
    <s v="4.25%"/>
    <s v="35.32"/>
    <x v="0"/>
    <s v="9,372,610"/>
    <s v="Americas"/>
    <x v="0"/>
    <s v="$22.20 Tn"/>
    <s v="$18.62 Tn"/>
    <x v="0"/>
  </r>
  <r>
    <x v="716"/>
    <s v="San Francisco State University"/>
    <x v="0"/>
    <n v="202"/>
    <n v="258"/>
    <n v="478"/>
    <n v="210"/>
    <n v="876"/>
    <n v="496"/>
    <n v="800"/>
    <s v="628"/>
    <n v="737"/>
    <n v="44.62"/>
    <x v="2"/>
    <s v="3"/>
    <s v="0.59%"/>
    <s v="4.25%"/>
    <s v="35.32"/>
    <x v="0"/>
    <s v="9,372,610"/>
    <s v="Americas"/>
    <x v="0"/>
    <s v="$22.20 Tn"/>
    <s v="$18.62 Tn"/>
    <x v="0"/>
  </r>
  <r>
    <x v="717"/>
    <s v="East Carolina University"/>
    <x v="0"/>
    <n v="203"/>
    <n v="355"/>
    <n v="411"/>
    <n v="210"/>
    <n v="686"/>
    <n v="676"/>
    <n v="800"/>
    <s v="690"/>
    <n v="481"/>
    <n v="44.62"/>
    <x v="2"/>
    <s v="3"/>
    <s v="0.59%"/>
    <s v="4.25%"/>
    <s v="35.32"/>
    <x v="0"/>
    <s v="9,372,610"/>
    <s v="Americas"/>
    <x v="0"/>
    <s v="$22.20 Tn"/>
    <s v="$18.62 Tn"/>
    <x v="0"/>
  </r>
  <r>
    <x v="718"/>
    <s v="University of Augsburg"/>
    <x v="10"/>
    <n v="47"/>
    <n v="355"/>
    <n v="478"/>
    <n v="210"/>
    <n v="780"/>
    <n v="668"/>
    <n v="609"/>
    <s v="605"/>
    <n v="737"/>
    <n v="44.62"/>
    <x v="2"/>
    <s v="19"/>
    <s v="0.32%"/>
    <s v="1.07%"/>
    <s v="234.61"/>
    <x v="10"/>
    <s v="357,114"/>
    <s v="Europe"/>
    <x v="3"/>
    <s v="$4.16 Tn"/>
    <s v="$3.48 Tn"/>
    <x v="10"/>
  </r>
  <r>
    <x v="719"/>
    <s v="University of Missouri–St. Louis"/>
    <x v="0"/>
    <n v="204"/>
    <n v="355"/>
    <n v="361"/>
    <n v="210"/>
    <n v="883"/>
    <n v="522"/>
    <n v="406"/>
    <s v="703"/>
    <n v="552"/>
    <n v="44.62"/>
    <x v="2"/>
    <s v="3"/>
    <s v="0.59%"/>
    <s v="4.25%"/>
    <s v="35.32"/>
    <x v="0"/>
    <s v="9,372,610"/>
    <s v="Americas"/>
    <x v="0"/>
    <s v="$22.20 Tn"/>
    <s v="$18.62 Tn"/>
    <x v="0"/>
  </r>
  <r>
    <x v="720"/>
    <s v="Kyoto Prefectural University of Medicine"/>
    <x v="2"/>
    <n v="48"/>
    <n v="355"/>
    <n v="478"/>
    <n v="210"/>
    <n v="823"/>
    <n v="712"/>
    <n v="609"/>
    <s v="605"/>
    <n v="737"/>
    <n v="44.62"/>
    <x v="2"/>
    <s v="11"/>
    <s v="-0.30%"/>
    <s v="1.62%"/>
    <s v="334.66"/>
    <x v="2"/>
    <s v="377,930"/>
    <s v="Asia"/>
    <x v="2"/>
    <s v="$5.50 Tn"/>
    <s v="$4.94 Tn"/>
    <x v="2"/>
  </r>
  <r>
    <x v="721"/>
    <s v="Shanghai University"/>
    <x v="18"/>
    <n v="38"/>
    <n v="355"/>
    <n v="478"/>
    <n v="210"/>
    <n v="508"/>
    <n v="925"/>
    <n v="609"/>
    <s v="642"/>
    <n v="637"/>
    <n v="44.62"/>
    <x v="2"/>
    <s v="1"/>
    <s v="0.39%"/>
    <s v="18.47%"/>
    <s v="148.28"/>
    <x v="18"/>
    <s v="9,706,961"/>
    <s v="Asia"/>
    <x v="2"/>
    <s v="$15.47 Tn"/>
    <s v="$11.22 Tn"/>
    <x v="18"/>
  </r>
  <r>
    <x v="722"/>
    <s v="University of South Australia"/>
    <x v="14"/>
    <n v="20"/>
    <n v="355"/>
    <n v="280"/>
    <n v="210"/>
    <n v="663"/>
    <n v="795"/>
    <n v="800"/>
    <s v="819"/>
    <n v="426"/>
    <n v="44.62"/>
    <x v="2"/>
    <s v="55"/>
    <s v="1.18%"/>
    <s v="0.33%"/>
    <s v="3.32"/>
    <x v="14"/>
    <s v="7,692,024"/>
    <s v="Oceania"/>
    <x v="6"/>
    <s v="$1.48 Tn"/>
    <s v="$1.30 Tn"/>
    <x v="14"/>
  </r>
  <r>
    <x v="723"/>
    <s v="Liverpool John Moores University"/>
    <x v="1"/>
    <n v="56"/>
    <n v="355"/>
    <n v="478"/>
    <n v="210"/>
    <n v="744"/>
    <n v="421"/>
    <n v="609"/>
    <s v="618"/>
    <n v="737"/>
    <n v="44.61"/>
    <x v="2"/>
    <s v="21"/>
    <s v="0.53%"/>
    <s v="0.87%"/>
    <s v="279.48"/>
    <x v="1"/>
    <s v="242,900"/>
    <s v="Europe"/>
    <x v="1"/>
    <s v="$2.93 Tn"/>
    <s v="$2.65 Tn"/>
    <x v="1"/>
  </r>
  <r>
    <x v="724"/>
    <s v="Graz University of Technology"/>
    <x v="26"/>
    <n v="10"/>
    <n v="355"/>
    <n v="478"/>
    <n v="210"/>
    <n v="686"/>
    <n v="683"/>
    <n v="493"/>
    <s v="628"/>
    <n v="552"/>
    <n v="44.61"/>
    <x v="2"/>
    <s v="97"/>
    <s v="0.57%"/>
    <s v="0.12%"/>
    <s v="107.38"/>
    <x v="26"/>
    <s v="83,871"/>
    <s v="Europe"/>
    <x v="3"/>
    <s v="$481.68 Bn"/>
    <s v="$390.80 Bn"/>
    <x v="26"/>
  </r>
  <r>
    <x v="725"/>
    <s v="Kitasato University"/>
    <x v="2"/>
    <n v="49"/>
    <n v="355"/>
    <n v="478"/>
    <n v="210"/>
    <n v="706"/>
    <n v="510"/>
    <n v="800"/>
    <s v="618"/>
    <n v="737"/>
    <n v="44.61"/>
    <x v="2"/>
    <s v="11"/>
    <s v="-0.30%"/>
    <s v="1.62%"/>
    <s v="334.66"/>
    <x v="2"/>
    <s v="377,930"/>
    <s v="Asia"/>
    <x v="2"/>
    <s v="$5.50 Tn"/>
    <s v="$4.94 Tn"/>
    <x v="2"/>
  </r>
  <r>
    <x v="726"/>
    <s v="University of North Carolina at Charlotte"/>
    <x v="0"/>
    <n v="205"/>
    <n v="355"/>
    <n v="264"/>
    <n v="210"/>
    <n v="749"/>
    <n v="671"/>
    <n v="493"/>
    <s v="832"/>
    <n v="637"/>
    <n v="44.61"/>
    <x v="2"/>
    <s v="3"/>
    <s v="0.59%"/>
    <s v="4.25%"/>
    <s v="35.32"/>
    <x v="0"/>
    <s v="9,372,610"/>
    <s v="Americas"/>
    <x v="0"/>
    <s v="$22.20 Tn"/>
    <s v="$18.62 Tn"/>
    <x v="0"/>
  </r>
  <r>
    <x v="727"/>
    <s v="G. d'Annunzio University, Chieti-Pescara"/>
    <x v="9"/>
    <n v="39"/>
    <n v="355"/>
    <n v="478"/>
    <n v="210"/>
    <n v="733"/>
    <n v="574"/>
    <n v="609"/>
    <s v="618"/>
    <n v="737"/>
    <n v="44.61"/>
    <x v="2"/>
    <s v="23"/>
    <s v="-0.15%"/>
    <s v="0.78%"/>
    <s v="200.65"/>
    <x v="9"/>
    <s v="301,336"/>
    <s v="Europe"/>
    <x v="5"/>
    <s v="$2.09 Tn"/>
    <s v="$1.86 Tn"/>
    <x v="9"/>
  </r>
  <r>
    <x v="728"/>
    <s v="University of Cantabria"/>
    <x v="22"/>
    <n v="25"/>
    <n v="355"/>
    <n v="478"/>
    <n v="210"/>
    <n v="596"/>
    <n v="637"/>
    <n v="406"/>
    <s v="663"/>
    <n v="481"/>
    <n v="44.61"/>
    <x v="2"/>
    <s v="30"/>
    <s v="0.04%"/>
    <s v="0.60%"/>
    <s v="92.40"/>
    <x v="22"/>
    <s v="505,992"/>
    <s v="Europe"/>
    <x v="5"/>
    <s v="$1.50 Tn"/>
    <s v="$1.24 Tn"/>
    <x v="22"/>
  </r>
  <r>
    <x v="729"/>
    <s v="Miguel Hernández University of Elche"/>
    <x v="22"/>
    <n v="26"/>
    <n v="355"/>
    <n v="478"/>
    <n v="210"/>
    <n v="769"/>
    <n v="584"/>
    <n v="800"/>
    <s v="690"/>
    <n v="307"/>
    <n v="44.61"/>
    <x v="2"/>
    <s v="30"/>
    <s v="0.04%"/>
    <s v="0.60%"/>
    <s v="92.40"/>
    <x v="22"/>
    <s v="505,992"/>
    <s v="Europe"/>
    <x v="5"/>
    <s v="$1.50 Tn"/>
    <s v="$1.24 Tn"/>
    <x v="22"/>
  </r>
  <r>
    <x v="730"/>
    <s v="Donghua University"/>
    <x v="18"/>
    <n v="39"/>
    <n v="355"/>
    <n v="478"/>
    <n v="210"/>
    <n v="833"/>
    <n v="952"/>
    <n v="250"/>
    <s v="690"/>
    <n v="481"/>
    <n v="44.61"/>
    <x v="2"/>
    <s v="1"/>
    <s v="0.39%"/>
    <s v="18.47%"/>
    <s v="148.28"/>
    <x v="18"/>
    <s v="9,706,961"/>
    <s v="Asia"/>
    <x v="2"/>
    <s v="$15.47 Tn"/>
    <s v="$11.22 Tn"/>
    <x v="18"/>
  </r>
  <r>
    <x v="731"/>
    <s v="Comenius University in Bratislava"/>
    <x v="47"/>
    <n v="1"/>
    <n v="355"/>
    <n v="478"/>
    <n v="210"/>
    <n v="709"/>
    <n v="625"/>
    <n v="493"/>
    <s v="628"/>
    <n v="737"/>
    <n v="44.6"/>
    <x v="2"/>
    <e v="#N/A"/>
    <e v="#N/A"/>
    <e v="#N/A"/>
    <e v="#N/A"/>
    <x v="24"/>
    <e v="#N/A"/>
    <e v="#N/A"/>
    <x v="11"/>
    <e v="#N/A"/>
    <e v="#N/A"/>
    <x v="24"/>
  </r>
  <r>
    <x v="732"/>
    <s v="University of Alabama in Huntsville"/>
    <x v="0"/>
    <n v="206"/>
    <n v="355"/>
    <n v="478"/>
    <n v="210"/>
    <n v="886"/>
    <n v="443"/>
    <n v="800"/>
    <s v="618"/>
    <n v="737"/>
    <n v="44.6"/>
    <x v="2"/>
    <s v="3"/>
    <s v="0.59%"/>
    <s v="4.25%"/>
    <s v="35.32"/>
    <x v="0"/>
    <s v="9,372,610"/>
    <s v="Americas"/>
    <x v="0"/>
    <s v="$22.20 Tn"/>
    <s v="$18.62 Tn"/>
    <x v="0"/>
  </r>
  <r>
    <x v="733"/>
    <s v="Mie University"/>
    <x v="2"/>
    <n v="50"/>
    <n v="355"/>
    <n v="478"/>
    <n v="210"/>
    <n v="805"/>
    <n v="834"/>
    <n v="609"/>
    <s v="675"/>
    <n v="338"/>
    <n v="44.6"/>
    <x v="2"/>
    <s v="11"/>
    <s v="-0.30%"/>
    <s v="1.62%"/>
    <s v="334.66"/>
    <x v="2"/>
    <s v="377,930"/>
    <s v="Asia"/>
    <x v="2"/>
    <s v="$5.50 Tn"/>
    <s v="$4.94 Tn"/>
    <x v="2"/>
  </r>
  <r>
    <x v="734"/>
    <s v="University of Stirling"/>
    <x v="1"/>
    <n v="57"/>
    <n v="355"/>
    <n v="334"/>
    <n v="210"/>
    <n v="804"/>
    <n v="717"/>
    <n v="609"/>
    <s v="716"/>
    <n v="737"/>
    <n v="44.6"/>
    <x v="2"/>
    <s v="21"/>
    <s v="0.53%"/>
    <s v="0.87%"/>
    <s v="279.48"/>
    <x v="1"/>
    <s v="242,900"/>
    <s v="Europe"/>
    <x v="1"/>
    <s v="$2.93 Tn"/>
    <s v="$2.65 Tn"/>
    <x v="1"/>
  </r>
  <r>
    <x v="735"/>
    <s v="Hunter College"/>
    <x v="0"/>
    <n v="207"/>
    <n v="247"/>
    <n v="383"/>
    <n v="210"/>
    <n v="825"/>
    <n v="606"/>
    <n v="800"/>
    <s v="739"/>
    <n v="737"/>
    <n v="44.6"/>
    <x v="2"/>
    <s v="3"/>
    <s v="0.59%"/>
    <s v="4.25%"/>
    <s v="35.32"/>
    <x v="0"/>
    <s v="9,372,610"/>
    <s v="Americas"/>
    <x v="0"/>
    <s v="$22.20 Tn"/>
    <s v="$18.62 Tn"/>
    <x v="0"/>
  </r>
  <r>
    <x v="736"/>
    <s v="Swinburne University of Technology"/>
    <x v="14"/>
    <n v="21"/>
    <n v="355"/>
    <n v="478"/>
    <n v="210"/>
    <n v="658"/>
    <n v="447"/>
    <n v="493"/>
    <s v="642"/>
    <n v="737"/>
    <n v="44.6"/>
    <x v="2"/>
    <s v="55"/>
    <s v="1.18%"/>
    <s v="0.33%"/>
    <s v="3.32"/>
    <x v="14"/>
    <s v="7,692,024"/>
    <s v="Oceania"/>
    <x v="6"/>
    <s v="$1.48 Tn"/>
    <s v="$1.30 Tn"/>
    <x v="14"/>
  </r>
  <r>
    <x v="737"/>
    <s v="University of Ulster"/>
    <x v="1"/>
    <n v="58"/>
    <n v="355"/>
    <n v="478"/>
    <n v="210"/>
    <n v="940"/>
    <n v="895"/>
    <n v="493"/>
    <s v="739"/>
    <n v="259"/>
    <n v="44.6"/>
    <x v="2"/>
    <s v="21"/>
    <s v="0.53%"/>
    <s v="0.87%"/>
    <s v="279.48"/>
    <x v="1"/>
    <s v="242,900"/>
    <s v="Europe"/>
    <x v="1"/>
    <s v="$2.93 Tn"/>
    <s v="$2.65 Tn"/>
    <x v="1"/>
  </r>
  <r>
    <x v="738"/>
    <s v="University of Évry Val d'Essonne"/>
    <x v="6"/>
    <n v="34"/>
    <n v="355"/>
    <n v="478"/>
    <n v="210"/>
    <n v="998"/>
    <n v="363"/>
    <n v="609"/>
    <s v="628"/>
    <n v="737"/>
    <n v="44.59"/>
    <x v="2"/>
    <s v="22"/>
    <s v="0.22%"/>
    <s v="0.84%"/>
    <s v="118.31"/>
    <x v="6"/>
    <s v="551,695"/>
    <s v="Europe"/>
    <x v="3"/>
    <s v="$2.88 Tn"/>
    <s v="$2.47 Tn"/>
    <x v="6"/>
  </r>
  <r>
    <x v="739"/>
    <s v="University of Salerno"/>
    <x v="9"/>
    <n v="40"/>
    <n v="355"/>
    <n v="478"/>
    <n v="210"/>
    <n v="518"/>
    <n v="809"/>
    <n v="609"/>
    <s v="675"/>
    <n v="552"/>
    <n v="44.59"/>
    <x v="2"/>
    <s v="23"/>
    <s v="-0.15%"/>
    <s v="0.78%"/>
    <s v="200.65"/>
    <x v="9"/>
    <s v="301,336"/>
    <s v="Europe"/>
    <x v="5"/>
    <s v="$2.09 Tn"/>
    <s v="$1.86 Tn"/>
    <x v="9"/>
  </r>
  <r>
    <x v="740"/>
    <s v="National University of La Plata"/>
    <x v="36"/>
    <n v="2"/>
    <n v="355"/>
    <n v="476"/>
    <n v="210"/>
    <n v="546"/>
    <n v="523"/>
    <n v="406"/>
    <s v="703"/>
    <n v="737"/>
    <n v="44.59"/>
    <x v="2"/>
    <s v="32"/>
    <s v="0.93%"/>
    <s v="0.58%"/>
    <s v="16.26"/>
    <x v="36"/>
    <s v="2,780,400"/>
    <s v="Americas"/>
    <x v="10"/>
    <s v="$515.35 Bn"/>
    <s v="$545.87 Bn"/>
    <x v="36"/>
  </r>
  <r>
    <x v="741"/>
    <s v="Masaryk University"/>
    <x v="30"/>
    <n v="2"/>
    <n v="355"/>
    <n v="478"/>
    <n v="210"/>
    <n v="667"/>
    <n v="567"/>
    <n v="800"/>
    <s v="642"/>
    <n v="737"/>
    <n v="44.59"/>
    <x v="2"/>
    <s v="86"/>
    <s v="0.18%"/>
    <s v="0.14%"/>
    <s v="135.79"/>
    <x v="30"/>
    <s v="78,865"/>
    <s v="Europe"/>
    <x v="8"/>
    <s v="$259.74 Bn"/>
    <s v="$195.31 Bn"/>
    <x v="30"/>
  </r>
  <r>
    <x v="742"/>
    <s v="Yamaguchi University"/>
    <x v="2"/>
    <n v="51"/>
    <n v="355"/>
    <n v="478"/>
    <n v="210"/>
    <n v="719"/>
    <n v="735"/>
    <n v="609"/>
    <s v="716"/>
    <n v="307"/>
    <n v="44.59"/>
    <x v="2"/>
    <s v="11"/>
    <s v="-0.30%"/>
    <s v="1.62%"/>
    <s v="334.66"/>
    <x v="2"/>
    <s v="377,930"/>
    <s v="Asia"/>
    <x v="2"/>
    <s v="$5.50 Tn"/>
    <s v="$4.94 Tn"/>
    <x v="2"/>
  </r>
  <r>
    <x v="743"/>
    <s v="University of Yamanashi"/>
    <x v="2"/>
    <n v="52"/>
    <n v="355"/>
    <n v="478"/>
    <n v="210"/>
    <n v="858"/>
    <n v="895"/>
    <n v="406"/>
    <s v="663"/>
    <n v="481"/>
    <n v="44.59"/>
    <x v="2"/>
    <s v="11"/>
    <s v="-0.30%"/>
    <s v="1.62%"/>
    <s v="334.66"/>
    <x v="2"/>
    <s v="377,930"/>
    <s v="Asia"/>
    <x v="2"/>
    <s v="$5.50 Tn"/>
    <s v="$4.94 Tn"/>
    <x v="2"/>
  </r>
  <r>
    <x v="744"/>
    <s v="Showa University"/>
    <x v="2"/>
    <n v="53"/>
    <n v="355"/>
    <n v="478"/>
    <n v="210"/>
    <n v="945"/>
    <n v="760"/>
    <n v="609"/>
    <s v="628"/>
    <n v="737"/>
    <n v="44.59"/>
    <x v="2"/>
    <s v="11"/>
    <s v="-0.30%"/>
    <s v="1.62%"/>
    <s v="334.66"/>
    <x v="2"/>
    <s v="377,930"/>
    <s v="Asia"/>
    <x v="2"/>
    <s v="$5.50 Tn"/>
    <s v="$4.94 Tn"/>
    <x v="2"/>
  </r>
  <r>
    <x v="745"/>
    <s v="North Dakota State University - Main Campus"/>
    <x v="0"/>
    <n v="208"/>
    <n v="155"/>
    <n v="478"/>
    <n v="210"/>
    <n v="692"/>
    <n v="772"/>
    <n v="800"/>
    <s v="769"/>
    <n v="737"/>
    <n v="44.59"/>
    <x v="2"/>
    <s v="3"/>
    <s v="0.59%"/>
    <s v="4.25%"/>
    <s v="35.32"/>
    <x v="0"/>
    <s v="9,372,610"/>
    <s v="Americas"/>
    <x v="0"/>
    <s v="$22.20 Tn"/>
    <s v="$18.62 Tn"/>
    <x v="0"/>
  </r>
  <r>
    <x v="746"/>
    <s v="University of North Texas, Denton"/>
    <x v="0"/>
    <n v="209"/>
    <n v="355"/>
    <n v="478"/>
    <n v="210"/>
    <n v="683"/>
    <n v="658"/>
    <n v="609"/>
    <s v="675"/>
    <n v="426"/>
    <n v="44.59"/>
    <x v="2"/>
    <s v="3"/>
    <s v="0.59%"/>
    <s v="4.25%"/>
    <s v="35.32"/>
    <x v="0"/>
    <s v="9,372,610"/>
    <s v="Americas"/>
    <x v="0"/>
    <s v="$22.20 Tn"/>
    <s v="$18.62 Tn"/>
    <x v="0"/>
  </r>
  <r>
    <x v="747"/>
    <s v="University of Mississippi Medical Center"/>
    <x v="0"/>
    <n v="210"/>
    <n v="355"/>
    <n v="478"/>
    <n v="210"/>
    <n v="791"/>
    <n v="571"/>
    <n v="493"/>
    <s v="642"/>
    <n v="737"/>
    <n v="44.58"/>
    <x v="2"/>
    <s v="3"/>
    <s v="0.59%"/>
    <s v="4.25%"/>
    <s v="35.32"/>
    <x v="0"/>
    <s v="9,372,610"/>
    <s v="Americas"/>
    <x v="0"/>
    <s v="$22.20 Tn"/>
    <s v="$18.62 Tn"/>
    <x v="0"/>
  </r>
  <r>
    <x v="748"/>
    <s v="University of Tehran"/>
    <x v="48"/>
    <n v="1"/>
    <n v="171"/>
    <n v="478"/>
    <n v="210"/>
    <n v="519"/>
    <n v="974"/>
    <n v="800"/>
    <s v="769"/>
    <n v="737"/>
    <n v="44.58"/>
    <x v="2"/>
    <s v="18"/>
    <s v="1.30%"/>
    <s v="1.08%"/>
    <s v="50.96"/>
    <x v="47"/>
    <s v="1,648,195"/>
    <s v="Asia"/>
    <x v="12"/>
    <s v="$495.69 Bn"/>
    <s v="$425.40 Bn"/>
    <x v="47"/>
  </r>
  <r>
    <x v="749"/>
    <s v="Paul Valéry University, Montpellier III"/>
    <x v="6"/>
    <n v="35"/>
    <n v="355"/>
    <n v="478"/>
    <n v="210"/>
    <n v="829"/>
    <n v="486"/>
    <n v="493"/>
    <s v="642"/>
    <n v="737"/>
    <n v="44.58"/>
    <x v="2"/>
    <s v="22"/>
    <s v="0.22%"/>
    <s v="0.84%"/>
    <s v="118.31"/>
    <x v="6"/>
    <s v="551,695"/>
    <s v="Europe"/>
    <x v="3"/>
    <s v="$2.88 Tn"/>
    <s v="$2.47 Tn"/>
    <x v="6"/>
  </r>
  <r>
    <x v="750"/>
    <s v="Wuhan University of Technology"/>
    <x v="18"/>
    <n v="40"/>
    <n v="355"/>
    <n v="478"/>
    <n v="210"/>
    <n v="794"/>
    <n v="920"/>
    <n v="493"/>
    <s v="642"/>
    <n v="737"/>
    <n v="44.58"/>
    <x v="2"/>
    <s v="1"/>
    <s v="0.39%"/>
    <s v="18.47%"/>
    <s v="148.28"/>
    <x v="18"/>
    <s v="9,706,961"/>
    <s v="Asia"/>
    <x v="2"/>
    <s v="$15.47 Tn"/>
    <s v="$11.22 Tn"/>
    <x v="18"/>
  </r>
  <r>
    <x v="751"/>
    <s v="University of Hyogo"/>
    <x v="2"/>
    <n v="54"/>
    <n v="355"/>
    <n v="478"/>
    <n v="210"/>
    <n v="765"/>
    <n v="463"/>
    <n v="493"/>
    <s v="663"/>
    <n v="552"/>
    <n v="44.58"/>
    <x v="2"/>
    <s v="11"/>
    <s v="-0.30%"/>
    <s v="1.62%"/>
    <s v="334.66"/>
    <x v="2"/>
    <s v="377,930"/>
    <s v="Asia"/>
    <x v="2"/>
    <s v="$5.50 Tn"/>
    <s v="$4.94 Tn"/>
    <x v="2"/>
  </r>
  <r>
    <x v="752"/>
    <s v="The Catholic University of America"/>
    <x v="0"/>
    <n v="211"/>
    <n v="355"/>
    <n v="314"/>
    <n v="210"/>
    <n v="949"/>
    <n v="560"/>
    <n v="406"/>
    <s v="756"/>
    <n v="552"/>
    <n v="44.58"/>
    <x v="2"/>
    <s v="3"/>
    <s v="0.59%"/>
    <s v="4.25%"/>
    <s v="35.32"/>
    <x v="0"/>
    <s v="9,372,610"/>
    <s v="Americas"/>
    <x v="0"/>
    <s v="$22.20 Tn"/>
    <s v="$18.62 Tn"/>
    <x v="0"/>
  </r>
  <r>
    <x v="753"/>
    <s v="University of Neuchâtel"/>
    <x v="3"/>
    <n v="9"/>
    <n v="340"/>
    <n v="478"/>
    <n v="210"/>
    <n v="831"/>
    <n v="631"/>
    <n v="800"/>
    <s v="642"/>
    <n v="637"/>
    <n v="44.58"/>
    <x v="2"/>
    <s v="101"/>
    <s v="0.74%"/>
    <s v="0.11%"/>
    <s v="209.64"/>
    <x v="3"/>
    <s v="41,284"/>
    <s v="Europe"/>
    <x v="3"/>
    <s v="$740.70 Bn"/>
    <s v="$668.85 Bn"/>
    <x v="3"/>
  </r>
  <r>
    <x v="754"/>
    <s v="National Polytechnic Institute"/>
    <x v="34"/>
    <n v="2"/>
    <n v="322"/>
    <n v="478"/>
    <n v="210"/>
    <n v="549"/>
    <n v="572"/>
    <n v="406"/>
    <s v="756"/>
    <n v="307"/>
    <n v="44.58"/>
    <x v="2"/>
    <s v="10"/>
    <s v="1.06%"/>
    <s v="1.65%"/>
    <s v="65.64"/>
    <x v="34"/>
    <s v="1,964,375"/>
    <s v="Americas"/>
    <x v="13"/>
    <s v="$1.30 Tn"/>
    <s v="$1.08 Tn"/>
    <x v="34"/>
  </r>
  <r>
    <x v="755"/>
    <s v="Jikei University School of Medicine"/>
    <x v="2"/>
    <n v="55"/>
    <n v="355"/>
    <n v="478"/>
    <n v="210"/>
    <n v="975"/>
    <n v="711"/>
    <n v="609"/>
    <s v="642"/>
    <n v="637"/>
    <n v="44.58"/>
    <x v="2"/>
    <s v="11"/>
    <s v="-0.30%"/>
    <s v="1.62%"/>
    <s v="334.66"/>
    <x v="2"/>
    <s v="377,930"/>
    <s v="Asia"/>
    <x v="2"/>
    <s v="$5.50 Tn"/>
    <s v="$4.94 Tn"/>
    <x v="2"/>
  </r>
  <r>
    <x v="756"/>
    <s v="University of Valladolid"/>
    <x v="22"/>
    <n v="27"/>
    <n v="355"/>
    <n v="430"/>
    <n v="210"/>
    <n v="675"/>
    <n v="966"/>
    <n v="800"/>
    <s v="819"/>
    <n v="280"/>
    <n v="44.57"/>
    <x v="2"/>
    <s v="30"/>
    <s v="0.04%"/>
    <s v="0.60%"/>
    <s v="92.40"/>
    <x v="22"/>
    <s v="505,992"/>
    <s v="Europe"/>
    <x v="5"/>
    <s v="$1.50 Tn"/>
    <s v="$1.24 Tn"/>
    <x v="22"/>
  </r>
  <r>
    <x v="757"/>
    <s v="University of Calabria"/>
    <x v="9"/>
    <n v="41"/>
    <n v="355"/>
    <n v="478"/>
    <n v="210"/>
    <n v="566"/>
    <n v="816"/>
    <n v="406"/>
    <s v="690"/>
    <n v="737"/>
    <n v="44.57"/>
    <x v="2"/>
    <s v="23"/>
    <s v="-0.15%"/>
    <s v="0.78%"/>
    <s v="200.65"/>
    <x v="9"/>
    <s v="301,336"/>
    <s v="Europe"/>
    <x v="5"/>
    <s v="$2.09 Tn"/>
    <s v="$1.86 Tn"/>
    <x v="9"/>
  </r>
  <r>
    <x v="758"/>
    <s v="University of Lübeck"/>
    <x v="10"/>
    <n v="48"/>
    <n v="355"/>
    <n v="478"/>
    <n v="210"/>
    <n v="910"/>
    <n v="587"/>
    <n v="800"/>
    <s v="642"/>
    <n v="737"/>
    <n v="44.57"/>
    <x v="2"/>
    <s v="19"/>
    <s v="0.32%"/>
    <s v="1.07%"/>
    <s v="234.61"/>
    <x v="10"/>
    <s v="357,114"/>
    <s v="Europe"/>
    <x v="3"/>
    <s v="$4.16 Tn"/>
    <s v="$3.48 Tn"/>
    <x v="10"/>
  </r>
  <r>
    <x v="759"/>
    <s v="Kurume University"/>
    <x v="2"/>
    <n v="56"/>
    <n v="355"/>
    <n v="478"/>
    <n v="210"/>
    <n v="981"/>
    <n v="727"/>
    <n v="800"/>
    <s v="642"/>
    <n v="737"/>
    <n v="44.57"/>
    <x v="2"/>
    <s v="11"/>
    <s v="-0.30%"/>
    <s v="1.62%"/>
    <s v="334.66"/>
    <x v="2"/>
    <s v="377,930"/>
    <s v="Asia"/>
    <x v="2"/>
    <s v="$5.50 Tn"/>
    <s v="$4.94 Tn"/>
    <x v="2"/>
  </r>
  <r>
    <x v="760"/>
    <s v="Peking Union Medical College"/>
    <x v="18"/>
    <n v="41"/>
    <n v="355"/>
    <n v="478"/>
    <n v="210"/>
    <n v="281"/>
    <n v="308"/>
    <n v="800"/>
    <s v="909"/>
    <n v="637"/>
    <n v="44.57"/>
    <x v="2"/>
    <s v="1"/>
    <s v="0.39%"/>
    <s v="18.47%"/>
    <s v="148.28"/>
    <x v="18"/>
    <s v="9,706,961"/>
    <s v="Asia"/>
    <x v="2"/>
    <s v="$15.47 Tn"/>
    <s v="$11.22 Tn"/>
    <x v="18"/>
  </r>
  <r>
    <x v="761"/>
    <s v="Yamagata University"/>
    <x v="2"/>
    <n v="57"/>
    <n v="355"/>
    <n v="478"/>
    <n v="210"/>
    <n v="760"/>
    <n v="719"/>
    <n v="609"/>
    <s v="675"/>
    <n v="481"/>
    <n v="44.57"/>
    <x v="2"/>
    <s v="11"/>
    <s v="-0.30%"/>
    <s v="1.62%"/>
    <s v="334.66"/>
    <x v="2"/>
    <s v="377,930"/>
    <s v="Asia"/>
    <x v="2"/>
    <s v="$5.50 Tn"/>
    <s v="$4.94 Tn"/>
    <x v="2"/>
  </r>
  <r>
    <x v="762"/>
    <s v="University of Córdoba (Spain)"/>
    <x v="22"/>
    <n v="28"/>
    <n v="355"/>
    <n v="478"/>
    <n v="210"/>
    <n v="623"/>
    <n v="726"/>
    <n v="609"/>
    <s v="675"/>
    <n v="737"/>
    <n v="44.57"/>
    <x v="2"/>
    <s v="30"/>
    <s v="0.04%"/>
    <s v="0.60%"/>
    <s v="92.40"/>
    <x v="22"/>
    <s v="505,992"/>
    <s v="Europe"/>
    <x v="5"/>
    <s v="$1.50 Tn"/>
    <s v="$1.24 Tn"/>
    <x v="22"/>
  </r>
  <r>
    <x v="763"/>
    <s v="University of Mons"/>
    <x v="20"/>
    <n v="10"/>
    <n v="355"/>
    <n v="478"/>
    <n v="210"/>
    <n v="789"/>
    <n v="814"/>
    <n v="609"/>
    <s v="675"/>
    <n v="481"/>
    <n v="44.57"/>
    <x v="2"/>
    <s v="81"/>
    <s v="0.44%"/>
    <s v="0.15%"/>
    <s v="379.64"/>
    <x v="20"/>
    <s v="30,528"/>
    <s v="Europe"/>
    <x v="3"/>
    <s v="$553.78 Bn"/>
    <s v="$467.96 Bn"/>
    <x v="20"/>
  </r>
  <r>
    <x v="764"/>
    <s v="Saga University"/>
    <x v="2"/>
    <n v="58"/>
    <n v="355"/>
    <n v="478"/>
    <n v="210"/>
    <n v="773"/>
    <n v="757"/>
    <n v="800"/>
    <s v="675"/>
    <n v="481"/>
    <n v="44.57"/>
    <x v="2"/>
    <s v="11"/>
    <s v="-0.30%"/>
    <s v="1.62%"/>
    <s v="334.66"/>
    <x v="2"/>
    <s v="377,930"/>
    <s v="Asia"/>
    <x v="2"/>
    <s v="$5.50 Tn"/>
    <s v="$4.94 Tn"/>
    <x v="2"/>
  </r>
  <r>
    <x v="765"/>
    <s v="Clarkson University"/>
    <x v="0"/>
    <n v="212"/>
    <n v="355"/>
    <n v="305"/>
    <n v="210"/>
    <n v="943"/>
    <n v="966"/>
    <n v="800"/>
    <s v="769"/>
    <n v="552"/>
    <n v="44.57"/>
    <x v="2"/>
    <s v="3"/>
    <s v="0.59%"/>
    <s v="4.25%"/>
    <s v="35.32"/>
    <x v="0"/>
    <s v="9,372,610"/>
    <s v="Americas"/>
    <x v="0"/>
    <s v="$22.20 Tn"/>
    <s v="$18.62 Tn"/>
    <x v="0"/>
  </r>
  <r>
    <x v="766"/>
    <s v="University of South Alabama"/>
    <x v="0"/>
    <n v="213"/>
    <n v="355"/>
    <n v="478"/>
    <n v="210"/>
    <n v="966"/>
    <n v="739"/>
    <n v="800"/>
    <s v="724"/>
    <n v="307"/>
    <n v="44.56"/>
    <x v="2"/>
    <s v="3"/>
    <s v="0.59%"/>
    <s v="4.25%"/>
    <s v="35.32"/>
    <x v="0"/>
    <s v="9,372,610"/>
    <s v="Americas"/>
    <x v="0"/>
    <s v="$22.20 Tn"/>
    <s v="$18.62 Tn"/>
    <x v="0"/>
  </r>
  <r>
    <x v="767"/>
    <s v="Inje University"/>
    <x v="8"/>
    <n v="25"/>
    <n v="355"/>
    <n v="478"/>
    <n v="210"/>
    <n v="828"/>
    <n v="902"/>
    <n v="800"/>
    <s v="800"/>
    <n v="227"/>
    <n v="44.56"/>
    <x v="2"/>
    <s v="28"/>
    <s v="0.09%"/>
    <s v="0.66%"/>
    <s v="511.62"/>
    <x v="8"/>
    <s v="100,210"/>
    <s v="Asia"/>
    <x v="2"/>
    <s v="$1.74 Tn"/>
    <s v="$1.41 Tn"/>
    <x v="8"/>
  </r>
  <r>
    <x v="768"/>
    <s v="University of Caen Lower Normandy"/>
    <x v="6"/>
    <n v="36"/>
    <n v="193"/>
    <n v="478"/>
    <n v="210"/>
    <n v="626"/>
    <n v="801"/>
    <n v="609"/>
    <s v="756"/>
    <n v="552"/>
    <n v="44.56"/>
    <x v="2"/>
    <s v="22"/>
    <s v="0.22%"/>
    <s v="0.84%"/>
    <s v="118.31"/>
    <x v="6"/>
    <s v="551,695"/>
    <s v="Europe"/>
    <x v="3"/>
    <s v="$2.88 Tn"/>
    <s v="$2.47 Tn"/>
    <x v="6"/>
  </r>
  <r>
    <x v="769"/>
    <s v="University of Castilla–La Mancha"/>
    <x v="22"/>
    <n v="29"/>
    <n v="355"/>
    <n v="478"/>
    <n v="210"/>
    <n v="631"/>
    <n v="754"/>
    <n v="609"/>
    <s v="690"/>
    <n v="552"/>
    <n v="44.56"/>
    <x v="2"/>
    <s v="30"/>
    <s v="0.04%"/>
    <s v="0.60%"/>
    <s v="92.40"/>
    <x v="22"/>
    <s v="505,992"/>
    <s v="Europe"/>
    <x v="5"/>
    <s v="$1.50 Tn"/>
    <s v="$1.24 Tn"/>
    <x v="22"/>
  </r>
  <r>
    <x v="770"/>
    <s v="Czech Technical University in Prague"/>
    <x v="30"/>
    <n v="3"/>
    <n v="336"/>
    <n v="478"/>
    <n v="210"/>
    <n v="698"/>
    <n v="793"/>
    <n v="406"/>
    <s v="690"/>
    <n v="737"/>
    <n v="44.56"/>
    <x v="2"/>
    <s v="86"/>
    <s v="0.18%"/>
    <s v="0.14%"/>
    <s v="135.79"/>
    <x v="30"/>
    <s v="78,865"/>
    <s v="Europe"/>
    <x v="8"/>
    <s v="$259.74 Bn"/>
    <s v="$195.31 Bn"/>
    <x v="30"/>
  </r>
  <r>
    <x v="771"/>
    <s v="Saitama Medical University"/>
    <x v="2"/>
    <n v="59"/>
    <n v="355"/>
    <n v="478"/>
    <n v="210"/>
    <n v="912"/>
    <n v="635"/>
    <n v="609"/>
    <s v="690"/>
    <n v="426"/>
    <n v="44.56"/>
    <x v="2"/>
    <s v="11"/>
    <s v="-0.30%"/>
    <s v="1.62%"/>
    <s v="334.66"/>
    <x v="2"/>
    <s v="377,930"/>
    <s v="Asia"/>
    <x v="2"/>
    <s v="$5.50 Tn"/>
    <s v="$4.94 Tn"/>
    <x v="2"/>
  </r>
  <r>
    <x v="772"/>
    <s v="Istanbul Technical University"/>
    <x v="37"/>
    <n v="4"/>
    <n v="355"/>
    <n v="388"/>
    <n v="210"/>
    <n v="641"/>
    <n v="858"/>
    <n v="363"/>
    <s v="769"/>
    <n v="637"/>
    <n v="44.56"/>
    <x v="2"/>
    <s v="17"/>
    <s v="1.09%"/>
    <s v="1.08%"/>
    <s v="107.64"/>
    <x v="37"/>
    <s v="783,562"/>
    <s v="Asia"/>
    <x v="4"/>
    <s v="$809.55 Bn"/>
    <s v="$863.71 Bn"/>
    <x v="37"/>
  </r>
  <r>
    <x v="773"/>
    <s v="Kaohsiung Medical University"/>
    <x v="19"/>
    <n v="10"/>
    <n v="355"/>
    <n v="478"/>
    <n v="210"/>
    <n v="562"/>
    <n v="854"/>
    <n v="800"/>
    <s v="703"/>
    <n v="552"/>
    <n v="44.56"/>
    <x v="2"/>
    <s v="57"/>
    <s v="0.18%"/>
    <s v="0.31%"/>
    <s v="658.05"/>
    <x v="19"/>
    <s v="36,193"/>
    <s v="Asia"/>
    <x v="2"/>
    <s v="$633.70 Bn"/>
    <s v="-"/>
    <x v="19"/>
  </r>
  <r>
    <x v="774"/>
    <s v="University of Electro-Communications"/>
    <x v="2"/>
    <n v="60"/>
    <n v="140"/>
    <n v="478"/>
    <n v="210"/>
    <n v="846"/>
    <n v="866"/>
    <n v="609"/>
    <s v="874"/>
    <n v="373"/>
    <n v="44.56"/>
    <x v="2"/>
    <s v="11"/>
    <s v="-0.30%"/>
    <s v="1.62%"/>
    <s v="334.66"/>
    <x v="2"/>
    <s v="377,930"/>
    <s v="Asia"/>
    <x v="2"/>
    <s v="$5.50 Tn"/>
    <s v="$4.94 Tn"/>
    <x v="2"/>
  </r>
  <r>
    <x v="775"/>
    <s v="Yeungnam University"/>
    <x v="8"/>
    <n v="26"/>
    <n v="355"/>
    <n v="454"/>
    <n v="210"/>
    <n v="768"/>
    <n v="966"/>
    <n v="800"/>
    <s v="874"/>
    <n v="227"/>
    <n v="44.55"/>
    <x v="2"/>
    <s v="28"/>
    <s v="0.09%"/>
    <s v="0.66%"/>
    <s v="511.62"/>
    <x v="8"/>
    <s v="100,210"/>
    <s v="Asia"/>
    <x v="2"/>
    <s v="$1.74 Tn"/>
    <s v="$1.41 Tn"/>
    <x v="8"/>
  </r>
  <r>
    <x v="776"/>
    <s v="Jawaharlal Nehru Centre for Advanced Scientific Research"/>
    <x v="32"/>
    <n v="12"/>
    <n v="355"/>
    <n v="478"/>
    <n v="210"/>
    <n v="865"/>
    <n v="642"/>
    <n v="493"/>
    <s v="703"/>
    <n v="426"/>
    <n v="44.55"/>
    <x v="2"/>
    <s v="2"/>
    <s v="0.99%"/>
    <s v="17.70%"/>
    <s v="419.76"/>
    <x v="32"/>
    <s v="3,287,590"/>
    <s v="Asia"/>
    <x v="12"/>
    <s v="$3.26 Tn"/>
    <s v="$2.26 Tn"/>
    <x v="32"/>
  </r>
  <r>
    <x v="777"/>
    <s v="Putra University, Malaysia"/>
    <x v="31"/>
    <n v="3"/>
    <n v="355"/>
    <n v="478"/>
    <n v="210"/>
    <n v="932"/>
    <n v="897"/>
    <n v="800"/>
    <s v="979"/>
    <n v="159"/>
    <n v="44.55"/>
    <x v="2"/>
    <s v="45"/>
    <s v="1.30%"/>
    <s v="0.42%"/>
    <s v="97.84"/>
    <x v="31"/>
    <s v="330,803"/>
    <s v="Asia"/>
    <x v="7"/>
    <s v="$401.99 Bn"/>
    <s v="$296.53 Bn"/>
    <x v="31"/>
  </r>
  <r>
    <x v="778"/>
    <s v="Institut national des sciences Appliquées de Lyon"/>
    <x v="6"/>
    <n v="37"/>
    <n v="355"/>
    <n v="478"/>
    <n v="210"/>
    <n v="517"/>
    <n v="681"/>
    <n v="609"/>
    <s v="724"/>
    <n v="481"/>
    <n v="44.55"/>
    <x v="2"/>
    <s v="22"/>
    <s v="0.22%"/>
    <s v="0.84%"/>
    <s v="118.31"/>
    <x v="6"/>
    <s v="551,695"/>
    <s v="Europe"/>
    <x v="3"/>
    <s v="$2.88 Tn"/>
    <s v="$2.47 Tn"/>
    <x v="6"/>
  </r>
  <r>
    <x v="779"/>
    <s v="University of Perpignan Via Domitia"/>
    <x v="6"/>
    <n v="38"/>
    <n v="144"/>
    <n v="478"/>
    <n v="210"/>
    <n v="957"/>
    <n v="563"/>
    <n v="609"/>
    <s v="832"/>
    <n v="737"/>
    <n v="44.55"/>
    <x v="2"/>
    <s v="22"/>
    <s v="0.22%"/>
    <s v="0.84%"/>
    <s v="118.31"/>
    <x v="6"/>
    <s v="551,695"/>
    <s v="Europe"/>
    <x v="3"/>
    <s v="$2.88 Tn"/>
    <s v="$2.47 Tn"/>
    <x v="6"/>
  </r>
  <r>
    <x v="780"/>
    <s v="University of Miyazaki"/>
    <x v="2"/>
    <n v="61"/>
    <n v="259"/>
    <n v="478"/>
    <n v="210"/>
    <n v="924"/>
    <n v="690"/>
    <n v="609"/>
    <s v="800"/>
    <n v="280"/>
    <n v="44.55"/>
    <x v="2"/>
    <s v="11"/>
    <s v="-0.30%"/>
    <s v="1.62%"/>
    <s v="334.66"/>
    <x v="2"/>
    <s v="377,930"/>
    <s v="Asia"/>
    <x v="2"/>
    <s v="$5.50 Tn"/>
    <s v="$4.94 Tn"/>
    <x v="2"/>
  </r>
  <r>
    <x v="781"/>
    <s v="Second Military Medical University"/>
    <x v="18"/>
    <n v="42"/>
    <n v="355"/>
    <n v="478"/>
    <n v="210"/>
    <n v="641"/>
    <n v="725"/>
    <n v="609"/>
    <s v="756"/>
    <n v="307"/>
    <n v="44.55"/>
    <x v="2"/>
    <s v="1"/>
    <s v="0.39%"/>
    <s v="18.47%"/>
    <s v="148.28"/>
    <x v="18"/>
    <s v="9,706,961"/>
    <s v="Asia"/>
    <x v="2"/>
    <s v="$15.47 Tn"/>
    <s v="$11.22 Tn"/>
    <x v="18"/>
  </r>
  <r>
    <x v="782"/>
    <s v="Northern Arizona University"/>
    <x v="0"/>
    <n v="214"/>
    <n v="355"/>
    <n v="478"/>
    <n v="210"/>
    <n v="934"/>
    <n v="416"/>
    <n v="609"/>
    <s v="690"/>
    <n v="552"/>
    <n v="44.55"/>
    <x v="2"/>
    <s v="3"/>
    <s v="0.59%"/>
    <s v="4.25%"/>
    <s v="35.32"/>
    <x v="0"/>
    <s v="9,372,610"/>
    <s v="Americas"/>
    <x v="0"/>
    <s v="$22.20 Tn"/>
    <s v="$18.62 Tn"/>
    <x v="0"/>
  </r>
  <r>
    <x v="783"/>
    <s v="École Polytechnique de Montréal"/>
    <x v="5"/>
    <n v="26"/>
    <n v="355"/>
    <n v="478"/>
    <n v="210"/>
    <n v="679"/>
    <n v="907"/>
    <n v="800"/>
    <s v="724"/>
    <n v="373"/>
    <n v="44.55"/>
    <x v="2"/>
    <s v="39"/>
    <s v="0.89%"/>
    <s v="0.48%"/>
    <s v="3.78"/>
    <x v="5"/>
    <s v="9,984,670"/>
    <s v="Americas"/>
    <x v="0"/>
    <s v="$1.83 Tn"/>
    <s v="$1.53 Tn"/>
    <x v="5"/>
  </r>
  <r>
    <x v="784"/>
    <s v="University of Salento"/>
    <x v="9"/>
    <n v="42"/>
    <n v="355"/>
    <n v="478"/>
    <n v="210"/>
    <n v="662"/>
    <n v="685"/>
    <n v="493"/>
    <s v="703"/>
    <n v="637"/>
    <n v="44.54"/>
    <x v="2"/>
    <s v="23"/>
    <s v="-0.15%"/>
    <s v="0.78%"/>
    <s v="200.65"/>
    <x v="9"/>
    <s v="301,336"/>
    <s v="Europe"/>
    <x v="5"/>
    <s v="$2.09 Tn"/>
    <s v="$1.86 Tn"/>
    <x v="9"/>
  </r>
  <r>
    <x v="785"/>
    <s v="Fukuoka University"/>
    <x v="2"/>
    <n v="62"/>
    <n v="355"/>
    <n v="478"/>
    <n v="210"/>
    <n v="972"/>
    <n v="852"/>
    <n v="800"/>
    <s v="783"/>
    <n v="259"/>
    <n v="44.54"/>
    <x v="2"/>
    <s v="11"/>
    <s v="-0.30%"/>
    <s v="1.62%"/>
    <s v="334.66"/>
    <x v="2"/>
    <s v="377,930"/>
    <s v="Asia"/>
    <x v="2"/>
    <s v="$5.50 Tn"/>
    <s v="$4.94 Tn"/>
    <x v="2"/>
  </r>
  <r>
    <x v="786"/>
    <s v="Nagoya Institute of Technology"/>
    <x v="2"/>
    <n v="63"/>
    <n v="355"/>
    <n v="310"/>
    <n v="210"/>
    <n v="775"/>
    <n v="948"/>
    <n v="609"/>
    <s v="897"/>
    <n v="280"/>
    <n v="44.54"/>
    <x v="2"/>
    <s v="11"/>
    <s v="-0.30%"/>
    <s v="1.62%"/>
    <s v="334.66"/>
    <x v="2"/>
    <s v="377,930"/>
    <s v="Asia"/>
    <x v="2"/>
    <s v="$5.50 Tn"/>
    <s v="$4.94 Tn"/>
    <x v="2"/>
  </r>
  <r>
    <x v="787"/>
    <s v="Ankara University"/>
    <x v="37"/>
    <n v="5"/>
    <n v="355"/>
    <n v="461"/>
    <n v="210"/>
    <n v="751"/>
    <n v="723"/>
    <n v="493"/>
    <s v="739"/>
    <n v="737"/>
    <n v="44.54"/>
    <x v="2"/>
    <s v="17"/>
    <s v="1.09%"/>
    <s v="1.08%"/>
    <s v="107.64"/>
    <x v="37"/>
    <s v="783,562"/>
    <s v="Asia"/>
    <x v="4"/>
    <s v="$809.55 Bn"/>
    <s v="$863.71 Bn"/>
    <x v="37"/>
  </r>
  <r>
    <x v="788"/>
    <s v="Blaise Pascal University"/>
    <x v="6"/>
    <n v="39"/>
    <n v="355"/>
    <n v="478"/>
    <n v="210"/>
    <n v="735"/>
    <n v="689"/>
    <n v="406"/>
    <s v="716"/>
    <n v="481"/>
    <n v="44.54"/>
    <x v="2"/>
    <s v="22"/>
    <s v="0.22%"/>
    <s v="0.84%"/>
    <s v="118.31"/>
    <x v="6"/>
    <s v="551,695"/>
    <s v="Europe"/>
    <x v="3"/>
    <s v="$2.88 Tn"/>
    <s v="$2.47 Tn"/>
    <x v="6"/>
  </r>
  <r>
    <x v="789"/>
    <s v="University of Electronic Science and Technology of China"/>
    <x v="18"/>
    <n v="43"/>
    <n v="355"/>
    <n v="400"/>
    <n v="210"/>
    <n v="589"/>
    <n v="910"/>
    <n v="800"/>
    <s v="897"/>
    <n v="259"/>
    <n v="44.54"/>
    <x v="2"/>
    <s v="1"/>
    <s v="0.39%"/>
    <s v="18.47%"/>
    <s v="148.28"/>
    <x v="18"/>
    <s v="9,706,961"/>
    <s v="Asia"/>
    <x v="2"/>
    <s v="$15.47 Tn"/>
    <s v="$11.22 Tn"/>
    <x v="18"/>
  </r>
  <r>
    <x v="790"/>
    <s v="National Sun Yat-sen University"/>
    <x v="19"/>
    <n v="11"/>
    <n v="355"/>
    <n v="478"/>
    <n v="210"/>
    <n v="453"/>
    <n v="897"/>
    <n v="800"/>
    <s v="739"/>
    <n v="737"/>
    <n v="44.54"/>
    <x v="2"/>
    <s v="57"/>
    <s v="0.18%"/>
    <s v="0.31%"/>
    <s v="658.05"/>
    <x v="19"/>
    <s v="36,193"/>
    <s v="Asia"/>
    <x v="2"/>
    <s v="$633.70 Bn"/>
    <s v="-"/>
    <x v="19"/>
  </r>
  <r>
    <x v="791"/>
    <s v="University of Rouen"/>
    <x v="6"/>
    <n v="40"/>
    <n v="350"/>
    <n v="478"/>
    <n v="210"/>
    <n v="689"/>
    <n v="720"/>
    <n v="609"/>
    <s v="783"/>
    <n v="280"/>
    <n v="44.54"/>
    <x v="2"/>
    <s v="22"/>
    <s v="0.22%"/>
    <s v="0.84%"/>
    <s v="118.31"/>
    <x v="6"/>
    <s v="551,695"/>
    <s v="Europe"/>
    <x v="3"/>
    <s v="$2.88 Tn"/>
    <s v="$2.47 Tn"/>
    <x v="6"/>
  </r>
  <r>
    <x v="792"/>
    <s v="Bowling Green State University"/>
    <x v="0"/>
    <n v="215"/>
    <n v="355"/>
    <n v="365"/>
    <n v="210"/>
    <n v="907"/>
    <n v="653"/>
    <n v="609"/>
    <s v="756"/>
    <n v="737"/>
    <n v="44.54"/>
    <x v="2"/>
    <s v="3"/>
    <s v="0.59%"/>
    <s v="4.25%"/>
    <s v="35.32"/>
    <x v="0"/>
    <s v="9,372,610"/>
    <s v="Americas"/>
    <x v="0"/>
    <s v="$22.20 Tn"/>
    <s v="$18.62 Tn"/>
    <x v="0"/>
  </r>
  <r>
    <x v="793"/>
    <s v="Norwegian University of Life Sciences"/>
    <x v="13"/>
    <n v="5"/>
    <n v="355"/>
    <n v="478"/>
    <n v="210"/>
    <n v="757"/>
    <n v="578"/>
    <n v="493"/>
    <s v="703"/>
    <n v="637"/>
    <n v="44.54"/>
    <x v="2"/>
    <s v="119"/>
    <s v="0.79%"/>
    <s v="0.07%"/>
    <s v="16.74"/>
    <x v="13"/>
    <s v="323,802"/>
    <s v="Europe"/>
    <x v="1"/>
    <s v="$438.62 Bn"/>
    <s v="$371.07 Bn"/>
    <x v="13"/>
  </r>
  <r>
    <x v="794"/>
    <s v="University of Picardie Jules Verne"/>
    <x v="6"/>
    <n v="41"/>
    <n v="355"/>
    <n v="478"/>
    <n v="210"/>
    <n v="803"/>
    <n v="767"/>
    <n v="363"/>
    <s v="724"/>
    <n v="481"/>
    <n v="44.54"/>
    <x v="2"/>
    <s v="22"/>
    <s v="0.22%"/>
    <s v="0.84%"/>
    <s v="118.31"/>
    <x v="6"/>
    <s v="551,695"/>
    <s v="Europe"/>
    <x v="3"/>
    <s v="$2.88 Tn"/>
    <s v="$2.47 Tn"/>
    <x v="6"/>
  </r>
  <r>
    <x v="795"/>
    <s v="Michigan Technological University"/>
    <x v="0"/>
    <n v="216"/>
    <n v="323"/>
    <n v="478"/>
    <n v="210"/>
    <n v="779"/>
    <n v="768"/>
    <n v="406"/>
    <s v="724"/>
    <n v="481"/>
    <n v="44.53"/>
    <x v="2"/>
    <s v="3"/>
    <s v="0.59%"/>
    <s v="4.25%"/>
    <s v="35.32"/>
    <x v="0"/>
    <s v="9,372,610"/>
    <s v="Americas"/>
    <x v="0"/>
    <s v="$22.20 Tn"/>
    <s v="$18.62 Tn"/>
    <x v="0"/>
  </r>
  <r>
    <x v="796"/>
    <s v="University of Concepción"/>
    <x v="40"/>
    <n v="3"/>
    <n v="355"/>
    <n v="478"/>
    <n v="210"/>
    <n v="704"/>
    <n v="452"/>
    <n v="800"/>
    <s v="724"/>
    <n v="426"/>
    <n v="44.53"/>
    <x v="2"/>
    <s v="63"/>
    <s v="0.87%"/>
    <s v="0.25%"/>
    <s v="25.28"/>
    <x v="40"/>
    <s v="756,102"/>
    <s v="Americas"/>
    <x v="10"/>
    <s v="$313.56 Bn"/>
    <s v="$247.05 Bn"/>
    <x v="40"/>
  </r>
  <r>
    <x v="797"/>
    <s v="China Medical University (Taiwan)"/>
    <x v="19"/>
    <n v="12"/>
    <n v="355"/>
    <n v="478"/>
    <n v="210"/>
    <n v="475"/>
    <n v="680"/>
    <n v="800"/>
    <s v="739"/>
    <n v="737"/>
    <n v="44.53"/>
    <x v="2"/>
    <s v="57"/>
    <s v="0.18%"/>
    <s v="0.31%"/>
    <s v="658.05"/>
    <x v="19"/>
    <s v="36,193"/>
    <s v="Asia"/>
    <x v="2"/>
    <s v="$633.70 Bn"/>
    <s v="-"/>
    <x v="19"/>
  </r>
  <r>
    <x v="798"/>
    <s v="University of Hohenheim"/>
    <x v="10"/>
    <n v="49"/>
    <n v="355"/>
    <n v="478"/>
    <n v="210"/>
    <n v="753"/>
    <n v="665"/>
    <n v="609"/>
    <s v="703"/>
    <n v="637"/>
    <n v="44.53"/>
    <x v="2"/>
    <s v="19"/>
    <s v="0.32%"/>
    <s v="1.07%"/>
    <s v="234.61"/>
    <x v="10"/>
    <s v="357,114"/>
    <s v="Europe"/>
    <x v="3"/>
    <s v="$4.16 Tn"/>
    <s v="$3.48 Tn"/>
    <x v="10"/>
  </r>
  <r>
    <x v="799"/>
    <s v="Aberystwyth University"/>
    <x v="1"/>
    <n v="59"/>
    <n v="355"/>
    <n v="478"/>
    <n v="210"/>
    <n v="818"/>
    <n v="562"/>
    <n v="493"/>
    <s v="716"/>
    <n v="481"/>
    <n v="44.53"/>
    <x v="2"/>
    <s v="21"/>
    <s v="0.53%"/>
    <s v="0.87%"/>
    <s v="279.48"/>
    <x v="1"/>
    <s v="242,900"/>
    <s v="Europe"/>
    <x v="1"/>
    <s v="$2.93 Tn"/>
    <s v="$2.65 Tn"/>
    <x v="1"/>
  </r>
  <r>
    <x v="800"/>
    <s v="Wilfrid Laurier University"/>
    <x v="5"/>
    <n v="27"/>
    <n v="355"/>
    <n v="240"/>
    <n v="210"/>
    <n v="987"/>
    <n v="920"/>
    <n v="800"/>
    <s v="948"/>
    <n v="737"/>
    <n v="44.53"/>
    <x v="2"/>
    <s v="39"/>
    <s v="0.89%"/>
    <s v="0.48%"/>
    <s v="3.78"/>
    <x v="5"/>
    <s v="9,984,670"/>
    <s v="Americas"/>
    <x v="0"/>
    <s v="$1.83 Tn"/>
    <s v="$1.53 Tn"/>
    <x v="5"/>
  </r>
  <r>
    <x v="801"/>
    <s v="Cairo University"/>
    <x v="49"/>
    <n v="1"/>
    <n v="310"/>
    <n v="473"/>
    <n v="176"/>
    <n v="701"/>
    <n v="729"/>
    <n v="609"/>
    <s v="843"/>
    <n v="737"/>
    <n v="44.52"/>
    <x v="2"/>
    <s v="14"/>
    <s v="1.94%"/>
    <s v="1.31%"/>
    <s v="102.08"/>
    <x v="48"/>
    <s v="1,002,450"/>
    <s v="Africa"/>
    <x v="14"/>
    <s v="$331.36 Bn"/>
    <s v="$270.14 Bn"/>
    <x v="48"/>
  </r>
  <r>
    <x v="802"/>
    <s v="University of Murcia"/>
    <x v="22"/>
    <n v="30"/>
    <n v="355"/>
    <n v="478"/>
    <n v="210"/>
    <n v="547"/>
    <n v="745"/>
    <n v="493"/>
    <s v="756"/>
    <n v="426"/>
    <n v="44.52"/>
    <x v="2"/>
    <s v="30"/>
    <s v="0.04%"/>
    <s v="0.60%"/>
    <s v="92.40"/>
    <x v="22"/>
    <s v="505,992"/>
    <s v="Europe"/>
    <x v="5"/>
    <s v="$1.50 Tn"/>
    <s v="$1.24 Tn"/>
    <x v="22"/>
  </r>
  <r>
    <x v="803"/>
    <s v="Palacký University, Olomouc"/>
    <x v="30"/>
    <n v="4"/>
    <n v="355"/>
    <n v="478"/>
    <n v="210"/>
    <n v="771"/>
    <n v="559"/>
    <n v="609"/>
    <s v="724"/>
    <n v="481"/>
    <n v="44.52"/>
    <x v="2"/>
    <s v="86"/>
    <s v="0.18%"/>
    <s v="0.14%"/>
    <s v="135.79"/>
    <x v="30"/>
    <s v="78,865"/>
    <s v="Europe"/>
    <x v="8"/>
    <s v="$259.74 Bn"/>
    <s v="$195.31 Bn"/>
    <x v="30"/>
  </r>
  <r>
    <x v="804"/>
    <s v="Taipei Medical University"/>
    <x v="19"/>
    <n v="13"/>
    <n v="355"/>
    <n v="478"/>
    <n v="210"/>
    <n v="542"/>
    <n v="888"/>
    <n v="493"/>
    <s v="749"/>
    <n v="552"/>
    <n v="44.52"/>
    <x v="2"/>
    <s v="57"/>
    <s v="0.18%"/>
    <s v="0.31%"/>
    <s v="658.05"/>
    <x v="19"/>
    <s v="36,193"/>
    <s v="Asia"/>
    <x v="2"/>
    <s v="$633.70 Bn"/>
    <s v="-"/>
    <x v="19"/>
  </r>
  <r>
    <x v="805"/>
    <s v="University of Bradford"/>
    <x v="1"/>
    <n v="60"/>
    <n v="355"/>
    <n v="341"/>
    <n v="210"/>
    <n v="851"/>
    <n v="755"/>
    <n v="609"/>
    <s v="819"/>
    <n v="481"/>
    <n v="44.52"/>
    <x v="2"/>
    <s v="21"/>
    <s v="0.53%"/>
    <s v="0.87%"/>
    <s v="279.48"/>
    <x v="1"/>
    <s v="242,900"/>
    <s v="Europe"/>
    <x v="1"/>
    <s v="$2.93 Tn"/>
    <s v="$2.65 Tn"/>
    <x v="1"/>
  </r>
  <r>
    <x v="806"/>
    <s v="King Fahd University of Petroleum and Minerals"/>
    <x v="39"/>
    <n v="3"/>
    <n v="355"/>
    <n v="230"/>
    <n v="210"/>
    <n v="954"/>
    <n v="938"/>
    <n v="800"/>
    <s v="970"/>
    <n v="737"/>
    <n v="44.52"/>
    <x v="2"/>
    <s v="41"/>
    <s v="1.59%"/>
    <s v="0.45%"/>
    <s v="16.19"/>
    <x v="39"/>
    <s v="2,149,690"/>
    <s v="Asia"/>
    <x v="4"/>
    <s v="$790.06 Bn"/>
    <s v="$639.62 Bn"/>
    <x v="39"/>
  </r>
  <r>
    <x v="807"/>
    <s v="Ege University"/>
    <x v="37"/>
    <n v="6"/>
    <n v="355"/>
    <n v="478"/>
    <n v="210"/>
    <n v="734"/>
    <n v="822"/>
    <n v="406"/>
    <s v="724"/>
    <n v="737"/>
    <n v="44.52"/>
    <x v="2"/>
    <s v="17"/>
    <s v="1.09%"/>
    <s v="1.08%"/>
    <s v="107.64"/>
    <x v="37"/>
    <s v="783,562"/>
    <s v="Asia"/>
    <x v="4"/>
    <s v="$809.55 Bn"/>
    <s v="$863.71 Bn"/>
    <x v="37"/>
  </r>
  <r>
    <x v="808"/>
    <s v="University of Belgrade"/>
    <x v="50"/>
    <n v="1"/>
    <n v="280"/>
    <n v="478"/>
    <n v="210"/>
    <n v="448"/>
    <n v="702"/>
    <n v="493"/>
    <s v="800"/>
    <n v="737"/>
    <n v="44.51"/>
    <x v="2"/>
    <s v="99"/>
    <s v="-0.40%"/>
    <s v="0.11%"/>
    <s v="98.88"/>
    <x v="49"/>
    <s v="88,361"/>
    <s v="Europe"/>
    <x v="5"/>
    <s v="$56.89 Bn"/>
    <s v="$38.30 Bn"/>
    <x v="49"/>
  </r>
  <r>
    <x v="809"/>
    <s v="University of Eastern Piedmont Amedeo Avogadro&quot;&quot;"/>
    <x v="9"/>
    <n v="43"/>
    <n v="355"/>
    <n v="478"/>
    <n v="210"/>
    <n v="835"/>
    <n v="675"/>
    <n v="609"/>
    <s v="716"/>
    <n v="637"/>
    <n v="44.51"/>
    <x v="2"/>
    <s v="23"/>
    <s v="-0.15%"/>
    <s v="0.78%"/>
    <s v="200.65"/>
    <x v="9"/>
    <s v="301,336"/>
    <s v="Europe"/>
    <x v="5"/>
    <s v="$2.09 Tn"/>
    <s v="$1.86 Tn"/>
    <x v="9"/>
  </r>
  <r>
    <x v="810"/>
    <s v="Budapest University of Technology and Economics"/>
    <x v="35"/>
    <n v="5"/>
    <n v="238"/>
    <n v="478"/>
    <n v="210"/>
    <n v="714"/>
    <n v="758"/>
    <n v="800"/>
    <s v="769"/>
    <n v="552"/>
    <n v="44.51"/>
    <x v="2"/>
    <s v="94"/>
    <s v="-0.25%"/>
    <s v="0.12%"/>
    <s v="103.84"/>
    <x v="35"/>
    <s v="93,028"/>
    <s v="Europe"/>
    <x v="8"/>
    <s v="$177.73 Bn"/>
    <s v="$125.82 Bn"/>
    <x v="35"/>
  </r>
  <r>
    <x v="811"/>
    <s v="University of Salzburg"/>
    <x v="26"/>
    <n v="11"/>
    <n v="355"/>
    <n v="367"/>
    <n v="210"/>
    <n v="970"/>
    <n v="703"/>
    <n v="800"/>
    <s v="783"/>
    <n v="737"/>
    <n v="44.51"/>
    <x v="2"/>
    <s v="97"/>
    <s v="0.57%"/>
    <s v="0.12%"/>
    <s v="107.38"/>
    <x v="26"/>
    <s v="83,871"/>
    <s v="Europe"/>
    <x v="3"/>
    <s v="$481.68 Bn"/>
    <s v="$390.80 Bn"/>
    <x v="26"/>
  </r>
  <r>
    <x v="812"/>
    <s v="University of Massachusetts Lowell"/>
    <x v="0"/>
    <n v="217"/>
    <n v="355"/>
    <n v="478"/>
    <n v="210"/>
    <n v="926"/>
    <n v="928"/>
    <n v="406"/>
    <s v="874"/>
    <n v="227"/>
    <n v="44.51"/>
    <x v="2"/>
    <s v="3"/>
    <s v="0.59%"/>
    <s v="4.25%"/>
    <s v="35.32"/>
    <x v="0"/>
    <s v="9,372,610"/>
    <s v="Americas"/>
    <x v="0"/>
    <s v="$22.20 Tn"/>
    <s v="$18.62 Tn"/>
    <x v="0"/>
  </r>
  <r>
    <x v="813"/>
    <s v="Jaume I University"/>
    <x v="22"/>
    <n v="31"/>
    <n v="355"/>
    <n v="478"/>
    <n v="210"/>
    <n v="806"/>
    <n v="948"/>
    <n v="609"/>
    <s v="739"/>
    <n v="481"/>
    <n v="44.5"/>
    <x v="2"/>
    <s v="30"/>
    <s v="0.04%"/>
    <s v="0.60%"/>
    <s v="92.40"/>
    <x v="22"/>
    <s v="505,992"/>
    <s v="Europe"/>
    <x v="5"/>
    <s v="$1.50 Tn"/>
    <s v="$1.24 Tn"/>
    <x v="22"/>
  </r>
  <r>
    <x v="814"/>
    <s v="Chongqing University"/>
    <x v="18"/>
    <n v="44"/>
    <n v="355"/>
    <n v="302"/>
    <n v="210"/>
    <n v="705"/>
    <n v="871"/>
    <n v="609"/>
    <s v="874"/>
    <n v="637"/>
    <n v="44.5"/>
    <x v="2"/>
    <s v="1"/>
    <s v="0.39%"/>
    <s v="18.47%"/>
    <s v="148.28"/>
    <x v="18"/>
    <s v="9,706,961"/>
    <s v="Asia"/>
    <x v="2"/>
    <s v="$15.47 Tn"/>
    <s v="$11.22 Tn"/>
    <x v="18"/>
  </r>
  <r>
    <x v="815"/>
    <s v="Beijing Institute of Technology"/>
    <x v="18"/>
    <n v="45"/>
    <n v="355"/>
    <n v="478"/>
    <n v="210"/>
    <n v="601"/>
    <n v="959"/>
    <n v="609"/>
    <s v="749"/>
    <n v="637"/>
    <n v="44.5"/>
    <x v="2"/>
    <s v="1"/>
    <s v="0.39%"/>
    <s v="18.47%"/>
    <s v="148.28"/>
    <x v="18"/>
    <s v="9,706,961"/>
    <s v="Asia"/>
    <x v="2"/>
    <s v="$15.47 Tn"/>
    <s v="$11.22 Tn"/>
    <x v="18"/>
  </r>
  <r>
    <x v="816"/>
    <s v="Manchester Metropolitan University"/>
    <x v="1"/>
    <n v="61"/>
    <n v="355"/>
    <n v="442"/>
    <n v="210"/>
    <n v="919"/>
    <n v="679"/>
    <n v="800"/>
    <s v="800"/>
    <n v="481"/>
    <n v="44.5"/>
    <x v="2"/>
    <s v="21"/>
    <s v="0.53%"/>
    <s v="0.87%"/>
    <s v="279.48"/>
    <x v="1"/>
    <s v="242,900"/>
    <s v="Europe"/>
    <x v="1"/>
    <s v="$2.93 Tn"/>
    <s v="$2.65 Tn"/>
    <x v="1"/>
  </r>
  <r>
    <x v="817"/>
    <s v="Zhengzhou University"/>
    <x v="18"/>
    <n v="46"/>
    <n v="355"/>
    <n v="463"/>
    <n v="210"/>
    <n v="725"/>
    <n v="778"/>
    <n v="800"/>
    <s v="783"/>
    <n v="637"/>
    <n v="44.49"/>
    <x v="2"/>
    <s v="1"/>
    <s v="0.39%"/>
    <s v="18.47%"/>
    <s v="148.28"/>
    <x v="18"/>
    <s v="9,706,961"/>
    <s v="Asia"/>
    <x v="2"/>
    <s v="$15.47 Tn"/>
    <s v="$11.22 Tn"/>
    <x v="18"/>
  </r>
  <r>
    <x v="818"/>
    <s v="Dublin City University"/>
    <x v="25"/>
    <n v="6"/>
    <n v="355"/>
    <n v="478"/>
    <n v="210"/>
    <n v="807"/>
    <n v="959"/>
    <n v="493"/>
    <s v="843"/>
    <n v="280"/>
    <n v="44.49"/>
    <x v="2"/>
    <s v="124"/>
    <s v="1.13%"/>
    <s v="0.06%"/>
    <s v="70.27"/>
    <x v="25"/>
    <s v="70,273"/>
    <s v="Europe"/>
    <x v="1"/>
    <s v="$405.19 Bn"/>
    <s v="$304.82 Bn"/>
    <x v="25"/>
  </r>
  <r>
    <x v="819"/>
    <s v="National University of Ireland, Maynooth"/>
    <x v="25"/>
    <n v="7"/>
    <n v="215"/>
    <n v="478"/>
    <n v="210"/>
    <n v="1000"/>
    <n v="716"/>
    <n v="800"/>
    <s v="800"/>
    <n v="552"/>
    <n v="44.49"/>
    <x v="2"/>
    <s v="124"/>
    <s v="1.13%"/>
    <s v="0.06%"/>
    <s v="70.27"/>
    <x v="25"/>
    <s v="70,273"/>
    <s v="Europe"/>
    <x v="1"/>
    <s v="$405.19 Bn"/>
    <s v="$304.82 Bn"/>
    <x v="25"/>
  </r>
  <r>
    <x v="820"/>
    <s v="Kangwon National University"/>
    <x v="8"/>
    <n v="27"/>
    <n v="355"/>
    <n v="478"/>
    <n v="210"/>
    <n v="707"/>
    <n v="850"/>
    <n v="609"/>
    <s v="800"/>
    <n v="338"/>
    <n v="44.49"/>
    <x v="2"/>
    <s v="28"/>
    <s v="0.09%"/>
    <s v="0.66%"/>
    <s v="511.62"/>
    <x v="8"/>
    <s v="100,210"/>
    <s v="Asia"/>
    <x v="2"/>
    <s v="$1.74 Tn"/>
    <s v="$1.41 Tn"/>
    <x v="8"/>
  </r>
  <r>
    <x v="821"/>
    <s v="Royal Veterinary College, University of London"/>
    <x v="1"/>
    <n v="62"/>
    <n v="205"/>
    <n v="478"/>
    <n v="210"/>
    <n v="827"/>
    <n v="551"/>
    <n v="493"/>
    <s v="819"/>
    <n v="737"/>
    <n v="44.49"/>
    <x v="2"/>
    <s v="21"/>
    <s v="0.53%"/>
    <s v="0.87%"/>
    <s v="279.48"/>
    <x v="1"/>
    <s v="242,900"/>
    <s v="Europe"/>
    <x v="1"/>
    <s v="$2.93 Tn"/>
    <s v="$2.65 Tn"/>
    <x v="1"/>
  </r>
  <r>
    <x v="822"/>
    <s v="Wright State University - Dayton"/>
    <x v="0"/>
    <n v="218"/>
    <n v="355"/>
    <n v="478"/>
    <n v="210"/>
    <n v="794"/>
    <n v="845"/>
    <n v="800"/>
    <s v="739"/>
    <n v="737"/>
    <n v="44.49"/>
    <x v="2"/>
    <s v="3"/>
    <s v="0.59%"/>
    <s v="4.25%"/>
    <s v="35.32"/>
    <x v="0"/>
    <s v="9,372,610"/>
    <s v="Americas"/>
    <x v="0"/>
    <s v="$22.20 Tn"/>
    <s v="$18.62 Tn"/>
    <x v="0"/>
  </r>
  <r>
    <x v="823"/>
    <s v="Capital Medical University"/>
    <x v="18"/>
    <n v="47"/>
    <n v="355"/>
    <n v="478"/>
    <n v="210"/>
    <n v="618"/>
    <n v="800"/>
    <n v="609"/>
    <s v="756"/>
    <n v="737"/>
    <n v="44.48"/>
    <x v="2"/>
    <s v="1"/>
    <s v="0.39%"/>
    <s v="18.47%"/>
    <s v="148.28"/>
    <x v="18"/>
    <s v="9,706,961"/>
    <s v="Asia"/>
    <x v="2"/>
    <s v="$15.47 Tn"/>
    <s v="$11.22 Tn"/>
    <x v="18"/>
  </r>
  <r>
    <x v="824"/>
    <s v="University of Brighton"/>
    <x v="1"/>
    <n v="63"/>
    <n v="355"/>
    <n v="478"/>
    <n v="210"/>
    <n v="860"/>
    <n v="841"/>
    <n v="800"/>
    <s v="749"/>
    <n v="552"/>
    <n v="44.48"/>
    <x v="2"/>
    <s v="21"/>
    <s v="0.53%"/>
    <s v="0.87%"/>
    <s v="279.48"/>
    <x v="1"/>
    <s v="242,900"/>
    <s v="Europe"/>
    <x v="1"/>
    <s v="$2.93 Tn"/>
    <s v="$2.65 Tn"/>
    <x v="1"/>
  </r>
  <r>
    <x v="825"/>
    <s v="Sofia University"/>
    <x v="51"/>
    <n v="1"/>
    <n v="234"/>
    <n v="478"/>
    <n v="210"/>
    <n v="798"/>
    <n v="874"/>
    <n v="406"/>
    <s v="819"/>
    <n v="737"/>
    <n v="44.48"/>
    <x v="2"/>
    <s v="107"/>
    <s v="-0.74%"/>
    <s v="0.09%"/>
    <s v="62.67"/>
    <x v="50"/>
    <s v="110,879"/>
    <s v="Europe"/>
    <x v="8"/>
    <s v="$71.75 Bn"/>
    <s v="$53.24 Bn"/>
    <x v="50"/>
  </r>
  <r>
    <x v="826"/>
    <s v="University of Regina"/>
    <x v="5"/>
    <n v="28"/>
    <n v="355"/>
    <n v="478"/>
    <n v="210"/>
    <n v="889"/>
    <n v="740"/>
    <n v="609"/>
    <s v="800"/>
    <n v="338"/>
    <n v="44.48"/>
    <x v="2"/>
    <s v="39"/>
    <s v="0.89%"/>
    <s v="0.48%"/>
    <s v="3.78"/>
    <x v="5"/>
    <s v="9,984,670"/>
    <s v="Americas"/>
    <x v="0"/>
    <s v="$1.83 Tn"/>
    <s v="$1.53 Tn"/>
    <x v="5"/>
  </r>
  <r>
    <x v="827"/>
    <s v="Magna Græcia University of Catanzaro"/>
    <x v="9"/>
    <n v="44"/>
    <n v="355"/>
    <n v="478"/>
    <n v="210"/>
    <n v="939"/>
    <n v="781"/>
    <n v="800"/>
    <s v="749"/>
    <n v="552"/>
    <n v="44.48"/>
    <x v="2"/>
    <s v="23"/>
    <s v="-0.15%"/>
    <s v="0.78%"/>
    <s v="200.65"/>
    <x v="9"/>
    <s v="301,336"/>
    <s v="Europe"/>
    <x v="5"/>
    <s v="$2.09 Tn"/>
    <s v="$1.86 Tn"/>
    <x v="9"/>
  </r>
  <r>
    <x v="828"/>
    <s v="Chungbuk National University"/>
    <x v="8"/>
    <n v="28"/>
    <n v="355"/>
    <n v="478"/>
    <n v="210"/>
    <n v="751"/>
    <n v="863"/>
    <n v="800"/>
    <s v="819"/>
    <n v="338"/>
    <n v="44.47"/>
    <x v="2"/>
    <s v="28"/>
    <s v="0.09%"/>
    <s v="0.66%"/>
    <s v="511.62"/>
    <x v="8"/>
    <s v="100,210"/>
    <s v="Asia"/>
    <x v="2"/>
    <s v="$1.74 Tn"/>
    <s v="$1.41 Tn"/>
    <x v="8"/>
  </r>
  <r>
    <x v="829"/>
    <s v="Kōchi University"/>
    <x v="2"/>
    <n v="64"/>
    <n v="355"/>
    <n v="478"/>
    <n v="210"/>
    <n v="925"/>
    <n v="788"/>
    <n v="800"/>
    <s v="769"/>
    <n v="426"/>
    <n v="44.47"/>
    <x v="2"/>
    <s v="11"/>
    <s v="-0.30%"/>
    <s v="1.62%"/>
    <s v="334.66"/>
    <x v="2"/>
    <s v="377,930"/>
    <s v="Asia"/>
    <x v="2"/>
    <s v="$5.50 Tn"/>
    <s v="$4.94 Tn"/>
    <x v="2"/>
  </r>
  <r>
    <x v="830"/>
    <s v="University of New Brunswick"/>
    <x v="5"/>
    <n v="29"/>
    <n v="355"/>
    <n v="329"/>
    <n v="210"/>
    <n v="719"/>
    <n v="784"/>
    <n v="800"/>
    <s v="874"/>
    <n v="552"/>
    <n v="44.47"/>
    <x v="2"/>
    <s v="39"/>
    <s v="0.89%"/>
    <s v="0.48%"/>
    <s v="3.78"/>
    <x v="5"/>
    <s v="9,984,670"/>
    <s v="Americas"/>
    <x v="0"/>
    <s v="$1.83 Tn"/>
    <s v="$1.53 Tn"/>
    <x v="5"/>
  </r>
  <r>
    <x v="831"/>
    <s v="Sejong University"/>
    <x v="8"/>
    <n v="29"/>
    <n v="355"/>
    <n v="478"/>
    <n v="210"/>
    <n v="778"/>
    <n v="826"/>
    <n v="800"/>
    <s v="800"/>
    <n v="373"/>
    <n v="44.47"/>
    <x v="2"/>
    <s v="28"/>
    <s v="0.09%"/>
    <s v="0.66%"/>
    <s v="511.62"/>
    <x v="8"/>
    <s v="100,210"/>
    <s v="Asia"/>
    <x v="2"/>
    <s v="$1.74 Tn"/>
    <s v="$1.41 Tn"/>
    <x v="8"/>
  </r>
  <r>
    <x v="832"/>
    <s v="Sharif University of Technology"/>
    <x v="48"/>
    <n v="2"/>
    <n v="355"/>
    <n v="478"/>
    <n v="210"/>
    <n v="588"/>
    <n v="938"/>
    <n v="493"/>
    <s v="783"/>
    <n v="737"/>
    <n v="44.47"/>
    <x v="2"/>
    <s v="18"/>
    <s v="1.30%"/>
    <s v="1.08%"/>
    <s v="50.96"/>
    <x v="47"/>
    <s v="1,648,195"/>
    <s v="Asia"/>
    <x v="12"/>
    <s v="$495.69 Bn"/>
    <s v="$425.40 Bn"/>
    <x v="47"/>
  </r>
  <r>
    <x v="833"/>
    <s v="Chung-Ang University"/>
    <x v="8"/>
    <n v="30"/>
    <n v="355"/>
    <n v="478"/>
    <n v="210"/>
    <n v="676"/>
    <n v="775"/>
    <n v="609"/>
    <s v="874"/>
    <n v="280"/>
    <n v="44.47"/>
    <x v="2"/>
    <s v="28"/>
    <s v="0.09%"/>
    <s v="0.66%"/>
    <s v="511.62"/>
    <x v="8"/>
    <s v="100,210"/>
    <s v="Asia"/>
    <x v="2"/>
    <s v="$1.74 Tn"/>
    <s v="$1.41 Tn"/>
    <x v="8"/>
  </r>
  <r>
    <x v="834"/>
    <s v="Queens College, City University of New York"/>
    <x v="0"/>
    <n v="219"/>
    <n v="303"/>
    <n v="368"/>
    <n v="210"/>
    <n v="992"/>
    <n v="669"/>
    <n v="800"/>
    <s v="869"/>
    <n v="637"/>
    <n v="44.46"/>
    <x v="2"/>
    <s v="3"/>
    <s v="0.59%"/>
    <s v="4.25%"/>
    <s v="35.32"/>
    <x v="0"/>
    <s v="9,372,610"/>
    <s v="Americas"/>
    <x v="0"/>
    <s v="$22.20 Tn"/>
    <s v="$18.62 Tn"/>
    <x v="0"/>
  </r>
  <r>
    <x v="835"/>
    <s v="Murdoch University"/>
    <x v="14"/>
    <n v="22"/>
    <n v="355"/>
    <n v="478"/>
    <n v="210"/>
    <n v="812"/>
    <n v="492"/>
    <n v="800"/>
    <s v="756"/>
    <n v="737"/>
    <n v="44.46"/>
    <x v="2"/>
    <s v="55"/>
    <s v="1.18%"/>
    <s v="0.33%"/>
    <s v="3.32"/>
    <x v="14"/>
    <s v="7,692,024"/>
    <s v="Oceania"/>
    <x v="6"/>
    <s v="$1.48 Tn"/>
    <s v="$1.30 Tn"/>
    <x v="14"/>
  </r>
  <r>
    <x v="836"/>
    <s v="Chosun University"/>
    <x v="8"/>
    <n v="31"/>
    <n v="355"/>
    <n v="478"/>
    <n v="210"/>
    <n v="918"/>
    <n v="974"/>
    <n v="800"/>
    <s v="970"/>
    <n v="194"/>
    <n v="44.46"/>
    <x v="2"/>
    <s v="28"/>
    <s v="0.09%"/>
    <s v="0.66%"/>
    <s v="511.62"/>
    <x v="8"/>
    <s v="100,210"/>
    <s v="Asia"/>
    <x v="2"/>
    <s v="$1.74 Tn"/>
    <s v="$1.41 Tn"/>
    <x v="8"/>
  </r>
  <r>
    <x v="837"/>
    <s v="Vilnius University"/>
    <x v="52"/>
    <n v="1"/>
    <n v="326"/>
    <n v="478"/>
    <n v="210"/>
    <n v="790"/>
    <n v="728"/>
    <n v="609"/>
    <s v="769"/>
    <n v="737"/>
    <n v="44.46"/>
    <x v="2"/>
    <s v="142"/>
    <s v="-1.35%"/>
    <s v="0.03%"/>
    <s v="41.69"/>
    <x v="51"/>
    <s v="65,300"/>
    <s v="Europe"/>
    <x v="1"/>
    <s v="$57.60 Bn"/>
    <s v="$42.77 Bn"/>
    <x v="51"/>
  </r>
  <r>
    <x v="838"/>
    <s v="University of Maribor"/>
    <x v="42"/>
    <n v="2"/>
    <n v="355"/>
    <n v="478"/>
    <n v="210"/>
    <n v="866"/>
    <n v="810"/>
    <n v="609"/>
    <s v="769"/>
    <n v="552"/>
    <n v="44.46"/>
    <x v="2"/>
    <s v="149"/>
    <s v="0.01%"/>
    <s v="0.03%"/>
    <s v="102.55"/>
    <x v="42"/>
    <s v="20,273"/>
    <s v="Europe"/>
    <x v="5"/>
    <s v="$58.21 Bn"/>
    <s v="$44.71 Bn"/>
    <x v="42"/>
  </r>
  <r>
    <x v="839"/>
    <s v="Ritsumeikan University"/>
    <x v="2"/>
    <n v="65"/>
    <n v="355"/>
    <n v="281"/>
    <n v="210"/>
    <n v="870"/>
    <n v="884"/>
    <n v="493"/>
    <s v="973"/>
    <n v="426"/>
    <n v="44.46"/>
    <x v="2"/>
    <s v="11"/>
    <s v="-0.30%"/>
    <s v="1.62%"/>
    <s v="334.66"/>
    <x v="2"/>
    <s v="377,930"/>
    <s v="Asia"/>
    <x v="2"/>
    <s v="$5.50 Tn"/>
    <s v="$4.94 Tn"/>
    <x v="2"/>
  </r>
  <r>
    <x v="840"/>
    <s v="University of Sassari"/>
    <x v="9"/>
    <n v="45"/>
    <n v="355"/>
    <n v="478"/>
    <n v="210"/>
    <n v="740"/>
    <n v="605"/>
    <n v="800"/>
    <s v="769"/>
    <n v="737"/>
    <n v="44.46"/>
    <x v="2"/>
    <s v="23"/>
    <s v="-0.15%"/>
    <s v="0.78%"/>
    <s v="200.65"/>
    <x v="9"/>
    <s v="301,336"/>
    <s v="Europe"/>
    <x v="5"/>
    <s v="$2.09 Tn"/>
    <s v="$1.86 Tn"/>
    <x v="9"/>
  </r>
  <r>
    <x v="841"/>
    <s v="Nanjing Normal University"/>
    <x v="18"/>
    <n v="48"/>
    <n v="355"/>
    <n v="436"/>
    <n v="210"/>
    <n v="777"/>
    <n v="699"/>
    <n v="609"/>
    <s v="849"/>
    <n v="552"/>
    <n v="44.45"/>
    <x v="2"/>
    <s v="1"/>
    <s v="0.39%"/>
    <s v="18.47%"/>
    <s v="148.28"/>
    <x v="18"/>
    <s v="9,706,961"/>
    <s v="Asia"/>
    <x v="2"/>
    <s v="$15.47 Tn"/>
    <s v="$11.22 Tn"/>
    <x v="18"/>
  </r>
  <r>
    <x v="842"/>
    <s v="University of Franche-Comté"/>
    <x v="6"/>
    <n v="42"/>
    <n v="284"/>
    <n v="478"/>
    <n v="210"/>
    <n v="832"/>
    <n v="833"/>
    <n v="609"/>
    <s v="800"/>
    <n v="637"/>
    <n v="44.45"/>
    <x v="2"/>
    <s v="22"/>
    <s v="0.22%"/>
    <s v="0.84%"/>
    <s v="118.31"/>
    <x v="6"/>
    <s v="551,695"/>
    <s v="Europe"/>
    <x v="3"/>
    <s v="$2.88 Tn"/>
    <s v="$2.47 Tn"/>
    <x v="6"/>
  </r>
  <r>
    <x v="843"/>
    <s v="University of Texas at El Paso"/>
    <x v="0"/>
    <n v="220"/>
    <n v="355"/>
    <n v="391"/>
    <n v="210"/>
    <n v="897"/>
    <n v="817"/>
    <n v="609"/>
    <s v="849"/>
    <n v="737"/>
    <n v="44.45"/>
    <x v="2"/>
    <s v="3"/>
    <s v="0.59%"/>
    <s v="4.25%"/>
    <s v="35.32"/>
    <x v="0"/>
    <s v="9,372,610"/>
    <s v="Americas"/>
    <x v="0"/>
    <s v="$22.20 Tn"/>
    <s v="$18.62 Tn"/>
    <x v="0"/>
  </r>
  <r>
    <x v="844"/>
    <s v="Rio de Janeiro State University"/>
    <x v="23"/>
    <n v="8"/>
    <n v="355"/>
    <n v="478"/>
    <n v="210"/>
    <n v="754"/>
    <n v="856"/>
    <n v="493"/>
    <s v="783"/>
    <n v="637"/>
    <n v="44.45"/>
    <x v="2"/>
    <s v="6"/>
    <s v="0.72%"/>
    <s v="2.73%"/>
    <s v="24.96"/>
    <x v="23"/>
    <s v="8,515,767"/>
    <s v="Americas"/>
    <x v="10"/>
    <s v="$2.06 Tn"/>
    <s v="$1.80 Tn"/>
    <x v="23"/>
  </r>
  <r>
    <x v="845"/>
    <s v="Jinan University"/>
    <x v="18"/>
    <n v="49"/>
    <n v="355"/>
    <n v="290"/>
    <n v="210"/>
    <n v="855"/>
    <n v="880"/>
    <n v="800"/>
    <s v="956"/>
    <n v="481"/>
    <n v="44.45"/>
    <x v="2"/>
    <s v="1"/>
    <s v="0.39%"/>
    <s v="18.47%"/>
    <s v="148.28"/>
    <x v="18"/>
    <s v="9,706,961"/>
    <s v="Asia"/>
    <x v="2"/>
    <s v="$15.47 Tn"/>
    <s v="$11.22 Tn"/>
    <x v="18"/>
  </r>
  <r>
    <x v="846"/>
    <s v="University of Massachusetts Boston"/>
    <x v="0"/>
    <n v="221"/>
    <n v="355"/>
    <n v="478"/>
    <n v="210"/>
    <n v="864"/>
    <n v="704"/>
    <n v="406"/>
    <s v="783"/>
    <n v="737"/>
    <n v="44.45"/>
    <x v="2"/>
    <s v="3"/>
    <s v="0.59%"/>
    <s v="4.25%"/>
    <s v="35.32"/>
    <x v="0"/>
    <s v="9,372,610"/>
    <s v="Americas"/>
    <x v="0"/>
    <s v="$22.20 Tn"/>
    <s v="$18.62 Tn"/>
    <x v="0"/>
  </r>
  <r>
    <x v="847"/>
    <s v="University of Alcalá"/>
    <x v="22"/>
    <n v="32"/>
    <n v="355"/>
    <n v="478"/>
    <n v="210"/>
    <n v="738"/>
    <n v="698"/>
    <n v="800"/>
    <s v="783"/>
    <n v="637"/>
    <n v="44.45"/>
    <x v="2"/>
    <s v="30"/>
    <s v="0.04%"/>
    <s v="0.60%"/>
    <s v="92.40"/>
    <x v="22"/>
    <s v="505,992"/>
    <s v="Europe"/>
    <x v="5"/>
    <s v="$1.50 Tn"/>
    <s v="$1.24 Tn"/>
    <x v="22"/>
  </r>
  <r>
    <x v="848"/>
    <s v="Tehran University of Medical Sciences"/>
    <x v="48"/>
    <n v="3"/>
    <n v="355"/>
    <n v="478"/>
    <n v="210"/>
    <n v="603"/>
    <n v="903"/>
    <n v="800"/>
    <s v="800"/>
    <n v="737"/>
    <n v="44.45"/>
    <x v="2"/>
    <s v="18"/>
    <s v="1.30%"/>
    <s v="1.08%"/>
    <s v="50.96"/>
    <x v="47"/>
    <s v="1,648,195"/>
    <s v="Asia"/>
    <x v="12"/>
    <s v="$495.69 Bn"/>
    <s v="$425.40 Bn"/>
    <x v="47"/>
  </r>
  <r>
    <x v="849"/>
    <s v="University of the Ryukyus"/>
    <x v="2"/>
    <n v="66"/>
    <n v="355"/>
    <n v="478"/>
    <n v="210"/>
    <n v="887"/>
    <n v="657"/>
    <n v="609"/>
    <s v="783"/>
    <n v="552"/>
    <n v="44.45"/>
    <x v="2"/>
    <s v="11"/>
    <s v="-0.30%"/>
    <s v="1.62%"/>
    <s v="334.66"/>
    <x v="2"/>
    <s v="377,930"/>
    <s v="Asia"/>
    <x v="2"/>
    <s v="$5.50 Tn"/>
    <s v="$4.94 Tn"/>
    <x v="2"/>
  </r>
  <r>
    <x v="850"/>
    <s v="University of Angers"/>
    <x v="6"/>
    <n v="43"/>
    <n v="355"/>
    <n v="478"/>
    <n v="210"/>
    <n v="824"/>
    <n v="805"/>
    <n v="800"/>
    <s v="783"/>
    <n v="552"/>
    <n v="44.45"/>
    <x v="2"/>
    <s v="22"/>
    <s v="0.22%"/>
    <s v="0.84%"/>
    <s v="118.31"/>
    <x v="6"/>
    <s v="551,695"/>
    <s v="Europe"/>
    <x v="3"/>
    <s v="$2.88 Tn"/>
    <s v="$2.47 Tn"/>
    <x v="6"/>
  </r>
  <r>
    <x v="851"/>
    <s v="Fluminense Federal University"/>
    <x v="23"/>
    <n v="9"/>
    <n v="355"/>
    <n v="300"/>
    <n v="210"/>
    <n v="783"/>
    <n v="922"/>
    <n v="609"/>
    <s v="937"/>
    <n v="737"/>
    <n v="44.45"/>
    <x v="2"/>
    <s v="6"/>
    <s v="0.72%"/>
    <s v="2.73%"/>
    <s v="24.96"/>
    <x v="23"/>
    <s v="8,515,767"/>
    <s v="Americas"/>
    <x v="10"/>
    <s v="$2.06 Tn"/>
    <s v="$1.80 Tn"/>
    <x v="23"/>
  </r>
  <r>
    <x v="852"/>
    <s v="Florida Institute of Technology"/>
    <x v="0"/>
    <n v="222"/>
    <n v="355"/>
    <n v="478"/>
    <n v="210"/>
    <n v="959"/>
    <n v="699"/>
    <n v="363"/>
    <s v="800"/>
    <n v="737"/>
    <n v="44.44"/>
    <x v="2"/>
    <s v="3"/>
    <s v="0.59%"/>
    <s v="4.25%"/>
    <s v="35.32"/>
    <x v="0"/>
    <s v="9,372,610"/>
    <s v="Americas"/>
    <x v="0"/>
    <s v="$22.20 Tn"/>
    <s v="$18.62 Tn"/>
    <x v="0"/>
  </r>
  <r>
    <x v="853"/>
    <s v="Trent University"/>
    <x v="5"/>
    <n v="30"/>
    <n v="355"/>
    <n v="478"/>
    <n v="210"/>
    <n v="912"/>
    <n v="829"/>
    <n v="493"/>
    <s v="783"/>
    <n v="637"/>
    <n v="44.44"/>
    <x v="2"/>
    <s v="39"/>
    <s v="0.89%"/>
    <s v="0.48%"/>
    <s v="3.78"/>
    <x v="5"/>
    <s v="9,984,670"/>
    <s v="Americas"/>
    <x v="0"/>
    <s v="$1.83 Tn"/>
    <s v="$1.53 Tn"/>
    <x v="5"/>
  </r>
  <r>
    <x v="854"/>
    <s v="National Chung Cheng University"/>
    <x v="19"/>
    <n v="14"/>
    <n v="355"/>
    <n v="478"/>
    <n v="210"/>
    <n v="760"/>
    <n v="987"/>
    <n v="800"/>
    <s v="783"/>
    <n v="737"/>
    <n v="44.44"/>
    <x v="2"/>
    <s v="57"/>
    <s v="0.18%"/>
    <s v="0.31%"/>
    <s v="658.05"/>
    <x v="19"/>
    <s v="36,193"/>
    <s v="Asia"/>
    <x v="2"/>
    <s v="$633.70 Bn"/>
    <s v="-"/>
    <x v="19"/>
  </r>
  <r>
    <x v="855"/>
    <s v="Bilkent University"/>
    <x v="37"/>
    <n v="7"/>
    <n v="355"/>
    <n v="478"/>
    <n v="210"/>
    <n v="788"/>
    <n v="782"/>
    <n v="609"/>
    <s v="783"/>
    <n v="737"/>
    <n v="44.44"/>
    <x v="2"/>
    <s v="17"/>
    <s v="1.09%"/>
    <s v="1.08%"/>
    <s v="107.64"/>
    <x v="37"/>
    <s v="783,562"/>
    <s v="Asia"/>
    <x v="4"/>
    <s v="$809.55 Bn"/>
    <s v="$863.71 Bn"/>
    <x v="37"/>
  </r>
  <r>
    <x v="856"/>
    <s v="National Taiwan Normal University"/>
    <x v="19"/>
    <n v="15"/>
    <n v="355"/>
    <n v="345"/>
    <n v="210"/>
    <n v="721"/>
    <n v="890"/>
    <n v="493"/>
    <s v="897"/>
    <n v="737"/>
    <n v="44.44"/>
    <x v="2"/>
    <s v="57"/>
    <s v="0.18%"/>
    <s v="0.31%"/>
    <s v="658.05"/>
    <x v="19"/>
    <s v="36,193"/>
    <s v="Asia"/>
    <x v="2"/>
    <s v="$633.70 Bn"/>
    <s v="-"/>
    <x v="19"/>
  </r>
  <r>
    <x v="857"/>
    <s v="Saitama University"/>
    <x v="2"/>
    <n v="67"/>
    <n v="355"/>
    <n v="318"/>
    <n v="210"/>
    <n v="912"/>
    <n v="603"/>
    <n v="493"/>
    <s v="909"/>
    <n v="637"/>
    <n v="44.44"/>
    <x v="2"/>
    <s v="11"/>
    <s v="-0.30%"/>
    <s v="1.62%"/>
    <s v="334.66"/>
    <x v="2"/>
    <s v="377,930"/>
    <s v="Asia"/>
    <x v="2"/>
    <s v="$5.50 Tn"/>
    <s v="$4.94 Tn"/>
    <x v="2"/>
  </r>
  <r>
    <x v="858"/>
    <s v="RMIT University"/>
    <x v="14"/>
    <n v="23"/>
    <n v="355"/>
    <n v="478"/>
    <n v="210"/>
    <n v="690"/>
    <n v="959"/>
    <n v="800"/>
    <s v="800"/>
    <n v="637"/>
    <n v="44.44"/>
    <x v="2"/>
    <s v="55"/>
    <s v="1.18%"/>
    <s v="0.33%"/>
    <s v="3.32"/>
    <x v="14"/>
    <s v="7,692,024"/>
    <s v="Oceania"/>
    <x v="6"/>
    <s v="$1.48 Tn"/>
    <s v="$1.30 Tn"/>
    <x v="14"/>
  </r>
  <r>
    <x v="859"/>
    <s v="Hamamatsu University School of Medicine"/>
    <x v="2"/>
    <n v="68"/>
    <n v="355"/>
    <n v="478"/>
    <n v="210"/>
    <n v="966"/>
    <n v="901"/>
    <n v="609"/>
    <s v="783"/>
    <n v="637"/>
    <n v="44.44"/>
    <x v="2"/>
    <s v="11"/>
    <s v="-0.30%"/>
    <s v="1.62%"/>
    <s v="334.66"/>
    <x v="2"/>
    <s v="377,930"/>
    <s v="Asia"/>
    <x v="2"/>
    <s v="$5.50 Tn"/>
    <s v="$4.94 Tn"/>
    <x v="2"/>
  </r>
  <r>
    <x v="860"/>
    <s v="University of Greifswald"/>
    <x v="10"/>
    <n v="50"/>
    <n v="355"/>
    <n v="478"/>
    <n v="203"/>
    <n v="741"/>
    <n v="493"/>
    <n v="800"/>
    <s v="800"/>
    <n v="637"/>
    <n v="44.44"/>
    <x v="2"/>
    <s v="19"/>
    <s v="0.32%"/>
    <s v="1.07%"/>
    <s v="234.61"/>
    <x v="10"/>
    <s v="357,114"/>
    <s v="Europe"/>
    <x v="3"/>
    <s v="$4.16 Tn"/>
    <s v="$3.48 Tn"/>
    <x v="10"/>
  </r>
  <r>
    <x v="861"/>
    <s v="University of Pécs"/>
    <x v="35"/>
    <n v="6"/>
    <n v="355"/>
    <n v="478"/>
    <n v="210"/>
    <n v="963"/>
    <n v="834"/>
    <n v="800"/>
    <s v="832"/>
    <n v="373"/>
    <n v="44.44"/>
    <x v="2"/>
    <s v="94"/>
    <s v="-0.25%"/>
    <s v="0.12%"/>
    <s v="103.84"/>
    <x v="35"/>
    <s v="93,028"/>
    <s v="Europe"/>
    <x v="8"/>
    <s v="$177.73 Bn"/>
    <s v="$125.82 Bn"/>
    <x v="35"/>
  </r>
  <r>
    <x v="862"/>
    <s v="University of Fukui"/>
    <x v="2"/>
    <n v="69"/>
    <n v="355"/>
    <n v="478"/>
    <n v="210"/>
    <n v="879"/>
    <n v="761"/>
    <n v="800"/>
    <s v="783"/>
    <n v="737"/>
    <n v="44.44"/>
    <x v="2"/>
    <s v="11"/>
    <s v="-0.30%"/>
    <s v="1.62%"/>
    <s v="334.66"/>
    <x v="2"/>
    <s v="377,930"/>
    <s v="Asia"/>
    <x v="2"/>
    <s v="$5.50 Tn"/>
    <s v="$4.94 Tn"/>
    <x v="2"/>
  </r>
  <r>
    <x v="863"/>
    <s v="Oakland University"/>
    <x v="0"/>
    <n v="223"/>
    <n v="355"/>
    <n v="478"/>
    <n v="210"/>
    <n v="883"/>
    <n v="842"/>
    <n v="800"/>
    <s v="783"/>
    <n v="737"/>
    <n v="44.44"/>
    <x v="2"/>
    <s v="3"/>
    <s v="0.59%"/>
    <s v="4.25%"/>
    <s v="35.32"/>
    <x v="0"/>
    <s v="9,372,610"/>
    <s v="Americas"/>
    <x v="0"/>
    <s v="$22.20 Tn"/>
    <s v="$18.62 Tn"/>
    <x v="0"/>
  </r>
  <r>
    <x v="864"/>
    <s v="Nanjing University of Technology"/>
    <x v="18"/>
    <n v="50"/>
    <n v="355"/>
    <n v="478"/>
    <n v="210"/>
    <n v="810"/>
    <n v="987"/>
    <n v="800"/>
    <s v="948"/>
    <n v="227"/>
    <n v="44.44"/>
    <x v="2"/>
    <s v="1"/>
    <s v="0.39%"/>
    <s v="18.47%"/>
    <s v="148.28"/>
    <x v="18"/>
    <s v="9,706,961"/>
    <s v="Asia"/>
    <x v="2"/>
    <s v="$15.47 Tn"/>
    <s v="$11.22 Tn"/>
    <x v="18"/>
  </r>
  <r>
    <x v="865"/>
    <s v="University of Technology, Sydney"/>
    <x v="14"/>
    <n v="24"/>
    <n v="355"/>
    <n v="478"/>
    <n v="210"/>
    <n v="613"/>
    <n v="696"/>
    <n v="493"/>
    <s v="849"/>
    <n v="426"/>
    <n v="44.43"/>
    <x v="2"/>
    <s v="55"/>
    <s v="1.18%"/>
    <s v="0.33%"/>
    <s v="3.32"/>
    <x v="14"/>
    <s v="7,692,024"/>
    <s v="Oceania"/>
    <x v="6"/>
    <s v="$1.48 Tn"/>
    <s v="$1.30 Tn"/>
    <x v="14"/>
  </r>
  <r>
    <x v="866"/>
    <s v="University of North Carolina at Greensboro"/>
    <x v="0"/>
    <n v="224"/>
    <n v="355"/>
    <n v="478"/>
    <n v="210"/>
    <n v="936"/>
    <n v="849"/>
    <n v="609"/>
    <s v="800"/>
    <n v="552"/>
    <n v="44.43"/>
    <x v="2"/>
    <s v="3"/>
    <s v="0.59%"/>
    <s v="4.25%"/>
    <s v="35.32"/>
    <x v="0"/>
    <s v="9,372,610"/>
    <s v="Americas"/>
    <x v="0"/>
    <s v="$22.20 Tn"/>
    <s v="$18.62 Tn"/>
    <x v="0"/>
  </r>
  <r>
    <x v="867"/>
    <s v="All India Institute of Medical Sciences, New Delhi"/>
    <x v="32"/>
    <n v="13"/>
    <n v="355"/>
    <n v="478"/>
    <n v="210"/>
    <n v="879"/>
    <n v="853"/>
    <n v="609"/>
    <s v="800"/>
    <n v="637"/>
    <n v="44.43"/>
    <x v="2"/>
    <s v="2"/>
    <s v="0.99%"/>
    <s v="17.70%"/>
    <s v="419.76"/>
    <x v="32"/>
    <s v="3,287,590"/>
    <s v="Asia"/>
    <x v="12"/>
    <s v="$3.26 Tn"/>
    <s v="$2.26 Tn"/>
    <x v="32"/>
  </r>
  <r>
    <x v="868"/>
    <s v="Kyoto Institute of Technology"/>
    <x v="2"/>
    <n v="70"/>
    <n v="355"/>
    <n v="478"/>
    <n v="210"/>
    <n v="927"/>
    <n v="831"/>
    <n v="800"/>
    <s v="874"/>
    <n v="307"/>
    <n v="44.43"/>
    <x v="2"/>
    <s v="11"/>
    <s v="-0.30%"/>
    <s v="1.62%"/>
    <s v="334.66"/>
    <x v="2"/>
    <s v="377,930"/>
    <s v="Asia"/>
    <x v="2"/>
    <s v="$5.50 Tn"/>
    <s v="$4.94 Tn"/>
    <x v="2"/>
  </r>
  <r>
    <x v="869"/>
    <s v="Ocean University of China"/>
    <x v="18"/>
    <n v="51"/>
    <n v="355"/>
    <n v="478"/>
    <n v="210"/>
    <n v="703"/>
    <n v="824"/>
    <n v="800"/>
    <s v="832"/>
    <n v="481"/>
    <n v="44.43"/>
    <x v="2"/>
    <s v="1"/>
    <s v="0.39%"/>
    <s v="18.47%"/>
    <s v="148.28"/>
    <x v="18"/>
    <s v="9,706,961"/>
    <s v="Asia"/>
    <x v="2"/>
    <s v="$15.47 Tn"/>
    <s v="$11.22 Tn"/>
    <x v="18"/>
  </r>
  <r>
    <x v="870"/>
    <s v="Chiang Mai University"/>
    <x v="29"/>
    <n v="3"/>
    <n v="355"/>
    <n v="478"/>
    <n v="210"/>
    <n v="838"/>
    <n v="706"/>
    <n v="609"/>
    <s v="800"/>
    <n v="737"/>
    <n v="44.43"/>
    <x v="2"/>
    <s v="20"/>
    <s v="0.25%"/>
    <s v="0.90%"/>
    <s v="136.03"/>
    <x v="29"/>
    <s v="513,120"/>
    <s v="Asia"/>
    <x v="7"/>
    <s v="$547.43 Bn"/>
    <s v="$407.03 Bn"/>
    <x v="29"/>
  </r>
  <r>
    <x v="871"/>
    <s v="University of Camerino"/>
    <x v="9"/>
    <n v="46"/>
    <n v="355"/>
    <n v="478"/>
    <n v="210"/>
    <n v="844"/>
    <n v="804"/>
    <n v="800"/>
    <s v="800"/>
    <n v="637"/>
    <n v="44.43"/>
    <x v="2"/>
    <s v="23"/>
    <s v="-0.15%"/>
    <s v="0.78%"/>
    <s v="200.65"/>
    <x v="9"/>
    <s v="301,336"/>
    <s v="Europe"/>
    <x v="5"/>
    <s v="$2.09 Tn"/>
    <s v="$1.86 Tn"/>
    <x v="9"/>
  </r>
  <r>
    <x v="872"/>
    <s v="Hirosaki University"/>
    <x v="2"/>
    <n v="71"/>
    <n v="355"/>
    <n v="478"/>
    <n v="210"/>
    <n v="952"/>
    <n v="819"/>
    <n v="609"/>
    <s v="832"/>
    <n v="426"/>
    <n v="44.43"/>
    <x v="2"/>
    <s v="11"/>
    <s v="-0.30%"/>
    <s v="1.62%"/>
    <s v="334.66"/>
    <x v="2"/>
    <s v="377,930"/>
    <s v="Asia"/>
    <x v="2"/>
    <s v="$5.50 Tn"/>
    <s v="$4.94 Tn"/>
    <x v="2"/>
  </r>
  <r>
    <x v="873"/>
    <s v="University of North Dakota"/>
    <x v="0"/>
    <n v="225"/>
    <n v="355"/>
    <n v="478"/>
    <n v="210"/>
    <n v="935"/>
    <n v="647"/>
    <n v="800"/>
    <s v="832"/>
    <n v="426"/>
    <n v="44.43"/>
    <x v="2"/>
    <s v="3"/>
    <s v="0.59%"/>
    <s v="4.25%"/>
    <s v="35.32"/>
    <x v="0"/>
    <s v="9,372,610"/>
    <s v="Americas"/>
    <x v="0"/>
    <s v="$22.20 Tn"/>
    <s v="$18.62 Tn"/>
    <x v="0"/>
  </r>
  <r>
    <x v="874"/>
    <s v="University of Extremadura"/>
    <x v="22"/>
    <n v="33"/>
    <n v="355"/>
    <n v="478"/>
    <n v="210"/>
    <n v="729"/>
    <n v="871"/>
    <n v="800"/>
    <s v="819"/>
    <n v="637"/>
    <n v="44.42"/>
    <x v="2"/>
    <s v="30"/>
    <s v="0.04%"/>
    <s v="0.60%"/>
    <s v="92.40"/>
    <x v="22"/>
    <s v="505,992"/>
    <s v="Europe"/>
    <x v="5"/>
    <s v="$1.50 Tn"/>
    <s v="$1.24 Tn"/>
    <x v="22"/>
  </r>
  <r>
    <x v="875"/>
    <s v="Teikyo University"/>
    <x v="2"/>
    <n v="72"/>
    <n v="355"/>
    <n v="478"/>
    <n v="210"/>
    <n v="965"/>
    <n v="738"/>
    <n v="800"/>
    <s v="800"/>
    <n v="737"/>
    <n v="44.42"/>
    <x v="2"/>
    <s v="11"/>
    <s v="-0.30%"/>
    <s v="1.62%"/>
    <s v="334.66"/>
    <x v="2"/>
    <s v="377,930"/>
    <s v="Asia"/>
    <x v="2"/>
    <s v="$5.50 Tn"/>
    <s v="$4.94 Tn"/>
    <x v="2"/>
  </r>
  <r>
    <x v="876"/>
    <s v="Jiangnan University"/>
    <x v="18"/>
    <n v="52"/>
    <n v="355"/>
    <n v="478"/>
    <n v="210"/>
    <n v="873"/>
    <n v="922"/>
    <n v="800"/>
    <s v="819"/>
    <n v="552"/>
    <n v="44.42"/>
    <x v="2"/>
    <s v="1"/>
    <s v="0.39%"/>
    <s v="18.47%"/>
    <s v="148.28"/>
    <x v="18"/>
    <s v="9,706,961"/>
    <s v="Asia"/>
    <x v="2"/>
    <s v="$15.47 Tn"/>
    <s v="$11.22 Tn"/>
    <x v="18"/>
  </r>
  <r>
    <x v="877"/>
    <s v="Adam Mickiewicz University in Poznań"/>
    <x v="38"/>
    <n v="5"/>
    <n v="233"/>
    <n v="478"/>
    <n v="210"/>
    <n v="665"/>
    <n v="762"/>
    <n v="800"/>
    <s v="897"/>
    <n v="481"/>
    <n v="44.42"/>
    <x v="2"/>
    <s v="38"/>
    <s v="-0.11%"/>
    <s v="0.49%"/>
    <s v="121.04"/>
    <x v="38"/>
    <s v="312,679"/>
    <s v="Europe"/>
    <x v="8"/>
    <s v="$643.27 Bn"/>
    <s v="$471.40 Bn"/>
    <x v="38"/>
  </r>
  <r>
    <x v="878"/>
    <s v="University of Waikato"/>
    <x v="27"/>
    <n v="6"/>
    <n v="355"/>
    <n v="340"/>
    <n v="210"/>
    <n v="973"/>
    <n v="860"/>
    <n v="493"/>
    <s v="923"/>
    <n v="481"/>
    <n v="44.42"/>
    <x v="2"/>
    <s v="126"/>
    <s v="0.82%"/>
    <s v="0.06%"/>
    <s v="17.83"/>
    <x v="27"/>
    <s v="270,467"/>
    <s v="Oceania"/>
    <x v="6"/>
    <s v="$224.94 Bn"/>
    <s v="$187.52 Bn"/>
    <x v="27"/>
  </r>
  <r>
    <x v="879"/>
    <s v="University of Veterinary Medicine Vienna"/>
    <x v="26"/>
    <n v="12"/>
    <n v="355"/>
    <n v="478"/>
    <n v="210"/>
    <n v="853"/>
    <n v="691"/>
    <n v="609"/>
    <s v="819"/>
    <n v="637"/>
    <n v="44.42"/>
    <x v="2"/>
    <s v="97"/>
    <s v="0.57%"/>
    <s v="0.12%"/>
    <s v="107.38"/>
    <x v="26"/>
    <s v="83,871"/>
    <s v="Europe"/>
    <x v="3"/>
    <s v="$481.68 Bn"/>
    <s v="$390.80 Bn"/>
    <x v="26"/>
  </r>
  <r>
    <x v="880"/>
    <s v="University of Cádiz"/>
    <x v="22"/>
    <n v="34"/>
    <n v="355"/>
    <n v="478"/>
    <n v="210"/>
    <n v="863"/>
    <n v="793"/>
    <n v="800"/>
    <s v="849"/>
    <n v="373"/>
    <n v="44.42"/>
    <x v="2"/>
    <s v="30"/>
    <s v="0.04%"/>
    <s v="0.60%"/>
    <s v="92.40"/>
    <x v="22"/>
    <s v="505,992"/>
    <s v="Europe"/>
    <x v="5"/>
    <s v="$1.50 Tn"/>
    <s v="$1.24 Tn"/>
    <x v="22"/>
  </r>
  <r>
    <x v="881"/>
    <s v="Florida Atlantic University"/>
    <x v="0"/>
    <n v="226"/>
    <n v="355"/>
    <n v="478"/>
    <n v="210"/>
    <n v="848"/>
    <n v="701"/>
    <n v="800"/>
    <s v="819"/>
    <n v="737"/>
    <n v="44.42"/>
    <x v="2"/>
    <s v="3"/>
    <s v="0.59%"/>
    <s v="4.25%"/>
    <s v="35.32"/>
    <x v="0"/>
    <s v="9,372,610"/>
    <s v="Americas"/>
    <x v="0"/>
    <s v="$22.20 Tn"/>
    <s v="$18.62 Tn"/>
    <x v="0"/>
  </r>
  <r>
    <x v="882"/>
    <s v="Huazhong Agricultural University"/>
    <x v="18"/>
    <n v="53"/>
    <n v="355"/>
    <n v="478"/>
    <n v="210"/>
    <n v="691"/>
    <n v="570"/>
    <n v="609"/>
    <s v="849"/>
    <n v="481"/>
    <n v="44.41"/>
    <x v="2"/>
    <s v="1"/>
    <s v="0.39%"/>
    <s v="18.47%"/>
    <s v="148.28"/>
    <x v="18"/>
    <s v="9,706,961"/>
    <s v="Asia"/>
    <x v="2"/>
    <s v="$15.47 Tn"/>
    <s v="$11.22 Tn"/>
    <x v="18"/>
  </r>
  <r>
    <x v="883"/>
    <s v="Brock University"/>
    <x v="5"/>
    <n v="31"/>
    <n v="355"/>
    <n v="478"/>
    <n v="210"/>
    <n v="899"/>
    <n v="746"/>
    <n v="609"/>
    <s v="832"/>
    <n v="552"/>
    <n v="44.41"/>
    <x v="2"/>
    <s v="39"/>
    <s v="0.89%"/>
    <s v="0.48%"/>
    <s v="3.78"/>
    <x v="5"/>
    <s v="9,984,670"/>
    <s v="Americas"/>
    <x v="0"/>
    <s v="$1.83 Tn"/>
    <s v="$1.53 Tn"/>
    <x v="5"/>
  </r>
  <r>
    <x v="884"/>
    <s v="University of Lleida"/>
    <x v="22"/>
    <n v="35"/>
    <n v="355"/>
    <n v="478"/>
    <n v="210"/>
    <n v="871"/>
    <n v="888"/>
    <n v="609"/>
    <s v="832"/>
    <n v="637"/>
    <n v="44.41"/>
    <x v="2"/>
    <s v="30"/>
    <s v="0.04%"/>
    <s v="0.60%"/>
    <s v="92.40"/>
    <x v="22"/>
    <s v="505,992"/>
    <s v="Europe"/>
    <x v="5"/>
    <s v="$1.50 Tn"/>
    <s v="$1.24 Tn"/>
    <x v="22"/>
  </r>
  <r>
    <x v="885"/>
    <s v="Shanghai Normal University"/>
    <x v="18"/>
    <n v="54"/>
    <n v="355"/>
    <n v="458"/>
    <n v="210"/>
    <n v="974"/>
    <n v="938"/>
    <n v="800"/>
    <s v="874"/>
    <n v="737"/>
    <n v="44.41"/>
    <x v="2"/>
    <s v="1"/>
    <s v="0.39%"/>
    <s v="18.47%"/>
    <s v="148.28"/>
    <x v="18"/>
    <s v="9,706,961"/>
    <s v="Asia"/>
    <x v="2"/>
    <s v="$15.47 Tn"/>
    <s v="$11.22 Tn"/>
    <x v="18"/>
  </r>
  <r>
    <x v="886"/>
    <s v="Jean Monnet University"/>
    <x v="6"/>
    <n v="44"/>
    <n v="355"/>
    <n v="478"/>
    <n v="210"/>
    <n v="661"/>
    <n v="472"/>
    <n v="800"/>
    <s v="849"/>
    <n v="552"/>
    <n v="44.41"/>
    <x v="2"/>
    <s v="22"/>
    <s v="0.22%"/>
    <s v="0.84%"/>
    <s v="118.31"/>
    <x v="6"/>
    <s v="551,695"/>
    <s v="Europe"/>
    <x v="3"/>
    <s v="$2.88 Tn"/>
    <s v="$2.47 Tn"/>
    <x v="6"/>
  </r>
  <r>
    <x v="887"/>
    <s v="Shimane University"/>
    <x v="2"/>
    <n v="73"/>
    <n v="355"/>
    <n v="478"/>
    <n v="210"/>
    <n v="922"/>
    <n v="693"/>
    <n v="609"/>
    <s v="832"/>
    <n v="637"/>
    <n v="44.41"/>
    <x v="2"/>
    <s v="11"/>
    <s v="-0.30%"/>
    <s v="1.62%"/>
    <s v="334.66"/>
    <x v="2"/>
    <s v="377,930"/>
    <s v="Asia"/>
    <x v="2"/>
    <s v="$5.50 Tn"/>
    <s v="$4.94 Tn"/>
    <x v="2"/>
  </r>
  <r>
    <x v="888"/>
    <s v="University of Orléans"/>
    <x v="6"/>
    <n v="45"/>
    <n v="355"/>
    <n v="478"/>
    <n v="210"/>
    <n v="743"/>
    <n v="509"/>
    <n v="609"/>
    <s v="843"/>
    <n v="637"/>
    <n v="44.41"/>
    <x v="2"/>
    <s v="22"/>
    <s v="0.22%"/>
    <s v="0.84%"/>
    <s v="118.31"/>
    <x v="6"/>
    <s v="551,695"/>
    <s v="Europe"/>
    <x v="3"/>
    <s v="$2.88 Tn"/>
    <s v="$2.47 Tn"/>
    <x v="6"/>
  </r>
  <r>
    <x v="889"/>
    <s v="University of Siegen"/>
    <x v="10"/>
    <n v="51"/>
    <n v="355"/>
    <n v="478"/>
    <n v="210"/>
    <n v="877"/>
    <n v="714"/>
    <n v="406"/>
    <s v="843"/>
    <n v="737"/>
    <n v="44.41"/>
    <x v="2"/>
    <s v="19"/>
    <s v="0.32%"/>
    <s v="1.07%"/>
    <s v="234.61"/>
    <x v="10"/>
    <s v="357,114"/>
    <s v="Europe"/>
    <x v="3"/>
    <s v="$4.16 Tn"/>
    <s v="$3.48 Tn"/>
    <x v="10"/>
  </r>
  <r>
    <x v="890"/>
    <s v="Makerere University"/>
    <x v="53"/>
    <n v="1"/>
    <n v="355"/>
    <n v="478"/>
    <n v="210"/>
    <n v="915"/>
    <n v="708"/>
    <n v="609"/>
    <s v="832"/>
    <n v="737"/>
    <n v="44.4"/>
    <x v="2"/>
    <s v="31"/>
    <s v="3.32%"/>
    <s v="0.59%"/>
    <s v="189.36"/>
    <x v="52"/>
    <s v="241,550"/>
    <s v="Africa"/>
    <x v="15"/>
    <s v="$33.62 Bn"/>
    <s v="$25.31 Bn"/>
    <x v="52"/>
  </r>
  <r>
    <x v="891"/>
    <s v="University of Wales, Trinity Saint David"/>
    <x v="1"/>
    <n v="64"/>
    <n v="355"/>
    <n v="478"/>
    <n v="210"/>
    <n v="966"/>
    <n v="859"/>
    <n v="406"/>
    <s v="843"/>
    <n v="737"/>
    <n v="44.4"/>
    <x v="2"/>
    <s v="21"/>
    <s v="0.53%"/>
    <s v="0.87%"/>
    <s v="279.48"/>
    <x v="1"/>
    <s v="242,900"/>
    <s v="Europe"/>
    <x v="1"/>
    <s v="$2.93 Tn"/>
    <s v="$2.65 Tn"/>
    <x v="1"/>
  </r>
  <r>
    <x v="892"/>
    <s v="National Taiwan University of Science and Technology"/>
    <x v="19"/>
    <n v="16"/>
    <n v="355"/>
    <n v="478"/>
    <n v="210"/>
    <n v="610"/>
    <n v="974"/>
    <n v="800"/>
    <s v="849"/>
    <n v="737"/>
    <n v="44.4"/>
    <x v="2"/>
    <s v="57"/>
    <s v="0.18%"/>
    <s v="0.31%"/>
    <s v="658.05"/>
    <x v="19"/>
    <s v="36,193"/>
    <s v="Asia"/>
    <x v="2"/>
    <s v="$633.70 Bn"/>
    <s v="-"/>
    <x v="19"/>
  </r>
  <r>
    <x v="893"/>
    <s v="University of Brasília"/>
    <x v="23"/>
    <n v="10"/>
    <n v="355"/>
    <n v="450"/>
    <n v="210"/>
    <n v="785"/>
    <n v="777"/>
    <n v="800"/>
    <s v="897"/>
    <n v="737"/>
    <n v="44.4"/>
    <x v="2"/>
    <s v="6"/>
    <s v="0.72%"/>
    <s v="2.73%"/>
    <s v="24.96"/>
    <x v="23"/>
    <s v="8,515,767"/>
    <s v="Americas"/>
    <x v="10"/>
    <s v="$2.06 Tn"/>
    <s v="$1.80 Tn"/>
    <x v="23"/>
  </r>
  <r>
    <x v="894"/>
    <s v="University of Western Brittany"/>
    <x v="6"/>
    <n v="46"/>
    <n v="355"/>
    <n v="478"/>
    <n v="210"/>
    <n v="834"/>
    <n v="644"/>
    <n v="800"/>
    <s v="849"/>
    <n v="481"/>
    <n v="44.4"/>
    <x v="2"/>
    <s v="22"/>
    <s v="0.22%"/>
    <s v="0.84%"/>
    <s v="118.31"/>
    <x v="6"/>
    <s v="551,695"/>
    <s v="Europe"/>
    <x v="3"/>
    <s v="$2.88 Tn"/>
    <s v="$2.47 Tn"/>
    <x v="6"/>
  </r>
  <r>
    <x v="895"/>
    <s v="Nanjing Agricultural University"/>
    <x v="18"/>
    <n v="55"/>
    <n v="355"/>
    <n v="478"/>
    <n v="210"/>
    <n v="674"/>
    <n v="766"/>
    <n v="800"/>
    <s v="849"/>
    <n v="637"/>
    <n v="44.4"/>
    <x v="2"/>
    <s v="1"/>
    <s v="0.39%"/>
    <s v="18.47%"/>
    <s v="148.28"/>
    <x v="18"/>
    <s v="9,706,961"/>
    <s v="Asia"/>
    <x v="2"/>
    <s v="$15.47 Tn"/>
    <s v="$11.22 Tn"/>
    <x v="18"/>
  </r>
  <r>
    <x v="896"/>
    <s v="National University of Córdoba"/>
    <x v="36"/>
    <n v="3"/>
    <n v="355"/>
    <n v="478"/>
    <n v="210"/>
    <n v="713"/>
    <n v="818"/>
    <n v="609"/>
    <s v="849"/>
    <n v="737"/>
    <n v="44.39"/>
    <x v="2"/>
    <s v="32"/>
    <s v="0.93%"/>
    <s v="0.58%"/>
    <s v="16.26"/>
    <x v="36"/>
    <s v="2,780,400"/>
    <s v="Americas"/>
    <x v="10"/>
    <s v="$515.35 Bn"/>
    <s v="$545.87 Bn"/>
    <x v="36"/>
  </r>
  <r>
    <x v="897"/>
    <s v="Federal University of Santa Catarina"/>
    <x v="23"/>
    <n v="11"/>
    <n v="355"/>
    <n v="478"/>
    <n v="210"/>
    <n v="608"/>
    <n v="959"/>
    <n v="800"/>
    <s v="869"/>
    <n v="737"/>
    <n v="44.39"/>
    <x v="2"/>
    <s v="6"/>
    <s v="0.72%"/>
    <s v="2.73%"/>
    <s v="24.96"/>
    <x v="23"/>
    <s v="8,515,767"/>
    <s v="Americas"/>
    <x v="10"/>
    <s v="$2.06 Tn"/>
    <s v="$1.80 Tn"/>
    <x v="23"/>
  </r>
  <r>
    <x v="898"/>
    <s v="National Taiwan Ocean University"/>
    <x v="19"/>
    <n v="17"/>
    <n v="355"/>
    <n v="317"/>
    <n v="210"/>
    <n v="774"/>
    <n v="934"/>
    <n v="800"/>
    <s v="956"/>
    <n v="737"/>
    <n v="44.39"/>
    <x v="2"/>
    <s v="57"/>
    <s v="0.18%"/>
    <s v="0.31%"/>
    <s v="658.05"/>
    <x v="19"/>
    <s v="36,193"/>
    <s v="Asia"/>
    <x v="2"/>
    <s v="$633.70 Bn"/>
    <s v="-"/>
    <x v="19"/>
  </r>
  <r>
    <x v="899"/>
    <s v="Gazi University"/>
    <x v="37"/>
    <n v="8"/>
    <n v="355"/>
    <n v="478"/>
    <n v="210"/>
    <n v="742"/>
    <n v="952"/>
    <n v="609"/>
    <s v="849"/>
    <n v="737"/>
    <n v="44.39"/>
    <x v="2"/>
    <s v="17"/>
    <s v="1.09%"/>
    <s v="1.08%"/>
    <s v="107.64"/>
    <x v="37"/>
    <s v="783,562"/>
    <s v="Asia"/>
    <x v="4"/>
    <s v="$809.55 Bn"/>
    <s v="$863.71 Bn"/>
    <x v="37"/>
  </r>
  <r>
    <x v="900"/>
    <s v="National University of Colombia"/>
    <x v="46"/>
    <n v="2"/>
    <n v="355"/>
    <n v="297"/>
    <n v="210"/>
    <n v="882"/>
    <n v="748"/>
    <n v="609"/>
    <s v="979"/>
    <n v="737"/>
    <n v="44.39"/>
    <x v="2"/>
    <s v="29"/>
    <s v="1.08%"/>
    <s v="0.65%"/>
    <s v="44.57"/>
    <x v="46"/>
    <s v="1,141,748"/>
    <s v="Americas"/>
    <x v="10"/>
    <s v="$352.81 Bn"/>
    <s v="$282.46 Bn"/>
    <x v="46"/>
  </r>
  <r>
    <x v="901"/>
    <s v="University of Jaén"/>
    <x v="22"/>
    <n v="36"/>
    <n v="355"/>
    <n v="478"/>
    <n v="210"/>
    <n v="932"/>
    <n v="864"/>
    <n v="493"/>
    <s v="874"/>
    <n v="426"/>
    <n v="44.39"/>
    <x v="2"/>
    <s v="30"/>
    <s v="0.04%"/>
    <s v="0.60%"/>
    <s v="92.40"/>
    <x v="22"/>
    <s v="505,992"/>
    <s v="Europe"/>
    <x v="5"/>
    <s v="$1.50 Tn"/>
    <s v="$1.24 Tn"/>
    <x v="22"/>
  </r>
  <r>
    <x v="902"/>
    <s v="Boğaziçi University"/>
    <x v="37"/>
    <n v="9"/>
    <n v="355"/>
    <n v="478"/>
    <n v="210"/>
    <n v="817"/>
    <n v="820"/>
    <n v="493"/>
    <s v="849"/>
    <n v="737"/>
    <n v="44.39"/>
    <x v="2"/>
    <s v="17"/>
    <s v="1.09%"/>
    <s v="1.08%"/>
    <s v="107.64"/>
    <x v="37"/>
    <s v="783,562"/>
    <s v="Asia"/>
    <x v="4"/>
    <s v="$809.55 Bn"/>
    <s v="$863.71 Bn"/>
    <x v="37"/>
  </r>
  <r>
    <x v="903"/>
    <s v="Jadavpur University"/>
    <x v="32"/>
    <n v="14"/>
    <n v="355"/>
    <n v="478"/>
    <n v="210"/>
    <n v="871"/>
    <n v="987"/>
    <n v="493"/>
    <s v="849"/>
    <n v="737"/>
    <n v="44.39"/>
    <x v="2"/>
    <s v="2"/>
    <s v="0.99%"/>
    <s v="17.70%"/>
    <s v="419.76"/>
    <x v="32"/>
    <s v="3,287,590"/>
    <s v="Asia"/>
    <x v="12"/>
    <s v="$3.26 Tn"/>
    <s v="$2.26 Tn"/>
    <x v="32"/>
  </r>
  <r>
    <x v="904"/>
    <s v="Pukyong National University"/>
    <x v="8"/>
    <n v="32"/>
    <n v="355"/>
    <n v="478"/>
    <n v="210"/>
    <n v="904"/>
    <n v="952"/>
    <n v="800"/>
    <s v="889"/>
    <n v="373"/>
    <n v="44.39"/>
    <x v="2"/>
    <s v="28"/>
    <s v="0.09%"/>
    <s v="0.66%"/>
    <s v="511.62"/>
    <x v="8"/>
    <s v="100,210"/>
    <s v="Asia"/>
    <x v="2"/>
    <s v="$1.74 Tn"/>
    <s v="$1.41 Tn"/>
    <x v="8"/>
  </r>
  <r>
    <x v="905"/>
    <s v="University of Western Sydney"/>
    <x v="14"/>
    <n v="25"/>
    <n v="355"/>
    <n v="478"/>
    <n v="210"/>
    <n v="693"/>
    <n v="591"/>
    <n v="609"/>
    <s v="869"/>
    <n v="737"/>
    <n v="44.39"/>
    <x v="2"/>
    <s v="55"/>
    <s v="1.18%"/>
    <s v="0.33%"/>
    <s v="3.32"/>
    <x v="14"/>
    <s v="7,692,024"/>
    <s v="Oceania"/>
    <x v="6"/>
    <s v="$1.48 Tn"/>
    <s v="$1.30 Tn"/>
    <x v="14"/>
  </r>
  <r>
    <x v="906"/>
    <s v="Northeastern University (China)"/>
    <x v="18"/>
    <n v="56"/>
    <n v="355"/>
    <n v="425"/>
    <n v="210"/>
    <n v="797"/>
    <n v="966"/>
    <n v="800"/>
    <s v="917"/>
    <n v="737"/>
    <n v="44.39"/>
    <x v="2"/>
    <s v="1"/>
    <s v="0.39%"/>
    <s v="18.47%"/>
    <s v="148.28"/>
    <x v="18"/>
    <s v="9,706,961"/>
    <s v="Asia"/>
    <x v="2"/>
    <s v="$15.47 Tn"/>
    <s v="$11.22 Tn"/>
    <x v="18"/>
  </r>
  <r>
    <x v="907"/>
    <s v="University of Mannheim"/>
    <x v="10"/>
    <n v="52"/>
    <n v="355"/>
    <n v="478"/>
    <n v="210"/>
    <n v="949"/>
    <n v="885"/>
    <n v="493"/>
    <s v="849"/>
    <n v="737"/>
    <n v="44.39"/>
    <x v="2"/>
    <s v="19"/>
    <s v="0.32%"/>
    <s v="1.07%"/>
    <s v="234.61"/>
    <x v="10"/>
    <s v="357,114"/>
    <s v="Europe"/>
    <x v="3"/>
    <s v="$4.16 Tn"/>
    <s v="$3.48 Tn"/>
    <x v="10"/>
  </r>
  <r>
    <x v="908"/>
    <s v="University of Osnabrück"/>
    <x v="10"/>
    <n v="53"/>
    <n v="355"/>
    <n v="478"/>
    <n v="210"/>
    <n v="841"/>
    <n v="628"/>
    <n v="800"/>
    <s v="849"/>
    <n v="737"/>
    <n v="44.38"/>
    <x v="2"/>
    <s v="19"/>
    <s v="0.32%"/>
    <s v="1.07%"/>
    <s v="234.61"/>
    <x v="10"/>
    <s v="357,114"/>
    <s v="Europe"/>
    <x v="3"/>
    <s v="$4.16 Tn"/>
    <s v="$3.48 Tn"/>
    <x v="10"/>
  </r>
  <r>
    <x v="909"/>
    <s v="Charles Darwin University"/>
    <x v="14"/>
    <n v="26"/>
    <n v="355"/>
    <n v="478"/>
    <n v="210"/>
    <n v="911"/>
    <n v="694"/>
    <n v="609"/>
    <s v="849"/>
    <n v="737"/>
    <n v="44.38"/>
    <x v="2"/>
    <s v="55"/>
    <s v="1.18%"/>
    <s v="0.33%"/>
    <s v="3.32"/>
    <x v="14"/>
    <s v="7,692,024"/>
    <s v="Oceania"/>
    <x v="6"/>
    <s v="$1.48 Tn"/>
    <s v="$1.30 Tn"/>
    <x v="14"/>
  </r>
  <r>
    <x v="910"/>
    <s v="University of Hyderabad"/>
    <x v="32"/>
    <n v="15"/>
    <n v="355"/>
    <n v="478"/>
    <n v="210"/>
    <n v="857"/>
    <n v="938"/>
    <n v="800"/>
    <s v="849"/>
    <n v="737"/>
    <n v="44.38"/>
    <x v="2"/>
    <s v="2"/>
    <s v="0.99%"/>
    <s v="17.70%"/>
    <s v="419.76"/>
    <x v="32"/>
    <s v="3,287,590"/>
    <s v="Asia"/>
    <x v="12"/>
    <s v="$3.26 Tn"/>
    <s v="$2.26 Tn"/>
    <x v="32"/>
  </r>
  <r>
    <x v="911"/>
    <s v="Northwest University (China)"/>
    <x v="18"/>
    <n v="57"/>
    <n v="355"/>
    <n v="478"/>
    <n v="210"/>
    <n v="969"/>
    <n v="751"/>
    <n v="609"/>
    <s v="849"/>
    <n v="737"/>
    <n v="44.38"/>
    <x v="2"/>
    <s v="1"/>
    <s v="0.39%"/>
    <s v="18.47%"/>
    <s v="148.28"/>
    <x v="18"/>
    <s v="9,706,961"/>
    <s v="Asia"/>
    <x v="2"/>
    <s v="$15.47 Tn"/>
    <s v="$11.22 Tn"/>
    <x v="18"/>
  </r>
  <r>
    <x v="912"/>
    <s v="University of Southern Mississippi"/>
    <x v="0"/>
    <n v="227"/>
    <n v="355"/>
    <n v="478"/>
    <n v="210"/>
    <n v="903"/>
    <n v="840"/>
    <n v="800"/>
    <s v="849"/>
    <n v="737"/>
    <n v="44.38"/>
    <x v="2"/>
    <s v="3"/>
    <s v="0.59%"/>
    <s v="4.25%"/>
    <s v="35.32"/>
    <x v="0"/>
    <s v="9,372,610"/>
    <s v="Americas"/>
    <x v="0"/>
    <s v="$22.20 Tn"/>
    <s v="$18.62 Tn"/>
    <x v="0"/>
  </r>
  <r>
    <x v="913"/>
    <s v="University of Wrocław"/>
    <x v="38"/>
    <n v="6"/>
    <n v="344"/>
    <n v="478"/>
    <n v="210"/>
    <n v="732"/>
    <n v="812"/>
    <n v="800"/>
    <s v="869"/>
    <n v="737"/>
    <n v="44.38"/>
    <x v="2"/>
    <s v="38"/>
    <s v="-0.11%"/>
    <s v="0.49%"/>
    <s v="121.04"/>
    <x v="38"/>
    <s v="312,679"/>
    <s v="Europe"/>
    <x v="8"/>
    <s v="$643.27 Bn"/>
    <s v="$471.40 Bn"/>
    <x v="38"/>
  </r>
  <r>
    <x v="914"/>
    <s v="Carlos III University of Madrid"/>
    <x v="22"/>
    <n v="37"/>
    <n v="355"/>
    <n v="478"/>
    <n v="210"/>
    <n v="669"/>
    <n v="959"/>
    <n v="800"/>
    <s v="948"/>
    <n v="307"/>
    <n v="44.38"/>
    <x v="2"/>
    <s v="30"/>
    <s v="0.04%"/>
    <s v="0.60%"/>
    <s v="92.40"/>
    <x v="22"/>
    <s v="505,992"/>
    <s v="Europe"/>
    <x v="5"/>
    <s v="$1.50 Tn"/>
    <s v="$1.24 Tn"/>
    <x v="22"/>
  </r>
  <r>
    <x v="915"/>
    <s v="Novosibirsk State University"/>
    <x v="17"/>
    <n v="3"/>
    <n v="147"/>
    <n v="478"/>
    <n v="210"/>
    <n v="875"/>
    <n v="910"/>
    <n v="609"/>
    <s v="994"/>
    <n v="737"/>
    <n v="44.38"/>
    <x v="2"/>
    <s v="9"/>
    <s v="0.04%"/>
    <s v="1.87%"/>
    <s v="8.54"/>
    <x v="17"/>
    <s v="17,098,242"/>
    <s v="Europe"/>
    <x v="8"/>
    <s v="$1.67 Tn"/>
    <s v="$1.25 Tn"/>
    <x v="17"/>
  </r>
  <r>
    <x v="916"/>
    <s v="Nanjing Medical University"/>
    <x v="18"/>
    <n v="58"/>
    <n v="355"/>
    <n v="478"/>
    <n v="210"/>
    <n v="672"/>
    <n v="715"/>
    <n v="800"/>
    <s v="874"/>
    <n v="737"/>
    <n v="44.38"/>
    <x v="2"/>
    <s v="1"/>
    <s v="0.39%"/>
    <s v="18.47%"/>
    <s v="148.28"/>
    <x v="18"/>
    <s v="9,706,961"/>
    <s v="Asia"/>
    <x v="2"/>
    <s v="$15.47 Tn"/>
    <s v="$11.22 Tn"/>
    <x v="18"/>
  </r>
  <r>
    <x v="917"/>
    <s v="Nicolaus Copernicus University in Toruń"/>
    <x v="38"/>
    <n v="7"/>
    <n v="355"/>
    <n v="478"/>
    <n v="210"/>
    <n v="879"/>
    <n v="839"/>
    <n v="493"/>
    <s v="874"/>
    <n v="552"/>
    <n v="44.38"/>
    <x v="2"/>
    <s v="38"/>
    <s v="-0.11%"/>
    <s v="0.49%"/>
    <s v="121.04"/>
    <x v="38"/>
    <s v="312,679"/>
    <s v="Europe"/>
    <x v="8"/>
    <s v="$643.27 Bn"/>
    <s v="$471.40 Bn"/>
    <x v="38"/>
  </r>
  <r>
    <x v="918"/>
    <s v="Federal University of Santa Maria"/>
    <x v="23"/>
    <n v="12"/>
    <n v="355"/>
    <n v="414"/>
    <n v="210"/>
    <n v="985"/>
    <n v="974"/>
    <n v="800"/>
    <s v="923"/>
    <n v="737"/>
    <n v="44.37"/>
    <x v="2"/>
    <s v="6"/>
    <s v="0.72%"/>
    <s v="2.73%"/>
    <s v="24.96"/>
    <x v="23"/>
    <s v="8,515,767"/>
    <s v="Americas"/>
    <x v="10"/>
    <s v="$2.06 Tn"/>
    <s v="$1.80 Tn"/>
    <x v="23"/>
  </r>
  <r>
    <x v="919"/>
    <s v="Chemnitz University of Technology"/>
    <x v="10"/>
    <n v="54"/>
    <n v="355"/>
    <n v="330"/>
    <n v="210"/>
    <n v="988"/>
    <n v="952"/>
    <n v="800"/>
    <s v="985"/>
    <n v="373"/>
    <n v="44.37"/>
    <x v="2"/>
    <s v="19"/>
    <s v="0.32%"/>
    <s v="1.07%"/>
    <s v="234.61"/>
    <x v="10"/>
    <s v="357,114"/>
    <s v="Europe"/>
    <x v="3"/>
    <s v="$4.16 Tn"/>
    <s v="$3.48 Tn"/>
    <x v="10"/>
  </r>
  <r>
    <x v="920"/>
    <s v="Southwest University"/>
    <x v="18"/>
    <n v="59"/>
    <n v="264"/>
    <n v="478"/>
    <n v="210"/>
    <n v="760"/>
    <n v="875"/>
    <n v="609"/>
    <s v="909"/>
    <n v="737"/>
    <n v="44.37"/>
    <x v="2"/>
    <s v="1"/>
    <s v="0.39%"/>
    <s v="18.47%"/>
    <s v="148.28"/>
    <x v="18"/>
    <s v="9,706,961"/>
    <s v="Asia"/>
    <x v="2"/>
    <s v="$15.47 Tn"/>
    <s v="$11.22 Tn"/>
    <x v="18"/>
  </r>
  <r>
    <x v="921"/>
    <s v="Wrocław University of Technology"/>
    <x v="38"/>
    <n v="8"/>
    <n v="355"/>
    <n v="443"/>
    <n v="210"/>
    <n v="771"/>
    <n v="900"/>
    <n v="800"/>
    <s v="937"/>
    <n v="737"/>
    <n v="44.37"/>
    <x v="2"/>
    <s v="38"/>
    <s v="-0.11%"/>
    <s v="0.49%"/>
    <s v="121.04"/>
    <x v="38"/>
    <s v="312,679"/>
    <s v="Europe"/>
    <x v="8"/>
    <s v="$643.27 Bn"/>
    <s v="$471.40 Bn"/>
    <x v="38"/>
  </r>
  <r>
    <x v="922"/>
    <s v="University of California, Merced"/>
    <x v="0"/>
    <n v="228"/>
    <n v="355"/>
    <n v="478"/>
    <n v="210"/>
    <n v="957"/>
    <n v="576"/>
    <n v="800"/>
    <s v="923"/>
    <n v="338"/>
    <n v="44.37"/>
    <x v="2"/>
    <s v="3"/>
    <s v="0.59%"/>
    <s v="4.25%"/>
    <s v="35.32"/>
    <x v="0"/>
    <s v="9,372,610"/>
    <s v="Americas"/>
    <x v="0"/>
    <s v="$22.20 Tn"/>
    <s v="$18.62 Tn"/>
    <x v="0"/>
  </r>
  <r>
    <x v="923"/>
    <s v="United Arab Emirates University"/>
    <x v="54"/>
    <n v="1"/>
    <n v="355"/>
    <n v="478"/>
    <n v="210"/>
    <n v="983"/>
    <n v="821"/>
    <n v="800"/>
    <s v="897"/>
    <n v="426"/>
    <n v="44.36"/>
    <x v="2"/>
    <s v="93"/>
    <s v="1.23%"/>
    <s v="0.13%"/>
    <s v="118.31"/>
    <x v="53"/>
    <s v="83,600"/>
    <s v="Asia"/>
    <x v="4"/>
    <s v="$449.13 Bn"/>
    <s v="$348.74 Bn"/>
    <x v="53"/>
  </r>
  <r>
    <x v="924"/>
    <s v="Federal University of São Carlos"/>
    <x v="23"/>
    <n v="13"/>
    <n v="355"/>
    <n v="478"/>
    <n v="210"/>
    <n v="688"/>
    <n v="934"/>
    <n v="800"/>
    <s v="889"/>
    <n v="737"/>
    <n v="44.36"/>
    <x v="2"/>
    <s v="6"/>
    <s v="0.72%"/>
    <s v="2.73%"/>
    <s v="24.96"/>
    <x v="23"/>
    <s v="8,515,767"/>
    <s v="Americas"/>
    <x v="10"/>
    <s v="$2.06 Tn"/>
    <s v="$1.80 Tn"/>
    <x v="23"/>
  </r>
  <r>
    <x v="925"/>
    <s v="University of Thessaly"/>
    <x v="33"/>
    <n v="7"/>
    <n v="355"/>
    <n v="478"/>
    <n v="210"/>
    <n v="867"/>
    <n v="974"/>
    <n v="609"/>
    <s v="874"/>
    <n v="737"/>
    <n v="44.36"/>
    <x v="2"/>
    <s v="87"/>
    <s v="-0.48%"/>
    <s v="0.13%"/>
    <s v="78.97"/>
    <x v="33"/>
    <s v="131,990"/>
    <s v="Europe"/>
    <x v="5"/>
    <s v="$230.50 Bn"/>
    <s v="$192.69 Bn"/>
    <x v="33"/>
  </r>
  <r>
    <x v="926"/>
    <s v="University of Basilicata"/>
    <x v="9"/>
    <n v="47"/>
    <n v="355"/>
    <n v="478"/>
    <n v="210"/>
    <n v="938"/>
    <n v="886"/>
    <n v="609"/>
    <s v="874"/>
    <n v="737"/>
    <n v="44.36"/>
    <x v="2"/>
    <s v="23"/>
    <s v="-0.15%"/>
    <s v="0.78%"/>
    <s v="200.65"/>
    <x v="9"/>
    <s v="301,336"/>
    <s v="Europe"/>
    <x v="5"/>
    <s v="$2.09 Tn"/>
    <s v="$1.86 Tn"/>
    <x v="9"/>
  </r>
  <r>
    <x v="927"/>
    <s v="Feng Chia University"/>
    <x v="19"/>
    <n v="18"/>
    <n v="355"/>
    <n v="376"/>
    <n v="210"/>
    <n v="869"/>
    <n v="987"/>
    <n v="800"/>
    <s v="956"/>
    <n v="737"/>
    <n v="44.36"/>
    <x v="2"/>
    <s v="57"/>
    <s v="0.18%"/>
    <s v="0.31%"/>
    <s v="658.05"/>
    <x v="19"/>
    <s v="36,193"/>
    <s v="Asia"/>
    <x v="2"/>
    <s v="$633.70 Bn"/>
    <s v="-"/>
    <x v="19"/>
  </r>
  <r>
    <x v="928"/>
    <s v="Federal University of Paraná"/>
    <x v="23"/>
    <n v="14"/>
    <n v="355"/>
    <n v="478"/>
    <n v="210"/>
    <n v="730"/>
    <n v="787"/>
    <n v="800"/>
    <s v="889"/>
    <n v="737"/>
    <n v="44.36"/>
    <x v="2"/>
    <s v="6"/>
    <s v="0.72%"/>
    <s v="2.73%"/>
    <s v="24.96"/>
    <x v="23"/>
    <s v="8,515,767"/>
    <s v="Americas"/>
    <x v="10"/>
    <s v="$2.06 Tn"/>
    <s v="$1.80 Tn"/>
    <x v="23"/>
  </r>
  <r>
    <x v="929"/>
    <s v="University of Almería"/>
    <x v="22"/>
    <n v="38"/>
    <n v="355"/>
    <n v="478"/>
    <n v="210"/>
    <n v="959"/>
    <n v="966"/>
    <n v="800"/>
    <s v="874"/>
    <n v="737"/>
    <n v="44.36"/>
    <x v="2"/>
    <s v="30"/>
    <s v="0.04%"/>
    <s v="0.60%"/>
    <s v="92.40"/>
    <x v="22"/>
    <s v="505,992"/>
    <s v="Europe"/>
    <x v="5"/>
    <s v="$1.50 Tn"/>
    <s v="$1.24 Tn"/>
    <x v="22"/>
  </r>
  <r>
    <x v="930"/>
    <s v="Hallym University"/>
    <x v="8"/>
    <n v="33"/>
    <n v="355"/>
    <n v="478"/>
    <n v="210"/>
    <n v="942"/>
    <n v="950"/>
    <n v="800"/>
    <s v="889"/>
    <n v="552"/>
    <n v="44.36"/>
    <x v="2"/>
    <s v="28"/>
    <s v="0.09%"/>
    <s v="0.66%"/>
    <s v="511.62"/>
    <x v="8"/>
    <s v="100,210"/>
    <s v="Asia"/>
    <x v="2"/>
    <s v="$1.74 Tn"/>
    <s v="$1.41 Tn"/>
    <x v="8"/>
  </r>
  <r>
    <x v="931"/>
    <s v="Fourth Military Medical University"/>
    <x v="18"/>
    <n v="60"/>
    <n v="355"/>
    <n v="478"/>
    <n v="210"/>
    <n v="680"/>
    <n v="747"/>
    <n v="609"/>
    <s v="909"/>
    <n v="552"/>
    <n v="44.36"/>
    <x v="2"/>
    <s v="1"/>
    <s v="0.39%"/>
    <s v="18.47%"/>
    <s v="148.28"/>
    <x v="18"/>
    <s v="9,706,961"/>
    <s v="Asia"/>
    <x v="2"/>
    <s v="$15.47 Tn"/>
    <s v="$11.22 Tn"/>
    <x v="18"/>
  </r>
  <r>
    <x v="932"/>
    <s v="University of the Republic (Uruguay)"/>
    <x v="55"/>
    <n v="1"/>
    <n v="355"/>
    <n v="478"/>
    <n v="210"/>
    <n v="940"/>
    <n v="744"/>
    <n v="800"/>
    <s v="889"/>
    <n v="737"/>
    <n v="44.35"/>
    <x v="2"/>
    <s v="134"/>
    <s v="0.35%"/>
    <s v="0.04%"/>
    <s v="19.19"/>
    <x v="54"/>
    <s v="181,034"/>
    <s v="Americas"/>
    <x v="10"/>
    <s v="$63.42 Bn"/>
    <s v="$52.42 Bn"/>
    <x v="54"/>
  </r>
  <r>
    <x v="933"/>
    <s v="Dokuz Eylül University"/>
    <x v="37"/>
    <n v="10"/>
    <n v="355"/>
    <n v="478"/>
    <n v="210"/>
    <n v="948"/>
    <n v="914"/>
    <n v="800"/>
    <s v="889"/>
    <n v="737"/>
    <n v="44.35"/>
    <x v="2"/>
    <s v="17"/>
    <s v="1.09%"/>
    <s v="1.08%"/>
    <s v="107.64"/>
    <x v="37"/>
    <s v="783,562"/>
    <s v="Asia"/>
    <x v="4"/>
    <s v="$809.55 Bn"/>
    <s v="$863.71 Bn"/>
    <x v="37"/>
  </r>
  <r>
    <x v="934"/>
    <s v="Nanjing University of Aeronautics and Astronautics"/>
    <x v="18"/>
    <n v="61"/>
    <n v="355"/>
    <n v="478"/>
    <n v="210"/>
    <n v="775"/>
    <n v="974"/>
    <n v="800"/>
    <s v="897"/>
    <n v="737"/>
    <n v="44.35"/>
    <x v="2"/>
    <s v="1"/>
    <s v="0.39%"/>
    <s v="18.47%"/>
    <s v="148.28"/>
    <x v="18"/>
    <s v="9,706,961"/>
    <s v="Asia"/>
    <x v="2"/>
    <s v="$15.47 Tn"/>
    <s v="$11.22 Tn"/>
    <x v="18"/>
  </r>
  <r>
    <x v="935"/>
    <s v="Public University of Navarre"/>
    <x v="22"/>
    <n v="39"/>
    <n v="355"/>
    <n v="478"/>
    <n v="210"/>
    <n v="959"/>
    <n v="803"/>
    <n v="800"/>
    <s v="897"/>
    <n v="552"/>
    <n v="44.35"/>
    <x v="2"/>
    <s v="30"/>
    <s v="0.04%"/>
    <s v="0.60%"/>
    <s v="92.40"/>
    <x v="22"/>
    <s v="505,992"/>
    <s v="Europe"/>
    <x v="5"/>
    <s v="$1.50 Tn"/>
    <s v="$1.24 Tn"/>
    <x v="22"/>
  </r>
  <r>
    <x v="936"/>
    <s v="University of A Coruña"/>
    <x v="22"/>
    <n v="40"/>
    <n v="355"/>
    <n v="478"/>
    <n v="210"/>
    <n v="947"/>
    <n v="899"/>
    <n v="800"/>
    <s v="917"/>
    <n v="426"/>
    <n v="44.35"/>
    <x v="2"/>
    <s v="30"/>
    <s v="0.04%"/>
    <s v="0.60%"/>
    <s v="92.40"/>
    <x v="22"/>
    <s v="505,992"/>
    <s v="Europe"/>
    <x v="5"/>
    <s v="$1.50 Tn"/>
    <s v="$1.24 Tn"/>
    <x v="22"/>
  </r>
  <r>
    <x v="937"/>
    <s v="Isfahan University of Technology"/>
    <x v="48"/>
    <n v="4"/>
    <n v="355"/>
    <n v="478"/>
    <n v="210"/>
    <n v="722"/>
    <n v="904"/>
    <n v="609"/>
    <s v="909"/>
    <n v="737"/>
    <n v="44.34"/>
    <x v="2"/>
    <s v="18"/>
    <s v="1.30%"/>
    <s v="1.08%"/>
    <s v="50.96"/>
    <x v="47"/>
    <s v="1,648,195"/>
    <s v="Asia"/>
    <x v="12"/>
    <s v="$495.69 Bn"/>
    <s v="$425.40 Bn"/>
    <x v="47"/>
  </r>
  <r>
    <x v="938"/>
    <s v="University of New England (Australia)"/>
    <x v="14"/>
    <n v="27"/>
    <n v="355"/>
    <n v="478"/>
    <n v="210"/>
    <n v="916"/>
    <n v="552"/>
    <n v="493"/>
    <s v="909"/>
    <n v="637"/>
    <n v="44.34"/>
    <x v="2"/>
    <s v="55"/>
    <s v="1.18%"/>
    <s v="0.33%"/>
    <s v="3.32"/>
    <x v="14"/>
    <s v="7,692,024"/>
    <s v="Oceania"/>
    <x v="6"/>
    <s v="$1.48 Tn"/>
    <s v="$1.30 Tn"/>
    <x v="14"/>
  </r>
  <r>
    <x v="939"/>
    <s v="Federal University of Pernambuco"/>
    <x v="23"/>
    <n v="15"/>
    <n v="355"/>
    <n v="478"/>
    <n v="210"/>
    <n v="765"/>
    <n v="883"/>
    <n v="800"/>
    <s v="948"/>
    <n v="373"/>
    <n v="44.34"/>
    <x v="2"/>
    <s v="6"/>
    <s v="0.72%"/>
    <s v="2.73%"/>
    <s v="24.96"/>
    <x v="23"/>
    <s v="8,515,767"/>
    <s v="Americas"/>
    <x v="10"/>
    <s v="$2.06 Tn"/>
    <s v="$1.80 Tn"/>
    <x v="23"/>
  </r>
  <r>
    <x v="940"/>
    <s v="Jiangsu University"/>
    <x v="18"/>
    <n v="62"/>
    <n v="355"/>
    <n v="478"/>
    <n v="210"/>
    <n v="836"/>
    <n v="959"/>
    <n v="800"/>
    <s v="985"/>
    <n v="280"/>
    <n v="44.34"/>
    <x v="2"/>
    <s v="1"/>
    <s v="0.39%"/>
    <s v="18.47%"/>
    <s v="148.28"/>
    <x v="18"/>
    <s v="9,706,961"/>
    <s v="Asia"/>
    <x v="2"/>
    <s v="$15.47 Tn"/>
    <s v="$11.22 Tn"/>
    <x v="18"/>
  </r>
  <r>
    <x v="941"/>
    <s v="Third Military Medical University"/>
    <x v="18"/>
    <n v="63"/>
    <n v="355"/>
    <n v="478"/>
    <n v="210"/>
    <n v="800"/>
    <n v="844"/>
    <n v="609"/>
    <s v="923"/>
    <n v="481"/>
    <n v="44.34"/>
    <x v="2"/>
    <s v="1"/>
    <s v="0.39%"/>
    <s v="18.47%"/>
    <s v="148.28"/>
    <x v="18"/>
    <s v="9,706,961"/>
    <s v="Asia"/>
    <x v="2"/>
    <s v="$15.47 Tn"/>
    <s v="$11.22 Tn"/>
    <x v="18"/>
  </r>
  <r>
    <x v="942"/>
    <s v="South China Normal University"/>
    <x v="18"/>
    <n v="64"/>
    <n v="355"/>
    <n v="478"/>
    <n v="210"/>
    <n v="737"/>
    <n v="932"/>
    <n v="800"/>
    <s v="917"/>
    <n v="637"/>
    <n v="44.33"/>
    <x v="2"/>
    <s v="1"/>
    <s v="0.39%"/>
    <s v="18.47%"/>
    <s v="148.28"/>
    <x v="18"/>
    <s v="9,706,961"/>
    <s v="Asia"/>
    <x v="2"/>
    <s v="$15.47 Tn"/>
    <s v="$11.22 Tn"/>
    <x v="18"/>
  </r>
  <r>
    <x v="943"/>
    <s v="University of Limerick"/>
    <x v="25"/>
    <n v="8"/>
    <n v="355"/>
    <n v="478"/>
    <n v="210"/>
    <n v="897"/>
    <n v="868"/>
    <n v="800"/>
    <s v="948"/>
    <n v="373"/>
    <n v="44.33"/>
    <x v="2"/>
    <s v="124"/>
    <s v="1.13%"/>
    <s v="0.06%"/>
    <s v="70.27"/>
    <x v="25"/>
    <s v="70,273"/>
    <s v="Europe"/>
    <x v="1"/>
    <s v="$405.19 Bn"/>
    <s v="$304.82 Bn"/>
    <x v="25"/>
  </r>
  <r>
    <x v="944"/>
    <s v="Xiangtan University"/>
    <x v="18"/>
    <n v="65"/>
    <n v="355"/>
    <n v="393"/>
    <n v="210"/>
    <n v="893"/>
    <n v="918"/>
    <n v="800"/>
    <s v="973"/>
    <n v="737"/>
    <n v="44.33"/>
    <x v="2"/>
    <s v="1"/>
    <s v="0.39%"/>
    <s v="18.47%"/>
    <s v="148.28"/>
    <x v="18"/>
    <s v="9,706,961"/>
    <s v="Asia"/>
    <x v="2"/>
    <s v="$15.47 Tn"/>
    <s v="$11.22 Tn"/>
    <x v="18"/>
  </r>
  <r>
    <x v="945"/>
    <s v="Yangzhou University"/>
    <x v="18"/>
    <n v="66"/>
    <n v="355"/>
    <n v="478"/>
    <n v="210"/>
    <n v="928"/>
    <n v="907"/>
    <n v="800"/>
    <s v="909"/>
    <n v="737"/>
    <n v="44.33"/>
    <x v="2"/>
    <s v="1"/>
    <s v="0.39%"/>
    <s v="18.47%"/>
    <s v="148.28"/>
    <x v="18"/>
    <s v="9,706,961"/>
    <s v="Asia"/>
    <x v="2"/>
    <s v="$15.47 Tn"/>
    <s v="$11.22 Tn"/>
    <x v="18"/>
  </r>
  <r>
    <x v="946"/>
    <s v="Northwestern Polytechnical University"/>
    <x v="18"/>
    <n v="67"/>
    <n v="355"/>
    <n v="417"/>
    <n v="210"/>
    <n v="628"/>
    <n v="987"/>
    <n v="800"/>
    <s v="985"/>
    <n v="737"/>
    <n v="44.33"/>
    <x v="2"/>
    <s v="1"/>
    <s v="0.39%"/>
    <s v="18.47%"/>
    <s v="148.28"/>
    <x v="18"/>
    <s v="9,706,961"/>
    <s v="Asia"/>
    <x v="2"/>
    <s v="$15.47 Tn"/>
    <s v="$11.22 Tn"/>
    <x v="18"/>
  </r>
  <r>
    <x v="947"/>
    <s v="University of Reims Champagne-Ardenne"/>
    <x v="6"/>
    <n v="47"/>
    <n v="355"/>
    <n v="478"/>
    <n v="210"/>
    <n v="977"/>
    <n v="868"/>
    <n v="609"/>
    <s v="923"/>
    <n v="481"/>
    <n v="44.33"/>
    <x v="2"/>
    <s v="22"/>
    <s v="0.22%"/>
    <s v="0.84%"/>
    <s v="118.31"/>
    <x v="6"/>
    <s v="551,695"/>
    <s v="Europe"/>
    <x v="3"/>
    <s v="$2.88 Tn"/>
    <s v="$2.47 Tn"/>
    <x v="6"/>
  </r>
  <r>
    <x v="948"/>
    <s v="Ibaraki University"/>
    <x v="2"/>
    <n v="74"/>
    <n v="355"/>
    <n v="478"/>
    <n v="210"/>
    <n v="995"/>
    <n v="439"/>
    <n v="609"/>
    <s v="917"/>
    <n v="737"/>
    <n v="44.33"/>
    <x v="2"/>
    <s v="11"/>
    <s v="-0.30%"/>
    <s v="1.62%"/>
    <s v="334.66"/>
    <x v="2"/>
    <s v="377,930"/>
    <s v="Asia"/>
    <x v="2"/>
    <s v="$5.50 Tn"/>
    <s v="$4.94 Tn"/>
    <x v="2"/>
  </r>
  <r>
    <x v="949"/>
    <s v="Chung Shan Medical University"/>
    <x v="19"/>
    <n v="19"/>
    <n v="355"/>
    <n v="478"/>
    <n v="210"/>
    <n v="750"/>
    <n v="987"/>
    <n v="609"/>
    <s v="923"/>
    <n v="737"/>
    <n v="44.32"/>
    <x v="2"/>
    <s v="57"/>
    <s v="0.18%"/>
    <s v="0.31%"/>
    <s v="658.05"/>
    <x v="19"/>
    <s v="36,193"/>
    <s v="Asia"/>
    <x v="2"/>
    <s v="$633.70 Bn"/>
    <s v="-"/>
    <x v="19"/>
  </r>
  <r>
    <x v="950"/>
    <s v="Alexandria University"/>
    <x v="49"/>
    <n v="2"/>
    <n v="254"/>
    <n v="478"/>
    <n v="210"/>
    <n v="963"/>
    <n v="950"/>
    <n v="800"/>
    <s v="956"/>
    <n v="737"/>
    <n v="44.32"/>
    <x v="2"/>
    <s v="14"/>
    <s v="1.94%"/>
    <s v="1.31%"/>
    <s v="102.08"/>
    <x v="48"/>
    <s v="1,002,450"/>
    <s v="Africa"/>
    <x v="14"/>
    <s v="$331.36 Bn"/>
    <s v="$270.14 Bn"/>
    <x v="48"/>
  </r>
  <r>
    <x v="951"/>
    <s v="Yuan Ze University"/>
    <x v="19"/>
    <n v="20"/>
    <n v="355"/>
    <n v="478"/>
    <n v="210"/>
    <n v="894"/>
    <n v="974"/>
    <n v="800"/>
    <s v="917"/>
    <n v="737"/>
    <n v="44.32"/>
    <x v="2"/>
    <s v="57"/>
    <s v="0.18%"/>
    <s v="0.31%"/>
    <s v="658.05"/>
    <x v="19"/>
    <s v="36,193"/>
    <s v="Asia"/>
    <x v="2"/>
    <s v="$633.70 Bn"/>
    <s v="-"/>
    <x v="19"/>
  </r>
  <r>
    <x v="952"/>
    <s v="University of Cyprus"/>
    <x v="56"/>
    <n v="1"/>
    <n v="355"/>
    <n v="478"/>
    <n v="210"/>
    <n v="802"/>
    <n v="887"/>
    <n v="609"/>
    <s v="923"/>
    <n v="737"/>
    <n v="44.32"/>
    <x v="2"/>
    <s v="158"/>
    <s v="0.73%"/>
    <s v="0.02%"/>
    <s v="130.51"/>
    <x v="55"/>
    <s v="9,251"/>
    <s v="Europe"/>
    <x v="8"/>
    <s v="$26.35 Bn"/>
    <s v="$20.05 Bn"/>
    <x v="55"/>
  </r>
  <r>
    <x v="953"/>
    <s v="University of Silesia"/>
    <x v="38"/>
    <n v="9"/>
    <n v="355"/>
    <n v="478"/>
    <n v="210"/>
    <n v="815"/>
    <n v="843"/>
    <n v="609"/>
    <s v="923"/>
    <n v="737"/>
    <n v="44.32"/>
    <x v="2"/>
    <s v="38"/>
    <s v="-0.11%"/>
    <s v="0.49%"/>
    <s v="121.04"/>
    <x v="38"/>
    <s v="312,679"/>
    <s v="Europe"/>
    <x v="8"/>
    <s v="$643.27 Bn"/>
    <s v="$471.40 Bn"/>
    <x v="38"/>
  </r>
  <r>
    <x v="954"/>
    <s v="Southern Medical University"/>
    <x v="18"/>
    <n v="68"/>
    <n v="355"/>
    <n v="478"/>
    <n v="210"/>
    <n v="873"/>
    <n v="737"/>
    <n v="800"/>
    <s v="923"/>
    <n v="637"/>
    <n v="44.32"/>
    <x v="2"/>
    <s v="1"/>
    <s v="0.39%"/>
    <s v="18.47%"/>
    <s v="148.28"/>
    <x v="18"/>
    <s v="9,706,961"/>
    <s v="Asia"/>
    <x v="2"/>
    <s v="$15.47 Tn"/>
    <s v="$11.22 Tn"/>
    <x v="18"/>
  </r>
  <r>
    <x v="955"/>
    <s v="Shiraz University"/>
    <x v="48"/>
    <n v="5"/>
    <n v="355"/>
    <n v="478"/>
    <n v="210"/>
    <n v="860"/>
    <n v="952"/>
    <n v="609"/>
    <s v="923"/>
    <n v="737"/>
    <n v="44.32"/>
    <x v="2"/>
    <s v="18"/>
    <s v="1.30%"/>
    <s v="1.08%"/>
    <s v="50.96"/>
    <x v="47"/>
    <s v="1,648,195"/>
    <s v="Asia"/>
    <x v="12"/>
    <s v="$495.69 Bn"/>
    <s v="$425.40 Bn"/>
    <x v="47"/>
  </r>
  <r>
    <x v="956"/>
    <s v="University of Bucharest"/>
    <x v="57"/>
    <n v="1"/>
    <n v="321"/>
    <n v="478"/>
    <n v="210"/>
    <n v="837"/>
    <n v="776"/>
    <n v="609"/>
    <s v="937"/>
    <n v="737"/>
    <n v="44.32"/>
    <x v="2"/>
    <s v="61"/>
    <s v="-0.66%"/>
    <s v="0.25%"/>
    <s v="80.70"/>
    <x v="56"/>
    <s v="238,391"/>
    <s v="Europe"/>
    <x v="8"/>
    <s v="$263.13 Bn"/>
    <s v="$186.69 Bn"/>
    <x v="56"/>
  </r>
  <r>
    <x v="957"/>
    <s v="Mansoura University"/>
    <x v="49"/>
    <n v="3"/>
    <n v="355"/>
    <n v="478"/>
    <n v="210"/>
    <n v="978"/>
    <n v="974"/>
    <n v="609"/>
    <s v="923"/>
    <n v="737"/>
    <n v="44.31"/>
    <x v="2"/>
    <s v="14"/>
    <s v="1.94%"/>
    <s v="1.31%"/>
    <s v="102.08"/>
    <x v="48"/>
    <s v="1,002,450"/>
    <s v="Africa"/>
    <x v="14"/>
    <s v="$331.36 Bn"/>
    <s v="$270.14 Bn"/>
    <x v="48"/>
  </r>
  <r>
    <x v="958"/>
    <s v="Amirkabir University of Technology"/>
    <x v="48"/>
    <n v="6"/>
    <n v="355"/>
    <n v="478"/>
    <n v="210"/>
    <n v="769"/>
    <n v="952"/>
    <n v="609"/>
    <s v="937"/>
    <n v="737"/>
    <n v="44.31"/>
    <x v="2"/>
    <s v="18"/>
    <s v="1.30%"/>
    <s v="1.08%"/>
    <s v="50.96"/>
    <x v="47"/>
    <s v="1,648,195"/>
    <s v="Asia"/>
    <x v="12"/>
    <s v="$495.69 Bn"/>
    <s v="$425.40 Bn"/>
    <x v="47"/>
  </r>
  <r>
    <x v="959"/>
    <s v="Beijing Jiaotong University"/>
    <x v="18"/>
    <n v="69"/>
    <n v="355"/>
    <n v="478"/>
    <n v="210"/>
    <n v="971"/>
    <n v="987"/>
    <n v="800"/>
    <s v="997"/>
    <n v="280"/>
    <n v="44.31"/>
    <x v="2"/>
    <s v="1"/>
    <s v="0.39%"/>
    <s v="18.47%"/>
    <s v="148.28"/>
    <x v="18"/>
    <s v="9,706,961"/>
    <s v="Asia"/>
    <x v="2"/>
    <s v="$15.47 Tn"/>
    <s v="$11.22 Tn"/>
    <x v="18"/>
  </r>
  <r>
    <x v="960"/>
    <s v="University of Valenciennes and Hainaut-Cambresis"/>
    <x v="6"/>
    <n v="48"/>
    <n v="355"/>
    <n v="478"/>
    <n v="210"/>
    <n v="840"/>
    <n v="938"/>
    <n v="493"/>
    <s v="937"/>
    <n v="737"/>
    <n v="44.31"/>
    <x v="2"/>
    <s v="22"/>
    <s v="0.22%"/>
    <s v="0.84%"/>
    <s v="118.31"/>
    <x v="6"/>
    <s v="551,695"/>
    <s v="Europe"/>
    <x v="3"/>
    <s v="$2.88 Tn"/>
    <s v="$2.47 Tn"/>
    <x v="6"/>
  </r>
  <r>
    <x v="961"/>
    <s v="University of the Algarve"/>
    <x v="28"/>
    <n v="7"/>
    <n v="355"/>
    <n v="478"/>
    <n v="210"/>
    <n v="951"/>
    <n v="826"/>
    <n v="800"/>
    <s v="923"/>
    <n v="737"/>
    <n v="44.31"/>
    <x v="2"/>
    <s v="89"/>
    <s v="-0.29%"/>
    <s v="0.13%"/>
    <s v="110.73"/>
    <x v="28"/>
    <s v="92,090"/>
    <s v="Europe"/>
    <x v="5"/>
    <s v="$249.91 Bn"/>
    <s v="$204.84 Bn"/>
    <x v="28"/>
  </r>
  <r>
    <x v="962"/>
    <s v="University of Chemistry and Technology, Prague"/>
    <x v="30"/>
    <n v="5"/>
    <n v="355"/>
    <n v="478"/>
    <n v="210"/>
    <n v="994"/>
    <n v="871"/>
    <n v="800"/>
    <s v="923"/>
    <n v="737"/>
    <n v="44.31"/>
    <x v="2"/>
    <s v="86"/>
    <s v="0.18%"/>
    <s v="0.14%"/>
    <s v="135.79"/>
    <x v="30"/>
    <s v="78,865"/>
    <s v="Europe"/>
    <x v="8"/>
    <s v="$259.74 Bn"/>
    <s v="$195.31 Bn"/>
    <x v="30"/>
  </r>
  <r>
    <x v="963"/>
    <s v="Federal University of Ceará"/>
    <x v="23"/>
    <n v="16"/>
    <n v="355"/>
    <n v="478"/>
    <n v="210"/>
    <n v="826"/>
    <n v="806"/>
    <n v="800"/>
    <s v="937"/>
    <n v="737"/>
    <n v="44.31"/>
    <x v="2"/>
    <s v="6"/>
    <s v="0.72%"/>
    <s v="2.73%"/>
    <s v="24.96"/>
    <x v="23"/>
    <s v="8,515,767"/>
    <s v="Americas"/>
    <x v="10"/>
    <s v="$2.06 Tn"/>
    <s v="$1.80 Tn"/>
    <x v="23"/>
  </r>
  <r>
    <x v="964"/>
    <s v="Ain Shams University"/>
    <x v="49"/>
    <n v="4"/>
    <n v="355"/>
    <n v="478"/>
    <n v="210"/>
    <n v="891"/>
    <n v="848"/>
    <n v="609"/>
    <s v="937"/>
    <n v="737"/>
    <n v="44.31"/>
    <x v="2"/>
    <s v="14"/>
    <s v="1.94%"/>
    <s v="1.31%"/>
    <s v="102.08"/>
    <x v="48"/>
    <s v="1,002,450"/>
    <s v="Africa"/>
    <x v="14"/>
    <s v="$331.36 Bn"/>
    <s v="$270.14 Bn"/>
    <x v="48"/>
  </r>
  <r>
    <x v="965"/>
    <s v="University of Oldenburg"/>
    <x v="10"/>
    <n v="55"/>
    <n v="355"/>
    <n v="478"/>
    <n v="210"/>
    <n v="849"/>
    <n v="831"/>
    <n v="800"/>
    <s v="937"/>
    <n v="737"/>
    <n v="44.31"/>
    <x v="2"/>
    <s v="19"/>
    <s v="0.32%"/>
    <s v="1.07%"/>
    <s v="234.61"/>
    <x v="10"/>
    <s v="357,114"/>
    <s v="Europe"/>
    <x v="3"/>
    <s v="$4.16 Tn"/>
    <s v="$3.48 Tn"/>
    <x v="10"/>
  </r>
  <r>
    <x v="966"/>
    <s v="Federal University of Bahia"/>
    <x v="23"/>
    <n v="17"/>
    <n v="355"/>
    <n v="478"/>
    <n v="210"/>
    <n v="981"/>
    <n v="856"/>
    <n v="609"/>
    <s v="937"/>
    <n v="737"/>
    <n v="44.31"/>
    <x v="2"/>
    <s v="6"/>
    <s v="0.72%"/>
    <s v="2.73%"/>
    <s v="24.96"/>
    <x v="23"/>
    <s v="8,515,767"/>
    <s v="Americas"/>
    <x v="10"/>
    <s v="$2.06 Tn"/>
    <s v="$1.80 Tn"/>
    <x v="23"/>
  </r>
  <r>
    <x v="967"/>
    <s v="Hunan Normal University"/>
    <x v="18"/>
    <n v="70"/>
    <n v="355"/>
    <n v="478"/>
    <n v="210"/>
    <n v="923"/>
    <n v="915"/>
    <n v="800"/>
    <s v="937"/>
    <n v="737"/>
    <n v="44.3"/>
    <x v="2"/>
    <s v="1"/>
    <s v="0.39%"/>
    <s v="18.47%"/>
    <s v="148.28"/>
    <x v="18"/>
    <s v="9,706,961"/>
    <s v="Asia"/>
    <x v="2"/>
    <s v="$15.47 Tn"/>
    <s v="$11.22 Tn"/>
    <x v="18"/>
  </r>
  <r>
    <x v="968"/>
    <s v="Western Michigan University"/>
    <x v="0"/>
    <n v="229"/>
    <n v="355"/>
    <n v="478"/>
    <n v="210"/>
    <n v="962"/>
    <n v="815"/>
    <n v="800"/>
    <s v="937"/>
    <n v="737"/>
    <n v="44.3"/>
    <x v="2"/>
    <s v="3"/>
    <s v="0.59%"/>
    <s v="4.25%"/>
    <s v="35.32"/>
    <x v="0"/>
    <s v="9,372,610"/>
    <s v="Americas"/>
    <x v="0"/>
    <s v="$22.20 Tn"/>
    <s v="$18.62 Tn"/>
    <x v="0"/>
  </r>
  <r>
    <x v="969"/>
    <s v="University of Seoul"/>
    <x v="8"/>
    <n v="34"/>
    <n v="355"/>
    <n v="478"/>
    <n v="210"/>
    <n v="997"/>
    <n v="938"/>
    <n v="609"/>
    <s v="948"/>
    <n v="552"/>
    <n v="44.3"/>
    <x v="2"/>
    <s v="28"/>
    <s v="0.09%"/>
    <s v="0.66%"/>
    <s v="511.62"/>
    <x v="8"/>
    <s v="100,210"/>
    <s v="Asia"/>
    <x v="2"/>
    <s v="$1.74 Tn"/>
    <s v="$1.41 Tn"/>
    <x v="8"/>
  </r>
  <r>
    <x v="970"/>
    <s v="Federico Santa María Technical University"/>
    <x v="40"/>
    <n v="4"/>
    <n v="355"/>
    <n v="478"/>
    <n v="210"/>
    <n v="984"/>
    <n v="938"/>
    <n v="493"/>
    <s v="966"/>
    <n v="481"/>
    <n v="44.3"/>
    <x v="2"/>
    <s v="63"/>
    <s v="0.87%"/>
    <s v="0.25%"/>
    <s v="25.28"/>
    <x v="40"/>
    <s v="756,102"/>
    <s v="Americas"/>
    <x v="10"/>
    <s v="$313.56 Bn"/>
    <s v="$247.05 Bn"/>
    <x v="40"/>
  </r>
  <r>
    <x v="971"/>
    <s v="Ryerson University"/>
    <x v="5"/>
    <n v="32"/>
    <n v="355"/>
    <n v="478"/>
    <n v="210"/>
    <n v="813"/>
    <n v="966"/>
    <n v="609"/>
    <s v="956"/>
    <n v="637"/>
    <n v="44.3"/>
    <x v="2"/>
    <s v="39"/>
    <s v="0.89%"/>
    <s v="0.48%"/>
    <s v="3.78"/>
    <x v="5"/>
    <s v="9,984,670"/>
    <s v="Americas"/>
    <x v="0"/>
    <s v="$1.83 Tn"/>
    <s v="$1.53 Tn"/>
    <x v="5"/>
  </r>
  <r>
    <x v="972"/>
    <s v="South China Agricultural University"/>
    <x v="18"/>
    <n v="71"/>
    <n v="355"/>
    <n v="478"/>
    <n v="210"/>
    <n v="946"/>
    <n v="830"/>
    <n v="800"/>
    <s v="948"/>
    <n v="737"/>
    <n v="44.3"/>
    <x v="2"/>
    <s v="1"/>
    <s v="0.39%"/>
    <s v="18.47%"/>
    <s v="148.28"/>
    <x v="18"/>
    <s v="9,706,961"/>
    <s v="Asia"/>
    <x v="2"/>
    <s v="$15.47 Tn"/>
    <s v="$11.22 Tn"/>
    <x v="18"/>
  </r>
  <r>
    <x v="973"/>
    <s v="Fu Jen Catholic University"/>
    <x v="19"/>
    <n v="21"/>
    <n v="355"/>
    <n v="478"/>
    <n v="210"/>
    <n v="978"/>
    <n v="891"/>
    <n v="800"/>
    <s v="948"/>
    <n v="737"/>
    <n v="44.3"/>
    <x v="2"/>
    <s v="57"/>
    <s v="0.18%"/>
    <s v="0.31%"/>
    <s v="658.05"/>
    <x v="19"/>
    <s v="36,193"/>
    <s v="Asia"/>
    <x v="2"/>
    <s v="$633.70 Bn"/>
    <s v="-"/>
    <x v="19"/>
  </r>
  <r>
    <x v="974"/>
    <s v="China Pharmaceutical University"/>
    <x v="18"/>
    <n v="72"/>
    <n v="355"/>
    <n v="478"/>
    <n v="210"/>
    <n v="919"/>
    <n v="987"/>
    <n v="800"/>
    <s v="956"/>
    <n v="552"/>
    <n v="44.3"/>
    <x v="2"/>
    <s v="1"/>
    <s v="0.39%"/>
    <s v="18.47%"/>
    <s v="148.28"/>
    <x v="18"/>
    <s v="9,706,961"/>
    <s v="Asia"/>
    <x v="2"/>
    <s v="$15.47 Tn"/>
    <s v="$11.22 Tn"/>
    <x v="18"/>
  </r>
  <r>
    <x v="975"/>
    <s v="Tarbiat Modares University"/>
    <x v="48"/>
    <n v="7"/>
    <n v="355"/>
    <n v="478"/>
    <n v="210"/>
    <n v="811"/>
    <n v="987"/>
    <n v="800"/>
    <s v="956"/>
    <n v="737"/>
    <n v="44.29"/>
    <x v="2"/>
    <s v="18"/>
    <s v="1.30%"/>
    <s v="1.08%"/>
    <s v="50.96"/>
    <x v="47"/>
    <s v="1,648,195"/>
    <s v="Asia"/>
    <x v="12"/>
    <s v="$495.69 Bn"/>
    <s v="$425.40 Bn"/>
    <x v="47"/>
  </r>
  <r>
    <x v="976"/>
    <s v="University of Puerto Rico at Mayagüez"/>
    <x v="58"/>
    <n v="1"/>
    <n v="355"/>
    <n v="478"/>
    <n v="210"/>
    <n v="999"/>
    <n v="778"/>
    <n v="609"/>
    <s v="956"/>
    <n v="737"/>
    <n v="44.29"/>
    <x v="2"/>
    <s v="141"/>
    <s v="-2.47%"/>
    <s v="0.04%"/>
    <s v="322.53"/>
    <x v="57"/>
    <s v="8,870"/>
    <s v="Americas"/>
    <x v="16"/>
    <s v="$104.12 Bn"/>
    <s v="$105.03 Bn"/>
    <x v="57"/>
  </r>
  <r>
    <x v="977"/>
    <s v="National University of Rosario"/>
    <x v="36"/>
    <n v="4"/>
    <n v="355"/>
    <n v="478"/>
    <n v="210"/>
    <n v="976"/>
    <n v="811"/>
    <n v="800"/>
    <s v="956"/>
    <n v="737"/>
    <n v="44.29"/>
    <x v="2"/>
    <s v="32"/>
    <s v="0.93%"/>
    <s v="0.58%"/>
    <s v="16.26"/>
    <x v="36"/>
    <s v="2,780,400"/>
    <s v="Americas"/>
    <x v="10"/>
    <s v="$515.35 Bn"/>
    <s v="$545.87 Bn"/>
    <x v="36"/>
  </r>
  <r>
    <x v="978"/>
    <s v="University of Pau and Pays de l'Adour"/>
    <x v="6"/>
    <n v="49"/>
    <n v="355"/>
    <n v="478"/>
    <n v="210"/>
    <n v="988"/>
    <n v="987"/>
    <n v="800"/>
    <s v="956"/>
    <n v="737"/>
    <n v="44.29"/>
    <x v="2"/>
    <s v="22"/>
    <s v="0.22%"/>
    <s v="0.84%"/>
    <s v="118.31"/>
    <x v="6"/>
    <s v="551,695"/>
    <s v="Europe"/>
    <x v="3"/>
    <s v="$2.88 Tn"/>
    <s v="$2.47 Tn"/>
    <x v="6"/>
  </r>
  <r>
    <x v="979"/>
    <s v="Xidian University"/>
    <x v="18"/>
    <n v="73"/>
    <n v="355"/>
    <n v="478"/>
    <n v="210"/>
    <n v="888"/>
    <n v="974"/>
    <n v="800"/>
    <s v="985"/>
    <n v="373"/>
    <n v="44.29"/>
    <x v="2"/>
    <s v="1"/>
    <s v="0.39%"/>
    <s v="18.47%"/>
    <s v="148.28"/>
    <x v="18"/>
    <s v="9,706,961"/>
    <s v="Asia"/>
    <x v="2"/>
    <s v="$15.47 Tn"/>
    <s v="$11.22 Tn"/>
    <x v="18"/>
  </r>
  <r>
    <x v="980"/>
    <s v="Zhejiang University of Technology"/>
    <x v="18"/>
    <n v="74"/>
    <n v="355"/>
    <n v="478"/>
    <n v="210"/>
    <n v="917"/>
    <n v="987"/>
    <n v="800"/>
    <s v="966"/>
    <n v="637"/>
    <n v="44.28"/>
    <x v="2"/>
    <s v="1"/>
    <s v="0.39%"/>
    <s v="18.47%"/>
    <s v="148.28"/>
    <x v="18"/>
    <s v="9,706,961"/>
    <s v="Asia"/>
    <x v="2"/>
    <s v="$15.47 Tn"/>
    <s v="$11.22 Tn"/>
    <x v="18"/>
  </r>
  <r>
    <x v="981"/>
    <s v="China Medical University (PRC)"/>
    <x v="18"/>
    <n v="75"/>
    <n v="355"/>
    <n v="478"/>
    <n v="210"/>
    <n v="849"/>
    <n v="709"/>
    <n v="800"/>
    <s v="966"/>
    <n v="737"/>
    <n v="44.28"/>
    <x v="2"/>
    <s v="1"/>
    <s v="0.39%"/>
    <s v="18.47%"/>
    <s v="148.28"/>
    <x v="18"/>
    <s v="9,706,961"/>
    <s v="Asia"/>
    <x v="2"/>
    <s v="$15.47 Tn"/>
    <s v="$11.22 Tn"/>
    <x v="18"/>
  </r>
  <r>
    <x v="982"/>
    <s v="Federal University of ABC"/>
    <x v="23"/>
    <n v="18"/>
    <n v="355"/>
    <n v="478"/>
    <n v="210"/>
    <n v="952"/>
    <n v="904"/>
    <n v="609"/>
    <s v="966"/>
    <n v="737"/>
    <n v="44.28"/>
    <x v="2"/>
    <s v="6"/>
    <s v="0.72%"/>
    <s v="2.73%"/>
    <s v="24.96"/>
    <x v="23"/>
    <s v="8,515,767"/>
    <s v="Americas"/>
    <x v="10"/>
    <s v="$2.06 Tn"/>
    <s v="$1.80 Tn"/>
    <x v="23"/>
  </r>
  <r>
    <x v="983"/>
    <s v="King Juan Carlos University"/>
    <x v="22"/>
    <n v="41"/>
    <n v="355"/>
    <n v="478"/>
    <n v="210"/>
    <n v="859"/>
    <n v="836"/>
    <n v="800"/>
    <s v="970"/>
    <n v="737"/>
    <n v="44.27"/>
    <x v="2"/>
    <s v="30"/>
    <s v="0.04%"/>
    <s v="0.60%"/>
    <s v="92.40"/>
    <x v="22"/>
    <s v="505,992"/>
    <s v="Europe"/>
    <x v="5"/>
    <s v="$1.50 Tn"/>
    <s v="$1.24 Tn"/>
    <x v="22"/>
  </r>
  <r>
    <x v="984"/>
    <s v="Beijing University of Technology"/>
    <x v="18"/>
    <n v="76"/>
    <n v="355"/>
    <n v="478"/>
    <n v="210"/>
    <n v="809"/>
    <n v="938"/>
    <n v="609"/>
    <s v="973"/>
    <n v="637"/>
    <n v="44.27"/>
    <x v="2"/>
    <s v="1"/>
    <s v="0.39%"/>
    <s v="18.47%"/>
    <s v="148.28"/>
    <x v="18"/>
    <s v="9,706,961"/>
    <s v="Asia"/>
    <x v="2"/>
    <s v="$15.47 Tn"/>
    <s v="$11.22 Tn"/>
    <x v="18"/>
  </r>
  <r>
    <x v="985"/>
    <s v="Guangxi University"/>
    <x v="18"/>
    <n v="77"/>
    <n v="313"/>
    <n v="478"/>
    <n v="210"/>
    <n v="919"/>
    <n v="974"/>
    <n v="800"/>
    <s v="979"/>
    <n v="637"/>
    <n v="44.27"/>
    <x v="2"/>
    <s v="1"/>
    <s v="0.39%"/>
    <s v="18.47%"/>
    <s v="148.28"/>
    <x v="18"/>
    <s v="9,706,961"/>
    <s v="Asia"/>
    <x v="2"/>
    <s v="$15.47 Tn"/>
    <s v="$11.22 Tn"/>
    <x v="18"/>
  </r>
  <r>
    <x v="986"/>
    <s v="Northwest A&amp;F University"/>
    <x v="18"/>
    <n v="78"/>
    <n v="355"/>
    <n v="478"/>
    <n v="210"/>
    <n v="787"/>
    <n v="894"/>
    <n v="800"/>
    <s v="973"/>
    <n v="737"/>
    <n v="44.27"/>
    <x v="2"/>
    <s v="1"/>
    <s v="0.39%"/>
    <s v="18.47%"/>
    <s v="148.28"/>
    <x v="18"/>
    <s v="9,706,961"/>
    <s v="Asia"/>
    <x v="2"/>
    <s v="$15.47 Tn"/>
    <s v="$11.22 Tn"/>
    <x v="18"/>
  </r>
  <r>
    <x v="987"/>
    <s v="Shanxi University"/>
    <x v="18"/>
    <n v="79"/>
    <n v="355"/>
    <n v="478"/>
    <n v="210"/>
    <n v="885"/>
    <n v="907"/>
    <n v="800"/>
    <s v="973"/>
    <n v="737"/>
    <n v="44.26"/>
    <x v="2"/>
    <s v="1"/>
    <s v="0.39%"/>
    <s v="18.47%"/>
    <s v="148.28"/>
    <x v="18"/>
    <s v="9,706,961"/>
    <s v="Asia"/>
    <x v="2"/>
    <s v="$15.47 Tn"/>
    <s v="$11.22 Tn"/>
    <x v="18"/>
  </r>
  <r>
    <x v="988"/>
    <s v="Tamkang University"/>
    <x v="19"/>
    <n v="22"/>
    <n v="355"/>
    <n v="478"/>
    <n v="210"/>
    <n v="929"/>
    <n v="974"/>
    <n v="800"/>
    <s v="973"/>
    <n v="737"/>
    <n v="44.26"/>
    <x v="2"/>
    <s v="57"/>
    <s v="0.18%"/>
    <s v="0.31%"/>
    <s v="658.05"/>
    <x v="19"/>
    <s v="36,193"/>
    <s v="Asia"/>
    <x v="2"/>
    <s v="$633.70 Bn"/>
    <s v="-"/>
    <x v="19"/>
  </r>
  <r>
    <x v="989"/>
    <s v="Harbin Medical University"/>
    <x v="18"/>
    <n v="80"/>
    <n v="355"/>
    <n v="478"/>
    <n v="210"/>
    <n v="900"/>
    <n v="862"/>
    <n v="800"/>
    <s v="979"/>
    <n v="737"/>
    <n v="44.26"/>
    <x v="2"/>
    <s v="1"/>
    <s v="0.39%"/>
    <s v="18.47%"/>
    <s v="148.28"/>
    <x v="18"/>
    <s v="9,706,961"/>
    <s v="Asia"/>
    <x v="2"/>
    <s v="$15.47 Tn"/>
    <s v="$11.22 Tn"/>
    <x v="18"/>
  </r>
  <r>
    <x v="990"/>
    <s v="Zhejiang Normal University"/>
    <x v="18"/>
    <n v="81"/>
    <n v="355"/>
    <n v="478"/>
    <n v="210"/>
    <n v="905"/>
    <n v="932"/>
    <n v="800"/>
    <s v="979"/>
    <n v="737"/>
    <n v="44.26"/>
    <x v="2"/>
    <s v="1"/>
    <s v="0.39%"/>
    <s v="18.47%"/>
    <s v="148.28"/>
    <x v="18"/>
    <s v="9,706,961"/>
    <s v="Asia"/>
    <x v="2"/>
    <s v="$15.47 Tn"/>
    <s v="$11.22 Tn"/>
    <x v="18"/>
  </r>
  <r>
    <x v="991"/>
    <s v="King Abdulaziz University"/>
    <x v="39"/>
    <n v="4"/>
    <n v="355"/>
    <n v="470"/>
    <n v="210"/>
    <n v="843"/>
    <n v="688"/>
    <n v="609"/>
    <s v="998"/>
    <n v="637"/>
    <n v="44.26"/>
    <x v="2"/>
    <s v="41"/>
    <s v="1.59%"/>
    <s v="0.45%"/>
    <s v="16.19"/>
    <x v="39"/>
    <s v="2,149,690"/>
    <s v="Asia"/>
    <x v="4"/>
    <s v="$790.06 Bn"/>
    <s v="$639.62 Bn"/>
    <x v="39"/>
  </r>
  <r>
    <x v="992"/>
    <s v="Iran University of Science and Technology"/>
    <x v="48"/>
    <n v="8"/>
    <n v="355"/>
    <n v="478"/>
    <n v="210"/>
    <n v="822"/>
    <n v="987"/>
    <n v="493"/>
    <s v="989"/>
    <n v="737"/>
    <n v="44.25"/>
    <x v="2"/>
    <s v="18"/>
    <s v="1.30%"/>
    <s v="1.08%"/>
    <s v="50.96"/>
    <x v="47"/>
    <s v="1,648,195"/>
    <s v="Asia"/>
    <x v="12"/>
    <s v="$495.69 Bn"/>
    <s v="$425.40 Bn"/>
    <x v="47"/>
  </r>
  <r>
    <x v="993"/>
    <s v="I-Shou University"/>
    <x v="19"/>
    <n v="23"/>
    <n v="355"/>
    <n v="478"/>
    <n v="210"/>
    <n v="878"/>
    <n v="987"/>
    <n v="800"/>
    <s v="989"/>
    <n v="737"/>
    <n v="44.24"/>
    <x v="2"/>
    <s v="57"/>
    <s v="0.18%"/>
    <s v="0.31%"/>
    <s v="658.05"/>
    <x v="19"/>
    <s v="36,193"/>
    <s v="Asia"/>
    <x v="2"/>
    <s v="$633.70 Bn"/>
    <s v="-"/>
    <x v="19"/>
  </r>
  <r>
    <x v="994"/>
    <s v="University of Maine (Le Mans)"/>
    <x v="6"/>
    <n v="50"/>
    <n v="355"/>
    <n v="478"/>
    <n v="210"/>
    <n v="990"/>
    <n v="918"/>
    <n v="800"/>
    <s v="989"/>
    <n v="637"/>
    <n v="44.24"/>
    <x v="2"/>
    <s v="22"/>
    <s v="0.22%"/>
    <s v="0.84%"/>
    <s v="118.31"/>
    <x v="6"/>
    <s v="551,695"/>
    <s v="Europe"/>
    <x v="3"/>
    <s v="$2.88 Tn"/>
    <s v="$2.47 Tn"/>
    <x v="6"/>
  </r>
  <r>
    <x v="995"/>
    <s v="National Dong Hwa University"/>
    <x v="19"/>
    <n v="24"/>
    <n v="355"/>
    <n v="478"/>
    <n v="210"/>
    <n v="901"/>
    <n v="934"/>
    <n v="800"/>
    <s v="989"/>
    <n v="737"/>
    <n v="44.24"/>
    <x v="2"/>
    <s v="57"/>
    <s v="0.18%"/>
    <s v="0.31%"/>
    <s v="658.05"/>
    <x v="19"/>
    <s v="36,193"/>
    <s v="Asia"/>
    <x v="2"/>
    <s v="$633.70 Bn"/>
    <s v="-"/>
    <x v="19"/>
  </r>
  <r>
    <x v="996"/>
    <s v="National Taipei University of Technology"/>
    <x v="19"/>
    <n v="25"/>
    <n v="355"/>
    <n v="478"/>
    <n v="210"/>
    <n v="867"/>
    <n v="987"/>
    <n v="800"/>
    <s v="994"/>
    <n v="737"/>
    <n v="44.24"/>
    <x v="2"/>
    <s v="57"/>
    <s v="0.18%"/>
    <s v="0.31%"/>
    <s v="658.05"/>
    <x v="19"/>
    <s v="36,193"/>
    <s v="Asia"/>
    <x v="2"/>
    <s v="$633.70 Bn"/>
    <s v="-"/>
    <x v="19"/>
  </r>
  <r>
    <x v="997"/>
    <s v="Shaanxi Normal University"/>
    <x v="18"/>
    <n v="82"/>
    <n v="355"/>
    <n v="478"/>
    <n v="210"/>
    <n v="956"/>
    <n v="965"/>
    <n v="800"/>
    <s v="994"/>
    <n v="737"/>
    <n v="44.23"/>
    <x v="2"/>
    <s v="1"/>
    <s v="0.39%"/>
    <s v="18.47%"/>
    <s v="148.28"/>
    <x v="18"/>
    <s v="9,706,961"/>
    <s v="Asia"/>
    <x v="2"/>
    <s v="$15.47 Tn"/>
    <s v="$11.22 Tn"/>
    <x v="18"/>
  </r>
  <r>
    <x v="998"/>
    <s v="National University of Defense Technology"/>
    <x v="18"/>
    <n v="83"/>
    <n v="355"/>
    <n v="478"/>
    <n v="210"/>
    <n v="860"/>
    <n v="973"/>
    <n v="800"/>
    <s v="999"/>
    <n v="637"/>
    <n v="44.21"/>
    <x v="2"/>
    <s v="1"/>
    <s v="0.39%"/>
    <s v="18.47%"/>
    <s v="148.28"/>
    <x v="18"/>
    <s v="9,706,961"/>
    <s v="Asia"/>
    <x v="2"/>
    <s v="$15.47 Tn"/>
    <s v="$11.22 Tn"/>
    <x v="18"/>
  </r>
  <r>
    <x v="999"/>
    <s v="Yanbian University"/>
    <x v="18"/>
    <n v="84"/>
    <n v="355"/>
    <n v="478"/>
    <n v="210"/>
    <n v="890"/>
    <n v="790"/>
    <n v="800"/>
    <s v="1000"/>
    <n v="737"/>
    <n v="44.18"/>
    <x v="2"/>
    <s v="1"/>
    <s v="0.39%"/>
    <s v="18.47%"/>
    <s v="148.28"/>
    <x v="18"/>
    <s v="9,706,961"/>
    <s v="Asia"/>
    <x v="2"/>
    <s v="$15.47 Tn"/>
    <s v="$11.22 Tn"/>
    <x v="18"/>
  </r>
  <r>
    <x v="0"/>
    <s v="Harvard University"/>
    <x v="0"/>
    <n v="1"/>
    <n v="1"/>
    <n v="1"/>
    <n v="1"/>
    <n v="1"/>
    <n v="1"/>
    <n v="1"/>
    <s v="1"/>
    <n v="3"/>
    <n v="100"/>
    <x v="3"/>
    <s v="3"/>
    <s v="0.59%"/>
    <s v="4.25%"/>
    <s v="35.32"/>
    <x v="0"/>
    <s v="9,372,610"/>
    <s v="Americas"/>
    <x v="0"/>
    <s v="$22.20 Tn"/>
    <s v="$18.62 Tn"/>
    <x v="0"/>
  </r>
  <r>
    <x v="1"/>
    <s v="Stanford University"/>
    <x v="0"/>
    <n v="2"/>
    <n v="9"/>
    <n v="2"/>
    <n v="4"/>
    <n v="5"/>
    <n v="3"/>
    <n v="3"/>
    <s v="4"/>
    <n v="10"/>
    <n v="98.66"/>
    <x v="3"/>
    <s v="3"/>
    <s v="0.59%"/>
    <s v="4.25%"/>
    <s v="35.32"/>
    <x v="0"/>
    <s v="9,372,610"/>
    <s v="Americas"/>
    <x v="0"/>
    <s v="$22.20 Tn"/>
    <s v="$18.62 Tn"/>
    <x v="0"/>
  </r>
  <r>
    <x v="2"/>
    <s v="Massachusetts Institute of Technology"/>
    <x v="0"/>
    <n v="3"/>
    <n v="3"/>
    <n v="11"/>
    <n v="2"/>
    <n v="15"/>
    <n v="2"/>
    <n v="2"/>
    <s v="2"/>
    <n v="1"/>
    <n v="97.54"/>
    <x v="3"/>
    <s v="3"/>
    <s v="0.59%"/>
    <s v="4.25%"/>
    <s v="35.32"/>
    <x v="0"/>
    <s v="9,372,610"/>
    <s v="Americas"/>
    <x v="0"/>
    <s v="$22.20 Tn"/>
    <s v="$18.62 Tn"/>
    <x v="0"/>
  </r>
  <r>
    <x v="3"/>
    <s v="University of Cambridge"/>
    <x v="1"/>
    <n v="1"/>
    <n v="2"/>
    <n v="10"/>
    <n v="5"/>
    <n v="11"/>
    <n v="6"/>
    <n v="12"/>
    <s v="13"/>
    <n v="48"/>
    <n v="96.81"/>
    <x v="3"/>
    <s v="21"/>
    <s v="0.53%"/>
    <s v="0.87%"/>
    <s v="279.48"/>
    <x v="1"/>
    <s v="242,900"/>
    <s v="Europe"/>
    <x v="1"/>
    <s v="$2.93 Tn"/>
    <s v="$2.65 Tn"/>
    <x v="1"/>
  </r>
  <r>
    <x v="4"/>
    <s v="University of Oxford"/>
    <x v="1"/>
    <n v="2"/>
    <n v="7"/>
    <n v="13"/>
    <n v="10"/>
    <n v="7"/>
    <n v="12"/>
    <n v="7"/>
    <s v="9"/>
    <n v="15"/>
    <n v="96.46"/>
    <x v="3"/>
    <s v="21"/>
    <s v="0.53%"/>
    <s v="0.87%"/>
    <s v="279.48"/>
    <x v="1"/>
    <s v="242,900"/>
    <s v="Europe"/>
    <x v="1"/>
    <s v="$2.93 Tn"/>
    <s v="$2.65 Tn"/>
    <x v="1"/>
  </r>
  <r>
    <x v="5"/>
    <s v="Columbia University"/>
    <x v="0"/>
    <n v="4"/>
    <n v="13"/>
    <n v="6"/>
    <n v="9"/>
    <n v="13"/>
    <n v="13"/>
    <n v="11"/>
    <s v="12"/>
    <n v="4"/>
    <n v="96.14"/>
    <x v="3"/>
    <s v="3"/>
    <s v="0.59%"/>
    <s v="4.25%"/>
    <s v="35.32"/>
    <x v="0"/>
    <s v="9,372,610"/>
    <s v="Americas"/>
    <x v="0"/>
    <s v="$22.20 Tn"/>
    <s v="$18.62 Tn"/>
    <x v="0"/>
  </r>
  <r>
    <x v="6"/>
    <s v="University of California, Berkeley"/>
    <x v="0"/>
    <n v="5"/>
    <n v="5"/>
    <n v="21"/>
    <n v="6"/>
    <n v="10"/>
    <n v="4"/>
    <n v="4"/>
    <s v="7"/>
    <n v="29"/>
    <n v="92.25"/>
    <x v="3"/>
    <s v="3"/>
    <s v="0.59%"/>
    <s v="4.25%"/>
    <s v="35.32"/>
    <x v="0"/>
    <s v="9,372,610"/>
    <s v="Americas"/>
    <x v="0"/>
    <s v="$22.20 Tn"/>
    <s v="$18.62 Tn"/>
    <x v="0"/>
  </r>
  <r>
    <x v="7"/>
    <s v="University of Chicago"/>
    <x v="0"/>
    <n v="6"/>
    <n v="11"/>
    <n v="14"/>
    <n v="8"/>
    <n v="17"/>
    <n v="16"/>
    <n v="12"/>
    <s v="22"/>
    <n v="141"/>
    <n v="90.7"/>
    <x v="3"/>
    <s v="3"/>
    <s v="0.59%"/>
    <s v="4.25%"/>
    <s v="35.32"/>
    <x v="0"/>
    <s v="9,372,610"/>
    <s v="Americas"/>
    <x v="0"/>
    <s v="$22.20 Tn"/>
    <s v="$18.62 Tn"/>
    <x v="0"/>
  </r>
  <r>
    <x v="8"/>
    <s v="Princeton University"/>
    <x v="0"/>
    <n v="7"/>
    <n v="4"/>
    <n v="15"/>
    <n v="3"/>
    <n v="72"/>
    <n v="25"/>
    <n v="24"/>
    <s v="33"/>
    <n v="225"/>
    <n v="89.42"/>
    <x v="3"/>
    <s v="3"/>
    <s v="0.59%"/>
    <s v="4.25%"/>
    <s v="35.32"/>
    <x v="0"/>
    <s v="9,372,610"/>
    <s v="Americas"/>
    <x v="0"/>
    <s v="$22.20 Tn"/>
    <s v="$18.62 Tn"/>
    <x v="0"/>
  </r>
  <r>
    <x v="9"/>
    <s v="Cornell University"/>
    <x v="0"/>
    <n v="8"/>
    <n v="12"/>
    <n v="18"/>
    <n v="14"/>
    <n v="24"/>
    <n v="15"/>
    <n v="25"/>
    <s v="22"/>
    <n v="11"/>
    <n v="86.79"/>
    <x v="3"/>
    <s v="3"/>
    <s v="0.59%"/>
    <s v="4.25%"/>
    <s v="35.32"/>
    <x v="0"/>
    <s v="9,372,610"/>
    <s v="Americas"/>
    <x v="0"/>
    <s v="$22.20 Tn"/>
    <s v="$18.62 Tn"/>
    <x v="0"/>
  </r>
  <r>
    <x v="10"/>
    <s v="Yale University"/>
    <x v="0"/>
    <n v="9"/>
    <n v="10"/>
    <n v="26"/>
    <n v="11"/>
    <n v="18"/>
    <n v="8"/>
    <n v="35"/>
    <s v="20"/>
    <n v="49"/>
    <n v="86.61"/>
    <x v="3"/>
    <s v="3"/>
    <s v="0.59%"/>
    <s v="4.25%"/>
    <s v="35.32"/>
    <x v="0"/>
    <s v="9,372,610"/>
    <s v="Americas"/>
    <x v="0"/>
    <s v="$22.20 Tn"/>
    <s v="$18.62 Tn"/>
    <x v="0"/>
  </r>
  <r>
    <x v="11"/>
    <s v="California Institute of Technology"/>
    <x v="0"/>
    <n v="10"/>
    <n v="6"/>
    <n v="328"/>
    <n v="7"/>
    <n v="53"/>
    <n v="9"/>
    <n v="19"/>
    <s v="25"/>
    <n v="13"/>
    <n v="84.4"/>
    <x v="3"/>
    <s v="3"/>
    <s v="0.59%"/>
    <s v="4.25%"/>
    <s v="35.32"/>
    <x v="0"/>
    <s v="9,372,610"/>
    <s v="Americas"/>
    <x v="0"/>
    <s v="$22.20 Tn"/>
    <s v="$18.62 Tn"/>
    <x v="0"/>
  </r>
  <r>
    <x v="12"/>
    <s v="University of Tokyo"/>
    <x v="2"/>
    <n v="1"/>
    <n v="16"/>
    <n v="3"/>
    <n v="38"/>
    <n v="14"/>
    <n v="19"/>
    <n v="31"/>
    <s v="29"/>
    <n v="7"/>
    <n v="78.23"/>
    <x v="3"/>
    <s v="11"/>
    <s v="-0.30%"/>
    <s v="1.62%"/>
    <s v="334.66"/>
    <x v="2"/>
    <s v="377,930"/>
    <s v="Asia"/>
    <x v="2"/>
    <s v="$5.50 Tn"/>
    <s v="$4.94 Tn"/>
    <x v="2"/>
  </r>
  <r>
    <x v="13"/>
    <s v="University of Pennsylvania"/>
    <x v="0"/>
    <n v="11"/>
    <n v="20"/>
    <n v="4"/>
    <n v="28"/>
    <n v="8"/>
    <n v="18"/>
    <n v="14"/>
    <s v="9"/>
    <n v="14"/>
    <n v="77.599999999999994"/>
    <x v="3"/>
    <s v="3"/>
    <s v="0.59%"/>
    <s v="4.25%"/>
    <s v="35.32"/>
    <x v="0"/>
    <s v="9,372,610"/>
    <s v="Americas"/>
    <x v="0"/>
    <s v="$22.20 Tn"/>
    <s v="$18.62 Tn"/>
    <x v="0"/>
  </r>
  <r>
    <x v="14"/>
    <s v="University of California, Los Angeles"/>
    <x v="0"/>
    <n v="12"/>
    <n v="28"/>
    <n v="27"/>
    <n v="13"/>
    <n v="6"/>
    <n v="14"/>
    <n v="8"/>
    <s v="6"/>
    <n v="9"/>
    <n v="76.91"/>
    <x v="3"/>
    <s v="3"/>
    <s v="0.59%"/>
    <s v="4.25%"/>
    <s v="35.32"/>
    <x v="0"/>
    <s v="9,372,610"/>
    <s v="Americas"/>
    <x v="0"/>
    <s v="$22.20 Tn"/>
    <s v="$18.62 Tn"/>
    <x v="0"/>
  </r>
  <r>
    <x v="15"/>
    <s v="Johns Hopkins University"/>
    <x v="0"/>
    <n v="13"/>
    <n v="18"/>
    <n v="84"/>
    <n v="16"/>
    <n v="4"/>
    <n v="11"/>
    <n v="5"/>
    <s v="3"/>
    <n v="2"/>
    <n v="71.599999999999994"/>
    <x v="3"/>
    <s v="3"/>
    <s v="0.59%"/>
    <s v="4.25%"/>
    <s v="35.32"/>
    <x v="0"/>
    <s v="9,372,610"/>
    <s v="Americas"/>
    <x v="0"/>
    <s v="$22.20 Tn"/>
    <s v="$18.62 Tn"/>
    <x v="0"/>
  </r>
  <r>
    <x v="16"/>
    <s v="Kyoto University"/>
    <x v="2"/>
    <n v="2"/>
    <n v="22"/>
    <n v="16"/>
    <n v="24"/>
    <n v="30"/>
    <n v="42"/>
    <n v="88"/>
    <s v="60"/>
    <n v="16"/>
    <n v="68.599999999999994"/>
    <x v="3"/>
    <s v="11"/>
    <s v="-0.30%"/>
    <s v="1.62%"/>
    <s v="334.66"/>
    <x v="2"/>
    <s v="377,930"/>
    <s v="Asia"/>
    <x v="2"/>
    <s v="$5.50 Tn"/>
    <s v="$4.94 Tn"/>
    <x v="2"/>
  </r>
  <r>
    <x v="17"/>
    <s v="New York University"/>
    <x v="0"/>
    <n v="14"/>
    <n v="32"/>
    <n v="22"/>
    <n v="18"/>
    <n v="47"/>
    <n v="29"/>
    <n v="46"/>
    <s v="32"/>
    <n v="43"/>
    <n v="68.39"/>
    <x v="3"/>
    <s v="3"/>
    <s v="0.59%"/>
    <s v="4.25%"/>
    <s v="35.32"/>
    <x v="0"/>
    <s v="9,372,610"/>
    <s v="Americas"/>
    <x v="0"/>
    <s v="$22.20 Tn"/>
    <s v="$18.62 Tn"/>
    <x v="0"/>
  </r>
  <r>
    <x v="18"/>
    <s v="University of Michigan, Ann Arbor"/>
    <x v="0"/>
    <n v="15"/>
    <n v="24"/>
    <n v="17"/>
    <n v="140"/>
    <n v="3"/>
    <n v="20"/>
    <n v="6"/>
    <s v="14"/>
    <n v="12"/>
    <n v="68.36"/>
    <x v="3"/>
    <s v="3"/>
    <s v="0.59%"/>
    <s v="4.25%"/>
    <s v="35.32"/>
    <x v="0"/>
    <s v="9,372,610"/>
    <s v="Americas"/>
    <x v="0"/>
    <s v="$22.20 Tn"/>
    <s v="$18.62 Tn"/>
    <x v="0"/>
  </r>
  <r>
    <x v="19"/>
    <s v="Swiss Federal Institute of Technology in Zurich"/>
    <x v="3"/>
    <n v="1"/>
    <n v="17"/>
    <n v="64"/>
    <n v="17"/>
    <n v="44"/>
    <n v="27"/>
    <n v="39"/>
    <s v="79"/>
    <n v="57"/>
    <n v="66.930000000000007"/>
    <x v="3"/>
    <s v="101"/>
    <s v="0.74%"/>
    <s v="0.11%"/>
    <s v="209.64"/>
    <x v="3"/>
    <s v="41,284"/>
    <s v="Europe"/>
    <x v="3"/>
    <s v="$740.70 Bn"/>
    <s v="$668.85 Bn"/>
    <x v="3"/>
  </r>
  <r>
    <x v="20"/>
    <s v="University of California, San Diego"/>
    <x v="0"/>
    <n v="16"/>
    <n v="36"/>
    <n v="567"/>
    <n v="19"/>
    <n v="16"/>
    <n v="5"/>
    <n v="15"/>
    <s v="15"/>
    <n v="17"/>
    <n v="66.59"/>
    <x v="3"/>
    <s v="3"/>
    <s v="0.59%"/>
    <s v="4.25%"/>
    <s v="35.32"/>
    <x v="0"/>
    <s v="9,372,610"/>
    <s v="Americas"/>
    <x v="0"/>
    <s v="$22.20 Tn"/>
    <s v="$18.62 Tn"/>
    <x v="0"/>
  </r>
  <r>
    <x v="21"/>
    <s v="Northwestern University"/>
    <x v="0"/>
    <n v="17"/>
    <n v="163"/>
    <n v="12"/>
    <n v="104"/>
    <n v="27"/>
    <n v="34"/>
    <n v="27"/>
    <s v="26"/>
    <n v="42"/>
    <n v="66.56"/>
    <x v="3"/>
    <s v="3"/>
    <s v="0.59%"/>
    <s v="4.25%"/>
    <s v="35.32"/>
    <x v="0"/>
    <s v="9,372,610"/>
    <s v="Americas"/>
    <x v="0"/>
    <s v="$22.20 Tn"/>
    <s v="$18.62 Tn"/>
    <x v="0"/>
  </r>
  <r>
    <x v="22"/>
    <s v="Hebrew University of Jerusalem"/>
    <x v="4"/>
    <n v="1"/>
    <n v="15"/>
    <n v="164"/>
    <n v="15"/>
    <n v="120"/>
    <n v="97"/>
    <n v="368"/>
    <s v="143"/>
    <n v="35"/>
    <n v="65.709999999999994"/>
    <x v="3"/>
    <s v="100"/>
    <s v="1.60%"/>
    <s v="0.11%"/>
    <s v="416.73"/>
    <x v="4"/>
    <s v="20,770"/>
    <s v="Asia"/>
    <x v="4"/>
    <s v="$403.96 Bn"/>
    <s v="$317.75 Bn"/>
    <x v="4"/>
  </r>
  <r>
    <x v="23"/>
    <s v="Seoul National University"/>
    <x v="8"/>
    <n v="1"/>
    <n v="367"/>
    <n v="9"/>
    <n v="218"/>
    <n v="36"/>
    <n v="163"/>
    <n v="146"/>
    <s v="112"/>
    <n v="6"/>
    <n v="64.819999999999993"/>
    <x v="3"/>
    <s v="28"/>
    <s v="0.09%"/>
    <s v="0.66%"/>
    <s v="511.62"/>
    <x v="8"/>
    <s v="100,210"/>
    <s v="Asia"/>
    <x v="2"/>
    <s v="$1.74 Tn"/>
    <s v="$1.41 Tn"/>
    <x v="8"/>
  </r>
  <r>
    <x v="24"/>
    <s v="University of Wisconsin–Madison"/>
    <x v="0"/>
    <n v="18"/>
    <n v="29"/>
    <n v="29"/>
    <n v="34"/>
    <n v="21"/>
    <n v="24"/>
    <n v="22"/>
    <s v="27"/>
    <n v="27"/>
    <n v="64.510000000000005"/>
    <x v="3"/>
    <s v="3"/>
    <s v="0.59%"/>
    <s v="4.25%"/>
    <s v="35.32"/>
    <x v="0"/>
    <s v="9,372,610"/>
    <s v="Americas"/>
    <x v="0"/>
    <s v="$22.20 Tn"/>
    <s v="$18.62 Tn"/>
    <x v="0"/>
  </r>
  <r>
    <x v="25"/>
    <s v="University of California, San Francisco"/>
    <x v="0"/>
    <n v="19"/>
    <n v="367"/>
    <n v="567"/>
    <n v="20"/>
    <n v="22"/>
    <n v="7"/>
    <n v="15"/>
    <s v="11"/>
    <n v="56"/>
    <n v="63.69"/>
    <x v="3"/>
    <s v="3"/>
    <s v="0.59%"/>
    <s v="4.25%"/>
    <s v="35.32"/>
    <x v="0"/>
    <s v="9,372,610"/>
    <s v="Americas"/>
    <x v="0"/>
    <s v="$22.20 Tn"/>
    <s v="$18.62 Tn"/>
    <x v="0"/>
  </r>
  <r>
    <x v="26"/>
    <s v="University College London"/>
    <x v="1"/>
    <n v="3"/>
    <n v="21"/>
    <n v="447"/>
    <n v="27"/>
    <n v="12"/>
    <n v="22"/>
    <n v="15"/>
    <s v="18"/>
    <n v="67"/>
    <n v="62.27"/>
    <x v="3"/>
    <s v="21"/>
    <s v="0.53%"/>
    <s v="0.87%"/>
    <s v="279.48"/>
    <x v="1"/>
    <s v="242,900"/>
    <s v="Europe"/>
    <x v="1"/>
    <s v="$2.93 Tn"/>
    <s v="$2.65 Tn"/>
    <x v="1"/>
  </r>
  <r>
    <x v="27"/>
    <s v="Duke University"/>
    <x v="0"/>
    <n v="20"/>
    <n v="74"/>
    <n v="31"/>
    <n v="56"/>
    <n v="19"/>
    <n v="23"/>
    <n v="15"/>
    <s v="16"/>
    <n v="33"/>
    <n v="61.55"/>
    <x v="3"/>
    <s v="3"/>
    <s v="0.59%"/>
    <s v="4.25%"/>
    <s v="35.32"/>
    <x v="0"/>
    <s v="9,372,610"/>
    <s v="Americas"/>
    <x v="0"/>
    <s v="$22.20 Tn"/>
    <s v="$18.62 Tn"/>
    <x v="0"/>
  </r>
  <r>
    <x v="28"/>
    <s v="Rockefeller University"/>
    <x v="0"/>
    <n v="21"/>
    <n v="49"/>
    <n v="567"/>
    <n v="12"/>
    <n v="372"/>
    <n v="28"/>
    <n v="115"/>
    <s v="70"/>
    <n v="289"/>
    <n v="61.28"/>
    <x v="3"/>
    <s v="3"/>
    <s v="0.59%"/>
    <s v="4.25%"/>
    <s v="35.32"/>
    <x v="0"/>
    <s v="9,372,610"/>
    <s v="Americas"/>
    <x v="0"/>
    <s v="$22.20 Tn"/>
    <s v="$18.62 Tn"/>
    <x v="0"/>
  </r>
  <r>
    <x v="29"/>
    <s v="University of Texas at Austin"/>
    <x v="0"/>
    <n v="22"/>
    <n v="75"/>
    <n v="36"/>
    <n v="25"/>
    <n v="48"/>
    <n v="50"/>
    <n v="26"/>
    <s v="71"/>
    <n v="38"/>
    <n v="61.14"/>
    <x v="3"/>
    <s v="3"/>
    <s v="0.59%"/>
    <s v="4.25%"/>
    <s v="35.32"/>
    <x v="0"/>
    <s v="9,372,610"/>
    <s v="Americas"/>
    <x v="0"/>
    <s v="$22.20 Tn"/>
    <s v="$18.62 Tn"/>
    <x v="0"/>
  </r>
  <r>
    <x v="30"/>
    <s v="University of Washington - Seattle"/>
    <x v="0"/>
    <n v="23"/>
    <n v="48"/>
    <n v="103"/>
    <n v="41"/>
    <n v="9"/>
    <n v="10"/>
    <n v="10"/>
    <s v="5"/>
    <n v="40"/>
    <n v="60.61"/>
    <x v="3"/>
    <s v="3"/>
    <s v="0.59%"/>
    <s v="4.25%"/>
    <s v="35.32"/>
    <x v="0"/>
    <s v="9,372,610"/>
    <s v="Americas"/>
    <x v="0"/>
    <s v="$22.20 Tn"/>
    <s v="$18.62 Tn"/>
    <x v="0"/>
  </r>
  <r>
    <x v="31"/>
    <s v="University of Toronto"/>
    <x v="5"/>
    <n v="1"/>
    <n v="70"/>
    <n v="51"/>
    <n v="32"/>
    <n v="2"/>
    <n v="17"/>
    <n v="9"/>
    <s v="8"/>
    <n v="145"/>
    <n v="60.04"/>
    <x v="3"/>
    <s v="39"/>
    <s v="0.89%"/>
    <s v="0.48%"/>
    <s v="3.78"/>
    <x v="5"/>
    <s v="9,984,670"/>
    <s v="Americas"/>
    <x v="0"/>
    <s v="$1.83 Tn"/>
    <s v="$1.53 Tn"/>
    <x v="5"/>
  </r>
  <r>
    <x v="32"/>
    <s v="University of Illinois at Urbana–Champaign"/>
    <x v="0"/>
    <n v="24"/>
    <n v="33"/>
    <n v="75"/>
    <n v="21"/>
    <n v="40"/>
    <n v="48"/>
    <n v="42"/>
    <s v="74"/>
    <n v="65"/>
    <n v="59.94"/>
    <x v="3"/>
    <s v="3"/>
    <s v="0.59%"/>
    <s v="4.25%"/>
    <s v="35.32"/>
    <x v="0"/>
    <s v="9,372,610"/>
    <s v="Americas"/>
    <x v="0"/>
    <s v="$22.20 Tn"/>
    <s v="$18.62 Tn"/>
    <x v="0"/>
  </r>
  <r>
    <x v="33"/>
    <s v="Keio University"/>
    <x v="2"/>
    <n v="3"/>
    <n v="284"/>
    <n v="5"/>
    <n v="218"/>
    <n v="309"/>
    <n v="246"/>
    <n v="368"/>
    <s v="270"/>
    <n v="80"/>
    <n v="59.84"/>
    <x v="3"/>
    <s v="11"/>
    <s v="-0.30%"/>
    <s v="1.62%"/>
    <s v="334.66"/>
    <x v="2"/>
    <s v="377,930"/>
    <s v="Asia"/>
    <x v="2"/>
    <s v="$5.50 Tn"/>
    <s v="$4.94 Tn"/>
    <x v="2"/>
  </r>
  <r>
    <x v="34"/>
    <s v="Imperial College London"/>
    <x v="1"/>
    <n v="4"/>
    <n v="90"/>
    <n v="82"/>
    <n v="30"/>
    <n v="19"/>
    <n v="26"/>
    <n v="23"/>
    <s v="19"/>
    <n v="47"/>
    <n v="59.61"/>
    <x v="3"/>
    <s v="21"/>
    <s v="0.53%"/>
    <s v="0.87%"/>
    <s v="279.48"/>
    <x v="1"/>
    <s v="242,900"/>
    <s v="Europe"/>
    <x v="1"/>
    <s v="$2.93 Tn"/>
    <s v="$2.65 Tn"/>
    <x v="1"/>
  </r>
  <r>
    <x v="35"/>
    <s v="École Polytechnique"/>
    <x v="6"/>
    <n v="1"/>
    <n v="98"/>
    <n v="7"/>
    <n v="216"/>
    <n v="327"/>
    <n v="314"/>
    <n v="234"/>
    <s v="295"/>
    <n v="172"/>
    <n v="59.2"/>
    <x v="3"/>
    <s v="22"/>
    <s v="0.22%"/>
    <s v="0.84%"/>
    <s v="118.31"/>
    <x v="6"/>
    <s v="551,695"/>
    <s v="Europe"/>
    <x v="3"/>
    <s v="$2.88 Tn"/>
    <s v="$2.47 Tn"/>
    <x v="6"/>
  </r>
  <r>
    <x v="36"/>
    <s v="École normale supérieure - Paris"/>
    <x v="6"/>
    <n v="2"/>
    <n v="8"/>
    <n v="502"/>
    <n v="54"/>
    <n v="379"/>
    <n v="157"/>
    <n v="645"/>
    <s v="295"/>
    <n v="871"/>
    <n v="58.8"/>
    <x v="3"/>
    <s v="22"/>
    <s v="0.22%"/>
    <s v="0.84%"/>
    <s v="118.31"/>
    <x v="6"/>
    <s v="551,695"/>
    <s v="Europe"/>
    <x v="3"/>
    <s v="$2.88 Tn"/>
    <s v="$2.47 Tn"/>
    <x v="6"/>
  </r>
  <r>
    <x v="37"/>
    <s v="Waseda University"/>
    <x v="2"/>
    <n v="4"/>
    <n v="288"/>
    <n v="8"/>
    <n v="218"/>
    <n v="406"/>
    <n v="389"/>
    <n v="368"/>
    <s v="388"/>
    <n v="248"/>
    <n v="58.17"/>
    <x v="3"/>
    <s v="11"/>
    <s v="-0.30%"/>
    <s v="1.62%"/>
    <s v="334.66"/>
    <x v="2"/>
    <s v="377,930"/>
    <s v="Asia"/>
    <x v="2"/>
    <s v="$5.50 Tn"/>
    <s v="$4.94 Tn"/>
    <x v="2"/>
  </r>
  <r>
    <x v="38"/>
    <s v="Weizmann Institute of Science"/>
    <x v="4"/>
    <n v="2"/>
    <n v="19"/>
    <n v="567"/>
    <n v="22"/>
    <n v="246"/>
    <n v="63"/>
    <n v="234"/>
    <s v="143"/>
    <n v="45"/>
    <n v="57.17"/>
    <x v="3"/>
    <s v="100"/>
    <s v="1.60%"/>
    <s v="0.11%"/>
    <s v="416.73"/>
    <x v="4"/>
    <s v="20,770"/>
    <s v="Asia"/>
    <x v="4"/>
    <s v="$403.96 Bn"/>
    <s v="$317.75 Bn"/>
    <x v="4"/>
  </r>
  <r>
    <x v="39"/>
    <s v="University of North Carolina at Chapel Hill"/>
    <x v="0"/>
    <n v="25"/>
    <n v="124"/>
    <n v="69"/>
    <n v="86"/>
    <n v="32"/>
    <n v="32"/>
    <n v="19"/>
    <s v="21"/>
    <n v="41"/>
    <n v="57.09"/>
    <x v="3"/>
    <s v="3"/>
    <s v="0.59%"/>
    <s v="4.25%"/>
    <s v="35.32"/>
    <x v="0"/>
    <s v="9,372,610"/>
    <s v="Americas"/>
    <x v="0"/>
    <s v="$22.20 Tn"/>
    <s v="$18.62 Tn"/>
    <x v="0"/>
  </r>
  <r>
    <x v="40"/>
    <s v="University of Virginia"/>
    <x v="0"/>
    <n v="26"/>
    <n v="209"/>
    <n v="20"/>
    <n v="126"/>
    <n v="94"/>
    <n v="74"/>
    <n v="88"/>
    <s v="90"/>
    <n v="97"/>
    <n v="56.73"/>
    <x v="3"/>
    <s v="3"/>
    <s v="0.59%"/>
    <s v="4.25%"/>
    <s v="35.32"/>
    <x v="0"/>
    <s v="9,372,610"/>
    <s v="Americas"/>
    <x v="0"/>
    <s v="$22.20 Tn"/>
    <s v="$18.62 Tn"/>
    <x v="0"/>
  </r>
  <r>
    <x v="41"/>
    <s v="McGill University"/>
    <x v="5"/>
    <n v="2"/>
    <n v="34"/>
    <n v="37"/>
    <n v="75"/>
    <n v="33"/>
    <n v="53"/>
    <n v="44"/>
    <s v="34"/>
    <n v="132"/>
    <n v="56.49"/>
    <x v="3"/>
    <s v="39"/>
    <s v="0.89%"/>
    <s v="0.48%"/>
    <s v="3.78"/>
    <x v="5"/>
    <s v="9,984,670"/>
    <s v="Americas"/>
    <x v="0"/>
    <s v="$1.83 Tn"/>
    <s v="$1.53 Tn"/>
    <x v="5"/>
  </r>
  <r>
    <x v="42"/>
    <s v="Purdue University, West Lafayette"/>
    <x v="0"/>
    <n v="27"/>
    <n v="55"/>
    <n v="33"/>
    <n v="47"/>
    <n v="75"/>
    <n v="95"/>
    <n v="68"/>
    <s v="117"/>
    <n v="28"/>
    <n v="56.39"/>
    <x v="3"/>
    <s v="3"/>
    <s v="0.59%"/>
    <s v="4.25%"/>
    <s v="35.32"/>
    <x v="0"/>
    <s v="9,372,610"/>
    <s v="Americas"/>
    <x v="0"/>
    <s v="$22.20 Tn"/>
    <s v="$18.62 Tn"/>
    <x v="0"/>
  </r>
  <r>
    <x v="43"/>
    <s v="Dartmouth College"/>
    <x v="0"/>
    <n v="28"/>
    <n v="40"/>
    <n v="19"/>
    <n v="218"/>
    <n v="246"/>
    <n v="167"/>
    <n v="136"/>
    <s v="154"/>
    <n v="63"/>
    <n v="56.35"/>
    <x v="3"/>
    <s v="3"/>
    <s v="0.59%"/>
    <s v="4.25%"/>
    <s v="35.32"/>
    <x v="0"/>
    <s v="9,372,610"/>
    <s v="Americas"/>
    <x v="0"/>
    <s v="$22.20 Tn"/>
    <s v="$18.62 Tn"/>
    <x v="0"/>
  </r>
  <r>
    <x v="44"/>
    <s v="Osaka University"/>
    <x v="2"/>
    <n v="5"/>
    <n v="46"/>
    <n v="39"/>
    <n v="75"/>
    <n v="50"/>
    <n v="58"/>
    <n v="182"/>
    <s v="67"/>
    <n v="18"/>
    <n v="56.03"/>
    <x v="3"/>
    <s v="11"/>
    <s v="-0.30%"/>
    <s v="1.62%"/>
    <s v="334.66"/>
    <x v="2"/>
    <s v="377,930"/>
    <s v="Asia"/>
    <x v="2"/>
    <s v="$5.50 Tn"/>
    <s v="$4.94 Tn"/>
    <x v="2"/>
  </r>
  <r>
    <x v="45"/>
    <s v="University of Pittsburgh - Pittsburgh Campus"/>
    <x v="0"/>
    <n v="29"/>
    <n v="79"/>
    <n v="169"/>
    <n v="218"/>
    <n v="25"/>
    <n v="57"/>
    <n v="21"/>
    <s v="24"/>
    <n v="50"/>
    <n v="55.63"/>
    <x v="3"/>
    <s v="3"/>
    <s v="0.59%"/>
    <s v="4.25%"/>
    <s v="35.32"/>
    <x v="0"/>
    <s v="9,372,610"/>
    <s v="Americas"/>
    <x v="0"/>
    <s v="$22.20 Tn"/>
    <s v="$18.62 Tn"/>
    <x v="0"/>
  </r>
  <r>
    <x v="46"/>
    <s v="Pennsylvania State University, University Park"/>
    <x v="0"/>
    <n v="30"/>
    <n v="230"/>
    <n v="44"/>
    <n v="62"/>
    <n v="49"/>
    <n v="43"/>
    <n v="28"/>
    <s v="38"/>
    <n v="92"/>
    <n v="55.54"/>
    <x v="3"/>
    <s v="3"/>
    <s v="0.59%"/>
    <s v="4.25%"/>
    <s v="35.32"/>
    <x v="0"/>
    <s v="9,372,610"/>
    <s v="Americas"/>
    <x v="0"/>
    <s v="$22.20 Tn"/>
    <s v="$18.62 Tn"/>
    <x v="0"/>
  </r>
  <r>
    <x v="47"/>
    <s v="University of Minnesota, Twin Cities"/>
    <x v="0"/>
    <n v="31"/>
    <n v="63"/>
    <n v="130"/>
    <n v="63"/>
    <n v="23"/>
    <n v="40"/>
    <n v="31"/>
    <s v="28"/>
    <n v="59"/>
    <n v="55.51"/>
    <x v="3"/>
    <s v="3"/>
    <s v="0.59%"/>
    <s v="4.25%"/>
    <s v="35.32"/>
    <x v="0"/>
    <s v="9,372,610"/>
    <s v="Americas"/>
    <x v="0"/>
    <s v="$22.20 Tn"/>
    <s v="$18.62 Tn"/>
    <x v="0"/>
  </r>
  <r>
    <x v="48"/>
    <s v="Ohio State University, Columbus"/>
    <x v="0"/>
    <n v="32"/>
    <n v="96"/>
    <n v="87"/>
    <n v="82"/>
    <n v="28"/>
    <n v="52"/>
    <n v="31"/>
    <s v="38"/>
    <n v="44"/>
    <n v="55.39"/>
    <x v="3"/>
    <s v="3"/>
    <s v="0.59%"/>
    <s v="4.25%"/>
    <s v="35.32"/>
    <x v="0"/>
    <s v="9,372,610"/>
    <s v="Americas"/>
    <x v="0"/>
    <s v="$22.20 Tn"/>
    <s v="$18.62 Tn"/>
    <x v="0"/>
  </r>
  <r>
    <x v="49"/>
    <s v="Rutgers University-New Brunswick"/>
    <x v="0"/>
    <n v="33"/>
    <n v="91"/>
    <n v="40"/>
    <n v="37"/>
    <n v="100"/>
    <n v="66"/>
    <n v="46"/>
    <s v="89"/>
    <n v="61"/>
    <n v="55.23"/>
    <x v="3"/>
    <s v="3"/>
    <s v="0.59%"/>
    <s v="4.25%"/>
    <s v="35.32"/>
    <x v="0"/>
    <s v="9,372,610"/>
    <s v="Americas"/>
    <x v="0"/>
    <s v="$22.20 Tn"/>
    <s v="$18.62 Tn"/>
    <x v="0"/>
  </r>
  <r>
    <x v="50"/>
    <s v="University of Southern California"/>
    <x v="0"/>
    <n v="34"/>
    <n v="152"/>
    <n v="62"/>
    <n v="39"/>
    <n v="57"/>
    <n v="64"/>
    <n v="101"/>
    <s v="56"/>
    <n v="34"/>
    <n v="55.12"/>
    <x v="3"/>
    <s v="3"/>
    <s v="0.59%"/>
    <s v="4.25%"/>
    <s v="35.32"/>
    <x v="0"/>
    <s v="9,372,610"/>
    <s v="Americas"/>
    <x v="0"/>
    <s v="$22.20 Tn"/>
    <s v="$18.62 Tn"/>
    <x v="0"/>
  </r>
  <r>
    <x v="51"/>
    <s v="Washington University in St. Louis"/>
    <x v="0"/>
    <n v="35"/>
    <n v="101"/>
    <n v="96"/>
    <n v="71"/>
    <n v="41"/>
    <n v="21"/>
    <n v="29"/>
    <s v="17"/>
    <n v="169"/>
    <n v="55.03"/>
    <x v="3"/>
    <s v="3"/>
    <s v="0.59%"/>
    <s v="4.25%"/>
    <s v="35.32"/>
    <x v="0"/>
    <s v="9,372,610"/>
    <s v="Americas"/>
    <x v="0"/>
    <s v="$22.20 Tn"/>
    <s v="$18.62 Tn"/>
    <x v="0"/>
  </r>
  <r>
    <x v="52"/>
    <s v="University of California, Davis"/>
    <x v="0"/>
    <n v="36"/>
    <n v="54"/>
    <n v="227"/>
    <n v="59"/>
    <n v="29"/>
    <n v="33"/>
    <n v="35"/>
    <s v="52"/>
    <n v="62"/>
    <n v="54.85"/>
    <x v="3"/>
    <s v="3"/>
    <s v="0.59%"/>
    <s v="4.25%"/>
    <s v="35.32"/>
    <x v="0"/>
    <s v="9,372,610"/>
    <s v="Americas"/>
    <x v="0"/>
    <s v="$22.20 Tn"/>
    <s v="$18.62 Tn"/>
    <x v="0"/>
  </r>
  <r>
    <x v="53"/>
    <s v="University of Colorado Boulder"/>
    <x v="0"/>
    <n v="37"/>
    <n v="80"/>
    <n v="67"/>
    <n v="31"/>
    <n v="96"/>
    <n v="38"/>
    <n v="45"/>
    <s v="74"/>
    <n v="133"/>
    <n v="54.62"/>
    <x v="3"/>
    <s v="3"/>
    <s v="0.59%"/>
    <s v="4.25%"/>
    <s v="35.32"/>
    <x v="0"/>
    <s v="9,372,610"/>
    <s v="Americas"/>
    <x v="0"/>
    <s v="$22.20 Tn"/>
    <s v="$18.62 Tn"/>
    <x v="0"/>
  </r>
  <r>
    <x v="54"/>
    <s v="University of Edinburgh"/>
    <x v="1"/>
    <n v="5"/>
    <n v="44"/>
    <n v="127"/>
    <n v="33"/>
    <n v="54"/>
    <n v="37"/>
    <n v="65"/>
    <s v="43"/>
    <n v="228"/>
    <n v="54.39"/>
    <x v="3"/>
    <s v="21"/>
    <s v="0.53%"/>
    <s v="0.87%"/>
    <s v="279.48"/>
    <x v="1"/>
    <s v="242,900"/>
    <s v="Europe"/>
    <x v="1"/>
    <s v="$2.93 Tn"/>
    <s v="$2.65 Tn"/>
    <x v="1"/>
  </r>
  <r>
    <x v="55"/>
    <s v="Peking University"/>
    <x v="18"/>
    <n v="1"/>
    <n v="182"/>
    <n v="38"/>
    <n v="218"/>
    <n v="52"/>
    <n v="131"/>
    <n v="182"/>
    <s v="125"/>
    <n v="20"/>
    <n v="54.26"/>
    <x v="3"/>
    <s v="1"/>
    <s v="0.39%"/>
    <s v="18.47%"/>
    <s v="148.28"/>
    <x v="18"/>
    <s v="9,706,961"/>
    <s v="Asia"/>
    <x v="2"/>
    <s v="$15.47 Tn"/>
    <s v="$11.22 Tn"/>
    <x v="18"/>
  </r>
  <r>
    <x v="56"/>
    <s v="National Taiwan University"/>
    <x v="19"/>
    <n v="1"/>
    <n v="92"/>
    <n v="25"/>
    <n v="218"/>
    <n v="46"/>
    <n v="223"/>
    <n v="182"/>
    <s v="204"/>
    <n v="695"/>
    <n v="54.23"/>
    <x v="3"/>
    <s v="57"/>
    <s v="0.18%"/>
    <s v="0.31%"/>
    <s v="658.05"/>
    <x v="19"/>
    <s v="36,193"/>
    <s v="Asia"/>
    <x v="2"/>
    <s v="$633.70 Bn"/>
    <s v="-"/>
    <x v="19"/>
  </r>
  <r>
    <x v="57"/>
    <s v="University of Paris-Sud"/>
    <x v="6"/>
    <n v="3"/>
    <n v="26"/>
    <n v="393"/>
    <n v="26"/>
    <n v="73"/>
    <n v="86"/>
    <n v="115"/>
    <s v="97"/>
    <n v="324"/>
    <n v="54.21"/>
    <x v="3"/>
    <s v="22"/>
    <s v="0.22%"/>
    <s v="0.84%"/>
    <s v="118.31"/>
    <x v="6"/>
    <s v="551,695"/>
    <s v="Europe"/>
    <x v="3"/>
    <s v="$2.88 Tn"/>
    <s v="$2.47 Tn"/>
    <x v="6"/>
  </r>
  <r>
    <x v="58"/>
    <s v="Lomonosov Moscow State University"/>
    <x v="17"/>
    <n v="1"/>
    <n v="14"/>
    <n v="175"/>
    <n v="48"/>
    <n v="268"/>
    <n v="254"/>
    <n v="287"/>
    <s v="344"/>
    <n v="861"/>
    <n v="54.19"/>
    <x v="3"/>
    <s v="9"/>
    <s v="0.04%"/>
    <s v="1.87%"/>
    <s v="8.54"/>
    <x v="17"/>
    <s v="17,098,242"/>
    <s v="Europe"/>
    <x v="8"/>
    <s v="$1.67 Tn"/>
    <s v="$1.25 Tn"/>
    <x v="17"/>
  </r>
  <r>
    <x v="59"/>
    <s v="University of Florida"/>
    <x v="0"/>
    <n v="38"/>
    <n v="214"/>
    <n v="276"/>
    <n v="96"/>
    <n v="37"/>
    <n v="73"/>
    <n v="46"/>
    <s v="59"/>
    <n v="5"/>
    <n v="54.18"/>
    <x v="3"/>
    <s v="3"/>
    <s v="0.59%"/>
    <s v="4.25%"/>
    <s v="35.32"/>
    <x v="0"/>
    <s v="9,372,610"/>
    <s v="Americas"/>
    <x v="0"/>
    <s v="$22.20 Tn"/>
    <s v="$18.62 Tn"/>
    <x v="0"/>
  </r>
  <r>
    <x v="60"/>
    <s v="Carnegie Mellon University"/>
    <x v="0"/>
    <n v="39"/>
    <n v="25"/>
    <n v="160"/>
    <n v="23"/>
    <n v="211"/>
    <n v="225"/>
    <n v="78"/>
    <s v="150"/>
    <n v="165"/>
    <n v="54"/>
    <x v="3"/>
    <s v="3"/>
    <s v="0.59%"/>
    <s v="4.25%"/>
    <s v="35.32"/>
    <x v="0"/>
    <s v="9,372,610"/>
    <s v="Americas"/>
    <x v="0"/>
    <s v="$22.20 Tn"/>
    <s v="$18.62 Tn"/>
    <x v="0"/>
  </r>
  <r>
    <x v="61"/>
    <s v="University of British Columbia"/>
    <x v="5"/>
    <n v="3"/>
    <n v="81"/>
    <n v="275"/>
    <n v="93"/>
    <n v="26"/>
    <n v="36"/>
    <n v="37"/>
    <s v="34"/>
    <n v="81"/>
    <n v="53.92"/>
    <x v="3"/>
    <s v="39"/>
    <s v="0.89%"/>
    <s v="0.48%"/>
    <s v="3.78"/>
    <x v="5"/>
    <s v="9,984,670"/>
    <s v="Americas"/>
    <x v="0"/>
    <s v="$1.83 Tn"/>
    <s v="$1.53 Tn"/>
    <x v="5"/>
  </r>
  <r>
    <x v="62"/>
    <s v="Pierre-and-Marie-Curie University"/>
    <x v="6"/>
    <n v="4"/>
    <n v="30"/>
    <n v="404"/>
    <n v="88"/>
    <n v="31"/>
    <n v="35"/>
    <n v="68"/>
    <s v="63"/>
    <n v="87"/>
    <n v="53.79"/>
    <x v="3"/>
    <s v="22"/>
    <s v="0.22%"/>
    <s v="0.84%"/>
    <s v="118.31"/>
    <x v="6"/>
    <s v="551,695"/>
    <s v="Europe"/>
    <x v="3"/>
    <s v="$2.88 Tn"/>
    <s v="$2.47 Tn"/>
    <x v="6"/>
  </r>
  <r>
    <x v="63"/>
    <s v="University of California, Santa Barbara"/>
    <x v="0"/>
    <n v="40"/>
    <n v="133"/>
    <n v="280"/>
    <n v="29"/>
    <n v="111"/>
    <n v="59"/>
    <n v="46"/>
    <s v="55"/>
    <n v="77"/>
    <n v="53.63"/>
    <x v="3"/>
    <s v="3"/>
    <s v="0.59%"/>
    <s v="4.25%"/>
    <s v="35.32"/>
    <x v="0"/>
    <s v="9,372,610"/>
    <s v="Americas"/>
    <x v="0"/>
    <s v="$22.20 Tn"/>
    <s v="$18.62 Tn"/>
    <x v="0"/>
  </r>
  <r>
    <x v="64"/>
    <s v="National University of Singapore"/>
    <x v="16"/>
    <n v="1"/>
    <n v="367"/>
    <n v="98"/>
    <n v="218"/>
    <n v="34"/>
    <n v="125"/>
    <n v="78"/>
    <s v="90"/>
    <n v="25"/>
    <n v="53.44"/>
    <x v="3"/>
    <s v="114"/>
    <s v="0.79%"/>
    <s v="0.08%"/>
    <s v="8239.92"/>
    <x v="16"/>
    <s v="710"/>
    <s v="Asia"/>
    <x v="7"/>
    <s v="$391.88 Bn"/>
    <s v="$296.95 Bn"/>
    <x v="16"/>
  </r>
  <r>
    <x v="65"/>
    <s v="Boston University"/>
    <x v="0"/>
    <n v="41"/>
    <n v="303"/>
    <n v="54"/>
    <n v="83"/>
    <n v="60"/>
    <n v="45"/>
    <n v="37"/>
    <s v="34"/>
    <n v="135"/>
    <n v="53.43"/>
    <x v="3"/>
    <s v="3"/>
    <s v="0.59%"/>
    <s v="4.25%"/>
    <s v="35.32"/>
    <x v="0"/>
    <s v="9,372,610"/>
    <s v="Americas"/>
    <x v="0"/>
    <s v="$22.20 Tn"/>
    <s v="$18.62 Tn"/>
    <x v="0"/>
  </r>
  <r>
    <x v="66"/>
    <s v="University of Manchester"/>
    <x v="1"/>
    <n v="6"/>
    <n v="99"/>
    <n v="92"/>
    <n v="72"/>
    <n v="43"/>
    <n v="70"/>
    <n v="29"/>
    <s v="53"/>
    <n v="142"/>
    <n v="53.38"/>
    <x v="3"/>
    <s v="21"/>
    <s v="0.53%"/>
    <s v="0.87%"/>
    <s v="279.48"/>
    <x v="1"/>
    <s v="242,900"/>
    <s v="Europe"/>
    <x v="1"/>
    <s v="$2.93 Tn"/>
    <s v="$2.65 Tn"/>
    <x v="1"/>
  </r>
  <r>
    <x v="67"/>
    <s v="University of Arizona"/>
    <x v="0"/>
    <n v="42"/>
    <n v="139"/>
    <n v="55"/>
    <n v="87"/>
    <n v="74"/>
    <n v="39"/>
    <n v="31"/>
    <s v="49"/>
    <n v="235"/>
    <n v="53.26"/>
    <x v="3"/>
    <s v="3"/>
    <s v="0.59%"/>
    <s v="4.25%"/>
    <s v="35.32"/>
    <x v="0"/>
    <s v="9,372,610"/>
    <s v="Americas"/>
    <x v="0"/>
    <s v="$22.20 Tn"/>
    <s v="$18.62 Tn"/>
    <x v="0"/>
  </r>
  <r>
    <x v="68"/>
    <s v="Vanderbilt University"/>
    <x v="0"/>
    <n v="43"/>
    <n v="87"/>
    <n v="94"/>
    <n v="110"/>
    <n v="55"/>
    <n v="62"/>
    <n v="59"/>
    <s v="41"/>
    <n v="51"/>
    <n v="53.05"/>
    <x v="3"/>
    <s v="3"/>
    <s v="0.59%"/>
    <s v="4.25%"/>
    <s v="35.32"/>
    <x v="0"/>
    <s v="9,372,610"/>
    <s v="Americas"/>
    <x v="0"/>
    <s v="$22.20 Tn"/>
    <s v="$18.62 Tn"/>
    <x v="0"/>
  </r>
  <r>
    <x v="69"/>
    <s v="University of Utah"/>
    <x v="0"/>
    <n v="44"/>
    <n v="97"/>
    <n v="105"/>
    <n v="67"/>
    <n v="97"/>
    <n v="65"/>
    <n v="101"/>
    <s v="90"/>
    <n v="19"/>
    <n v="52.89"/>
    <x v="3"/>
    <s v="3"/>
    <s v="0.59%"/>
    <s v="4.25%"/>
    <s v="35.32"/>
    <x v="0"/>
    <s v="9,372,610"/>
    <s v="Americas"/>
    <x v="0"/>
    <s v="$22.20 Tn"/>
    <s v="$18.62 Tn"/>
    <x v="0"/>
  </r>
  <r>
    <x v="70"/>
    <s v="Karolinska Institute"/>
    <x v="7"/>
    <n v="1"/>
    <n v="149"/>
    <n v="567"/>
    <n v="36"/>
    <n v="51"/>
    <n v="54"/>
    <n v="52"/>
    <s v="34"/>
    <n v="743"/>
    <n v="52.79"/>
    <x v="3"/>
    <s v="91"/>
    <s v="0.63%"/>
    <s v="0.13%"/>
    <s v="22.43"/>
    <x v="7"/>
    <s v="450,295"/>
    <s v="Europe"/>
    <x v="1"/>
    <s v="$576.72 Bn"/>
    <s v="$514.48 Bn"/>
    <x v="7"/>
  </r>
  <r>
    <x v="71"/>
    <s v="University of Maryland, College Park"/>
    <x v="0"/>
    <n v="45"/>
    <n v="68"/>
    <n v="210"/>
    <n v="43"/>
    <n v="58"/>
    <n v="47"/>
    <n v="39"/>
    <s v="67"/>
    <n v="280"/>
    <n v="52.72"/>
    <x v="3"/>
    <s v="3"/>
    <s v="0.59%"/>
    <s v="4.25%"/>
    <s v="35.32"/>
    <x v="0"/>
    <s v="9,372,610"/>
    <s v="Americas"/>
    <x v="0"/>
    <s v="$22.20 Tn"/>
    <s v="$18.62 Tn"/>
    <x v="0"/>
  </r>
  <r>
    <x v="72"/>
    <s v="Tohoku University"/>
    <x v="2"/>
    <n v="6"/>
    <n v="41"/>
    <n v="170"/>
    <n v="218"/>
    <n v="68"/>
    <n v="127"/>
    <n v="115"/>
    <s v="119"/>
    <n v="22"/>
    <n v="52.57"/>
    <x v="3"/>
    <s v="11"/>
    <s v="-0.30%"/>
    <s v="1.62%"/>
    <s v="334.66"/>
    <x v="2"/>
    <s v="377,930"/>
    <s v="Asia"/>
    <x v="2"/>
    <s v="$5.50 Tn"/>
    <s v="$4.94 Tn"/>
    <x v="2"/>
  </r>
  <r>
    <x v="73"/>
    <s v="University of Copenhagen"/>
    <x v="15"/>
    <n v="1"/>
    <n v="117"/>
    <n v="149"/>
    <n v="64"/>
    <n v="38"/>
    <n v="31"/>
    <n v="59"/>
    <s v="31"/>
    <n v="432"/>
    <n v="52.51"/>
    <x v="3"/>
    <s v="115"/>
    <s v="0.35%"/>
    <s v="0.07%"/>
    <s v="134.41"/>
    <x v="15"/>
    <s v="43,094"/>
    <s v="Europe"/>
    <x v="1"/>
    <s v="$364.55 Bn"/>
    <s v="$306.90 Bn"/>
    <x v="15"/>
  </r>
  <r>
    <x v="74"/>
    <s v="University of Texas Southwestern Medical Center"/>
    <x v="0"/>
    <n v="46"/>
    <n v="59"/>
    <n v="567"/>
    <n v="35"/>
    <n v="131"/>
    <n v="30"/>
    <n v="78"/>
    <s v="40"/>
    <n v="173"/>
    <n v="52.5"/>
    <x v="3"/>
    <s v="3"/>
    <s v="0.59%"/>
    <s v="4.25%"/>
    <s v="35.32"/>
    <x v="0"/>
    <s v="9,372,610"/>
    <s v="Americas"/>
    <x v="0"/>
    <s v="$22.20 Tn"/>
    <s v="$18.62 Tn"/>
    <x v="0"/>
  </r>
  <r>
    <x v="75"/>
    <s v="Ruprecht Karl University of Heidelberg"/>
    <x v="10"/>
    <n v="1"/>
    <n v="38"/>
    <n v="402"/>
    <n v="51"/>
    <n v="69"/>
    <n v="61"/>
    <n v="46"/>
    <s v="46"/>
    <n v="243"/>
    <n v="52.32"/>
    <x v="3"/>
    <s v="19"/>
    <s v="0.32%"/>
    <s v="1.07%"/>
    <s v="234.61"/>
    <x v="10"/>
    <s v="357,114"/>
    <s v="Europe"/>
    <x v="3"/>
    <s v="$4.16 Tn"/>
    <s v="$3.48 Tn"/>
    <x v="10"/>
  </r>
  <r>
    <x v="76"/>
    <s v="University of Notre Dame"/>
    <x v="0"/>
    <n v="47"/>
    <n v="221"/>
    <n v="24"/>
    <n v="155"/>
    <n v="242"/>
    <n v="242"/>
    <n v="182"/>
    <s v="235"/>
    <n v="352"/>
    <n v="52.27"/>
    <x v="3"/>
    <s v="3"/>
    <s v="0.59%"/>
    <s v="4.25%"/>
    <s v="35.32"/>
    <x v="0"/>
    <s v="9,372,610"/>
    <s v="Americas"/>
    <x v="0"/>
    <s v="$22.20 Tn"/>
    <s v="$18.62 Tn"/>
    <x v="0"/>
  </r>
  <r>
    <x v="77"/>
    <s v="Tsinghua University"/>
    <x v="18"/>
    <n v="2"/>
    <n v="309"/>
    <n v="73"/>
    <n v="218"/>
    <n v="63"/>
    <n v="158"/>
    <n v="65"/>
    <s v="156"/>
    <n v="30"/>
    <n v="52.21"/>
    <x v="3"/>
    <s v="1"/>
    <s v="0.39%"/>
    <s v="18.47%"/>
    <s v="148.28"/>
    <x v="18"/>
    <s v="9,706,961"/>
    <s v="Asia"/>
    <x v="2"/>
    <s v="$15.47 Tn"/>
    <s v="$11.22 Tn"/>
    <x v="18"/>
  </r>
  <r>
    <x v="78"/>
    <s v="Ludwig Maximilian University of Munich"/>
    <x v="10"/>
    <n v="2"/>
    <n v="42"/>
    <n v="129"/>
    <n v="92"/>
    <n v="66"/>
    <n v="55"/>
    <n v="53"/>
    <s v="51"/>
    <n v="167"/>
    <n v="52.16"/>
    <x v="3"/>
    <s v="19"/>
    <s v="0.32%"/>
    <s v="1.07%"/>
    <s v="234.61"/>
    <x v="10"/>
    <s v="357,114"/>
    <s v="Europe"/>
    <x v="3"/>
    <s v="$4.16 Tn"/>
    <s v="$3.48 Tn"/>
    <x v="10"/>
  </r>
  <r>
    <x v="79"/>
    <s v="Georgia Institute of Technology"/>
    <x v="0"/>
    <n v="48"/>
    <n v="135"/>
    <n v="60"/>
    <n v="218"/>
    <n v="107"/>
    <n v="152"/>
    <n v="78"/>
    <s v="106"/>
    <n v="36"/>
    <n v="52.08"/>
    <x v="3"/>
    <s v="3"/>
    <s v="0.59%"/>
    <s v="4.25%"/>
    <s v="35.32"/>
    <x v="0"/>
    <s v="9,372,610"/>
    <s v="Americas"/>
    <x v="0"/>
    <s v="$22.20 Tn"/>
    <s v="$18.62 Tn"/>
    <x v="0"/>
  </r>
  <r>
    <x v="80"/>
    <s v="University of Rochester"/>
    <x v="0"/>
    <n v="49"/>
    <n v="72"/>
    <n v="53"/>
    <n v="113"/>
    <n v="114"/>
    <n v="118"/>
    <n v="68"/>
    <s v="79"/>
    <n v="64"/>
    <n v="52.03"/>
    <x v="3"/>
    <s v="3"/>
    <s v="0.59%"/>
    <s v="4.25%"/>
    <s v="35.32"/>
    <x v="0"/>
    <s v="9,372,610"/>
    <s v="Americas"/>
    <x v="0"/>
    <s v="$22.20 Tn"/>
    <s v="$18.62 Tn"/>
    <x v="0"/>
  </r>
  <r>
    <x v="81"/>
    <s v="Katholieke Universiteit Leuven"/>
    <x v="20"/>
    <n v="1"/>
    <n v="367"/>
    <n v="202"/>
    <n v="218"/>
    <n v="35"/>
    <n v="92"/>
    <n v="53"/>
    <s v="46"/>
    <n v="74"/>
    <n v="52.03"/>
    <x v="3"/>
    <s v="81"/>
    <s v="0.44%"/>
    <s v="0.15%"/>
    <s v="379.64"/>
    <x v="20"/>
    <s v="30,528"/>
    <s v="Europe"/>
    <x v="3"/>
    <s v="$553.78 Bn"/>
    <s v="$467.96 Bn"/>
    <x v="20"/>
  </r>
  <r>
    <x v="82"/>
    <s v="Brown University"/>
    <x v="0"/>
    <n v="50"/>
    <n v="64"/>
    <n v="43"/>
    <n v="73"/>
    <n v="121"/>
    <n v="67"/>
    <n v="76"/>
    <s v="99"/>
    <n v="200"/>
    <n v="52.01"/>
    <x v="3"/>
    <s v="3"/>
    <s v="0.59%"/>
    <s v="4.25%"/>
    <s v="35.32"/>
    <x v="0"/>
    <s v="9,372,610"/>
    <s v="Americas"/>
    <x v="0"/>
    <s v="$22.20 Tn"/>
    <s v="$18.62 Tn"/>
    <x v="0"/>
  </r>
  <r>
    <x v="83"/>
    <s v="Emory University"/>
    <x v="0"/>
    <n v="51"/>
    <n v="367"/>
    <n v="146"/>
    <n v="116"/>
    <n v="67"/>
    <n v="60"/>
    <n v="93"/>
    <s v="41"/>
    <n v="55"/>
    <n v="51.85"/>
    <x v="3"/>
    <s v="3"/>
    <s v="0.59%"/>
    <s v="4.25%"/>
    <s v="35.32"/>
    <x v="0"/>
    <s v="9,372,610"/>
    <s v="Americas"/>
    <x v="0"/>
    <s v="$22.20 Tn"/>
    <s v="$18.62 Tn"/>
    <x v="0"/>
  </r>
  <r>
    <x v="84"/>
    <s v="Erasmus University Rotterdam"/>
    <x v="11"/>
    <n v="1"/>
    <n v="367"/>
    <n v="46"/>
    <n v="189"/>
    <n v="87"/>
    <n v="147"/>
    <n v="53"/>
    <s v="44"/>
    <n v="227"/>
    <n v="51.78"/>
    <x v="3"/>
    <s v="69"/>
    <s v="0.22%"/>
    <s v="0.22%"/>
    <s v="409.44"/>
    <x v="11"/>
    <s v="41,850"/>
    <s v="Europe"/>
    <x v="3"/>
    <s v="$954.93 Bn"/>
    <s v="$777.23 Bn"/>
    <x v="11"/>
  </r>
  <r>
    <x v="85"/>
    <s v="Tel Aviv University"/>
    <x v="4"/>
    <n v="3"/>
    <n v="77"/>
    <n v="107"/>
    <n v="50"/>
    <n v="98"/>
    <n v="117"/>
    <n v="136"/>
    <s v="154"/>
    <n v="39"/>
    <n v="51.75"/>
    <x v="3"/>
    <s v="100"/>
    <s v="1.60%"/>
    <s v="0.11%"/>
    <s v="416.73"/>
    <x v="4"/>
    <s v="20,770"/>
    <s v="Asia"/>
    <x v="4"/>
    <s v="$403.96 Bn"/>
    <s v="$317.75 Bn"/>
    <x v="4"/>
  </r>
  <r>
    <x v="86"/>
    <s v="Utrecht University"/>
    <x v="11"/>
    <n v="2"/>
    <n v="84"/>
    <n v="199"/>
    <n v="115"/>
    <n v="39"/>
    <n v="44"/>
    <n v="59"/>
    <s v="46"/>
    <n v="429"/>
    <n v="51.74"/>
    <x v="3"/>
    <s v="69"/>
    <s v="0.22%"/>
    <s v="0.22%"/>
    <s v="409.44"/>
    <x v="11"/>
    <s v="41,850"/>
    <s v="Europe"/>
    <x v="3"/>
    <s v="$954.93 Bn"/>
    <s v="$777.23 Bn"/>
    <x v="11"/>
  </r>
  <r>
    <x v="87"/>
    <s v="University of Sydney"/>
    <x v="14"/>
    <n v="1"/>
    <n v="105"/>
    <n v="198"/>
    <n v="166"/>
    <n v="45"/>
    <n v="103"/>
    <n v="46"/>
    <s v="84"/>
    <n v="75"/>
    <n v="51.61"/>
    <x v="3"/>
    <s v="55"/>
    <s v="1.18%"/>
    <s v="0.33%"/>
    <s v="3.32"/>
    <x v="14"/>
    <s v="7,692,024"/>
    <s v="Oceania"/>
    <x v="6"/>
    <s v="$1.48 Tn"/>
    <s v="$1.30 Tn"/>
    <x v="14"/>
  </r>
  <r>
    <x v="88"/>
    <s v="University of California, Irvine"/>
    <x v="0"/>
    <n v="52"/>
    <n v="227"/>
    <n v="567"/>
    <n v="44"/>
    <n v="78"/>
    <n v="51"/>
    <n v="68"/>
    <s v="54"/>
    <n v="162"/>
    <n v="51.51"/>
    <x v="3"/>
    <s v="3"/>
    <s v="0.59%"/>
    <s v="4.25%"/>
    <s v="35.32"/>
    <x v="0"/>
    <s v="9,372,610"/>
    <s v="Americas"/>
    <x v="0"/>
    <s v="$22.20 Tn"/>
    <s v="$18.62 Tn"/>
    <x v="0"/>
  </r>
  <r>
    <x v="89"/>
    <s v="University of Texas MD Anderson Cancer Center"/>
    <x v="0"/>
    <n v="53"/>
    <n v="367"/>
    <n v="567"/>
    <n v="80"/>
    <n v="93"/>
    <n v="72"/>
    <n v="42"/>
    <s v="29"/>
    <n v="71"/>
    <n v="51.51"/>
    <x v="3"/>
    <s v="3"/>
    <s v="0.59%"/>
    <s v="4.25%"/>
    <s v="35.32"/>
    <x v="0"/>
    <s v="9,372,610"/>
    <s v="Americas"/>
    <x v="0"/>
    <s v="$22.20 Tn"/>
    <s v="$18.62 Tn"/>
    <x v="0"/>
  </r>
  <r>
    <x v="90"/>
    <s v="Swiss Federal Institute of Technology in Lausanne"/>
    <x v="3"/>
    <n v="2"/>
    <n v="367"/>
    <n v="74"/>
    <n v="116"/>
    <n v="124"/>
    <n v="114"/>
    <n v="39"/>
    <s v="110"/>
    <n v="58"/>
    <n v="51.47"/>
    <x v="3"/>
    <s v="101"/>
    <s v="0.74%"/>
    <s v="0.11%"/>
    <s v="209.64"/>
    <x v="3"/>
    <s v="41,284"/>
    <s v="Europe"/>
    <x v="3"/>
    <s v="$740.70 Bn"/>
    <s v="$668.85 Bn"/>
    <x v="3"/>
  </r>
  <r>
    <x v="91"/>
    <s v="University of Geneva"/>
    <x v="3"/>
    <n v="3"/>
    <n v="35"/>
    <n v="191"/>
    <n v="42"/>
    <n v="122"/>
    <n v="77"/>
    <n v="115"/>
    <s v="79"/>
    <n v="321"/>
    <n v="51.46"/>
    <x v="3"/>
    <s v="101"/>
    <s v="0.74%"/>
    <s v="0.11%"/>
    <s v="209.64"/>
    <x v="3"/>
    <s v="41,284"/>
    <s v="Europe"/>
    <x v="3"/>
    <s v="$740.70 Bn"/>
    <s v="$668.85 Bn"/>
    <x v="3"/>
  </r>
  <r>
    <x v="92"/>
    <s v="University of Melbourne"/>
    <x v="14"/>
    <n v="2"/>
    <n v="141"/>
    <n v="113"/>
    <n v="218"/>
    <n v="42"/>
    <n v="68"/>
    <n v="53"/>
    <s v="71"/>
    <n v="223"/>
    <n v="51.34"/>
    <x v="3"/>
    <s v="55"/>
    <s v="1.18%"/>
    <s v="0.33%"/>
    <s v="3.32"/>
    <x v="14"/>
    <s v="7,692,024"/>
    <s v="Oceania"/>
    <x v="6"/>
    <s v="$1.48 Tn"/>
    <s v="$1.30 Tn"/>
    <x v="14"/>
  </r>
  <r>
    <x v="93"/>
    <s v="King's College London"/>
    <x v="1"/>
    <n v="7"/>
    <n v="27"/>
    <n v="190"/>
    <n v="114"/>
    <n v="76"/>
    <n v="116"/>
    <n v="101"/>
    <s v="74"/>
    <n v="188"/>
    <n v="51.31"/>
    <x v="3"/>
    <s v="21"/>
    <s v="0.53%"/>
    <s v="0.87%"/>
    <s v="279.48"/>
    <x v="1"/>
    <s v="242,900"/>
    <s v="Europe"/>
    <x v="1"/>
    <s v="$2.93 Tn"/>
    <s v="$2.65 Tn"/>
    <x v="1"/>
  </r>
  <r>
    <x v="94"/>
    <s v="Tufts University"/>
    <x v="0"/>
    <n v="54"/>
    <n v="60"/>
    <n v="48"/>
    <n v="182"/>
    <n v="166"/>
    <n v="160"/>
    <n v="93"/>
    <s v="85"/>
    <n v="84"/>
    <n v="51.22"/>
    <x v="3"/>
    <s v="3"/>
    <s v="0.59%"/>
    <s v="4.25%"/>
    <s v="35.32"/>
    <x v="0"/>
    <s v="9,372,610"/>
    <s v="Americas"/>
    <x v="0"/>
    <s v="$22.20 Tn"/>
    <s v="$18.62 Tn"/>
    <x v="0"/>
  </r>
  <r>
    <x v="95"/>
    <s v="University of Zurich"/>
    <x v="3"/>
    <n v="4"/>
    <n v="115"/>
    <n v="389"/>
    <n v="85"/>
    <n v="56"/>
    <n v="46"/>
    <n v="68"/>
    <s v="56"/>
    <n v="137"/>
    <n v="51.14"/>
    <x v="3"/>
    <s v="101"/>
    <s v="0.74%"/>
    <s v="0.11%"/>
    <s v="209.64"/>
    <x v="3"/>
    <s v="41,284"/>
    <s v="Europe"/>
    <x v="3"/>
    <s v="$740.70 Bn"/>
    <s v="$668.85 Bn"/>
    <x v="3"/>
  </r>
  <r>
    <x v="96"/>
    <s v="Arizona State University"/>
    <x v="0"/>
    <n v="55"/>
    <n v="367"/>
    <n v="455"/>
    <n v="66"/>
    <n v="143"/>
    <n v="85"/>
    <n v="76"/>
    <s v="140"/>
    <n v="21"/>
    <n v="51.13"/>
    <x v="3"/>
    <s v="3"/>
    <s v="0.59%"/>
    <s v="4.25%"/>
    <s v="35.32"/>
    <x v="0"/>
    <s v="9,372,610"/>
    <s v="Americas"/>
    <x v="0"/>
    <s v="$22.20 Tn"/>
    <s v="$18.62 Tn"/>
    <x v="0"/>
  </r>
  <r>
    <x v="97"/>
    <s v="Yonsei University"/>
    <x v="8"/>
    <n v="2"/>
    <n v="367"/>
    <n v="45"/>
    <n v="218"/>
    <n v="140"/>
    <n v="326"/>
    <n v="321"/>
    <s v="235"/>
    <n v="23"/>
    <n v="51.02"/>
    <x v="3"/>
    <s v="28"/>
    <s v="0.09%"/>
    <s v="0.66%"/>
    <s v="511.62"/>
    <x v="8"/>
    <s v="100,210"/>
    <s v="Asia"/>
    <x v="2"/>
    <s v="$1.74 Tn"/>
    <s v="$1.41 Tn"/>
    <x v="8"/>
  </r>
  <r>
    <x v="98"/>
    <s v="University of Oslo"/>
    <x v="13"/>
    <n v="1"/>
    <n v="53"/>
    <n v="286"/>
    <n v="40"/>
    <n v="106"/>
    <n v="134"/>
    <n v="101"/>
    <s v="102"/>
    <n v="302"/>
    <n v="50.81"/>
    <x v="3"/>
    <s v="119"/>
    <s v="0.79%"/>
    <s v="0.07%"/>
    <s v="16.74"/>
    <x v="13"/>
    <s v="323,802"/>
    <s v="Europe"/>
    <x v="1"/>
    <s v="$438.62 Bn"/>
    <s v="$371.07 Bn"/>
    <x v="13"/>
  </r>
  <r>
    <x v="99"/>
    <s v="Kyushu University"/>
    <x v="2"/>
    <n v="7"/>
    <n v="367"/>
    <n v="49"/>
    <n v="218"/>
    <n v="152"/>
    <n v="182"/>
    <n v="264"/>
    <s v="200"/>
    <n v="37"/>
    <n v="50.6"/>
    <x v="3"/>
    <s v="11"/>
    <s v="-0.30%"/>
    <s v="1.62%"/>
    <s v="334.66"/>
    <x v="2"/>
    <s v="377,930"/>
    <s v="Asia"/>
    <x v="2"/>
    <s v="$5.50 Tn"/>
    <s v="$4.94 Tn"/>
    <x v="2"/>
  </r>
  <r>
    <x v="100"/>
    <s v="Technical University of Munich"/>
    <x v="10"/>
    <n v="3"/>
    <n v="37"/>
    <n v="118"/>
    <n v="177"/>
    <n v="104"/>
    <n v="90"/>
    <n v="128"/>
    <s v="95"/>
    <n v="119"/>
    <n v="50.58"/>
    <x v="3"/>
    <s v="19"/>
    <s v="0.32%"/>
    <s v="1.07%"/>
    <s v="234.61"/>
    <x v="10"/>
    <s v="357,114"/>
    <s v="Europe"/>
    <x v="3"/>
    <s v="$4.16 Tn"/>
    <s v="$3.48 Tn"/>
    <x v="10"/>
  </r>
  <r>
    <x v="101"/>
    <s v="Texas A&amp;M University, College Station"/>
    <x v="0"/>
    <n v="56"/>
    <n v="339"/>
    <n v="108"/>
    <n v="46"/>
    <n v="77"/>
    <n v="98"/>
    <n v="88"/>
    <s v="143"/>
    <n v="201"/>
    <n v="50.43"/>
    <x v="3"/>
    <s v="3"/>
    <s v="0.59%"/>
    <s v="4.25%"/>
    <s v="35.32"/>
    <x v="0"/>
    <s v="9,372,610"/>
    <s v="Americas"/>
    <x v="0"/>
    <s v="$22.20 Tn"/>
    <s v="$18.62 Tn"/>
    <x v="0"/>
  </r>
  <r>
    <x v="102"/>
    <s v="University of Queensland"/>
    <x v="14"/>
    <n v="3"/>
    <n v="269"/>
    <n v="292"/>
    <n v="142"/>
    <n v="65"/>
    <n v="78"/>
    <n v="101"/>
    <s v="99"/>
    <n v="68"/>
    <n v="50.4"/>
    <x v="3"/>
    <s v="55"/>
    <s v="1.18%"/>
    <s v="0.33%"/>
    <s v="3.32"/>
    <x v="14"/>
    <s v="7,692,024"/>
    <s v="Oceania"/>
    <x v="6"/>
    <s v="$1.48 Tn"/>
    <s v="$1.30 Tn"/>
    <x v="14"/>
  </r>
  <r>
    <x v="103"/>
    <s v="Mines ParisTech"/>
    <x v="6"/>
    <n v="5"/>
    <n v="278"/>
    <n v="23"/>
    <n v="169"/>
    <n v="977"/>
    <n v="834"/>
    <n v="812"/>
    <s v="906"/>
    <n v="871"/>
    <n v="50.34"/>
    <x v="3"/>
    <s v="22"/>
    <s v="0.22%"/>
    <s v="0.84%"/>
    <s v="118.31"/>
    <x v="6"/>
    <s v="551,695"/>
    <s v="Europe"/>
    <x v="3"/>
    <s v="$2.88 Tn"/>
    <s v="$2.47 Tn"/>
    <x v="6"/>
  </r>
  <r>
    <x v="104"/>
    <s v="Case Western Reserve University"/>
    <x v="0"/>
    <n v="57"/>
    <n v="50"/>
    <n v="215"/>
    <n v="195"/>
    <n v="137"/>
    <n v="106"/>
    <n v="59"/>
    <s v="74"/>
    <n v="111"/>
    <n v="50.28"/>
    <x v="3"/>
    <s v="3"/>
    <s v="0.59%"/>
    <s v="4.25%"/>
    <s v="35.32"/>
    <x v="0"/>
    <s v="9,372,610"/>
    <s v="Americas"/>
    <x v="0"/>
    <s v="$22.20 Tn"/>
    <s v="$18.62 Tn"/>
    <x v="0"/>
  </r>
  <r>
    <x v="105"/>
    <s v="Indiana University - Bloomington"/>
    <x v="0"/>
    <n v="58"/>
    <n v="134"/>
    <n v="35"/>
    <n v="178"/>
    <n v="180"/>
    <n v="143"/>
    <n v="161"/>
    <s v="190"/>
    <n v="178"/>
    <n v="50.26"/>
    <x v="3"/>
    <s v="3"/>
    <s v="0.59%"/>
    <s v="4.25%"/>
    <s v="35.32"/>
    <x v="0"/>
    <s v="9,372,610"/>
    <s v="Americas"/>
    <x v="0"/>
    <s v="$22.20 Tn"/>
    <s v="$18.62 Tn"/>
    <x v="0"/>
  </r>
  <r>
    <x v="106"/>
    <s v="University of Alberta"/>
    <x v="5"/>
    <n v="4"/>
    <n v="169"/>
    <n v="151"/>
    <n v="153"/>
    <n v="62"/>
    <n v="109"/>
    <n v="82"/>
    <s v="103"/>
    <n v="116"/>
    <n v="50.25"/>
    <x v="3"/>
    <s v="39"/>
    <s v="0.89%"/>
    <s v="0.48%"/>
    <s v="3.78"/>
    <x v="5"/>
    <s v="9,984,670"/>
    <s v="Americas"/>
    <x v="0"/>
    <s v="$1.83 Tn"/>
    <s v="$1.53 Tn"/>
    <x v="5"/>
  </r>
  <r>
    <x v="107"/>
    <s v="Leiden University"/>
    <x v="11"/>
    <n v="3"/>
    <n v="120"/>
    <n v="567"/>
    <n v="102"/>
    <n v="82"/>
    <n v="94"/>
    <n v="53"/>
    <s v="56"/>
    <n v="260"/>
    <n v="50.17"/>
    <x v="3"/>
    <s v="69"/>
    <s v="0.22%"/>
    <s v="0.22%"/>
    <s v="409.44"/>
    <x v="11"/>
    <s v="41,850"/>
    <s v="Europe"/>
    <x v="3"/>
    <s v="$954.93 Bn"/>
    <s v="$777.23 Bn"/>
    <x v="11"/>
  </r>
  <r>
    <x v="108"/>
    <s v="Tokyo Institute of Technology"/>
    <x v="2"/>
    <n v="8"/>
    <n v="170"/>
    <n v="50"/>
    <n v="128"/>
    <n v="169"/>
    <n v="169"/>
    <n v="136"/>
    <s v="190"/>
    <n v="52"/>
    <n v="50.13"/>
    <x v="3"/>
    <s v="11"/>
    <s v="-0.30%"/>
    <s v="1.62%"/>
    <s v="334.66"/>
    <x v="2"/>
    <s v="377,930"/>
    <s v="Asia"/>
    <x v="2"/>
    <s v="$5.50 Tn"/>
    <s v="$4.94 Tn"/>
    <x v="2"/>
  </r>
  <r>
    <x v="109"/>
    <s v="University of Groningen"/>
    <x v="11"/>
    <n v="4"/>
    <n v="313"/>
    <n v="193"/>
    <n v="196"/>
    <n v="64"/>
    <n v="96"/>
    <n v="68"/>
    <s v="67"/>
    <n v="316"/>
    <n v="50.1"/>
    <x v="3"/>
    <s v="69"/>
    <s v="0.22%"/>
    <s v="0.22%"/>
    <s v="409.44"/>
    <x v="11"/>
    <s v="41,850"/>
    <s v="Europe"/>
    <x v="3"/>
    <s v="$954.93 Bn"/>
    <s v="$777.23 Bn"/>
    <x v="11"/>
  </r>
  <r>
    <x v="110"/>
    <s v="University of Helsinki"/>
    <x v="12"/>
    <n v="1"/>
    <n v="56"/>
    <n v="551"/>
    <n v="111"/>
    <n v="80"/>
    <n v="79"/>
    <n v="88"/>
    <s v="65"/>
    <n v="420"/>
    <n v="50.04"/>
    <x v="3"/>
    <s v="116"/>
    <s v="0.15%"/>
    <s v="0.07%"/>
    <s v="16.37"/>
    <x v="12"/>
    <s v="338,424"/>
    <s v="Europe"/>
    <x v="1"/>
    <s v="$289.24 Bn"/>
    <s v="$238.50 Bn"/>
    <x v="12"/>
  </r>
  <r>
    <x v="111"/>
    <s v="Sapienza University of Rome"/>
    <x v="9"/>
    <n v="1"/>
    <n v="67"/>
    <n v="205"/>
    <n v="45"/>
    <n v="83"/>
    <n v="166"/>
    <n v="212"/>
    <s v="130"/>
    <n v="312"/>
    <n v="49.97"/>
    <x v="3"/>
    <s v="23"/>
    <s v="-0.15%"/>
    <s v="0.78%"/>
    <s v="200.65"/>
    <x v="9"/>
    <s v="301,336"/>
    <s v="Europe"/>
    <x v="5"/>
    <s v="$2.09 Tn"/>
    <s v="$1.86 Tn"/>
    <x v="9"/>
  </r>
  <r>
    <x v="112"/>
    <s v="Georgetown University"/>
    <x v="0"/>
    <n v="59"/>
    <n v="159"/>
    <n v="34"/>
    <n v="218"/>
    <n v="298"/>
    <n v="321"/>
    <n v="321"/>
    <s v="204"/>
    <n v="122"/>
    <n v="49.92"/>
    <x v="3"/>
    <s v="3"/>
    <s v="0.59%"/>
    <s v="4.25%"/>
    <s v="35.32"/>
    <x v="0"/>
    <s v="9,372,610"/>
    <s v="Americas"/>
    <x v="0"/>
    <s v="$22.20 Tn"/>
    <s v="$18.62 Tn"/>
    <x v="0"/>
  </r>
  <r>
    <x v="113"/>
    <s v="University of Amsterdam"/>
    <x v="11"/>
    <n v="5"/>
    <n v="109"/>
    <n v="317"/>
    <n v="212"/>
    <n v="70"/>
    <n v="88"/>
    <n v="93"/>
    <s v="60"/>
    <n v="282"/>
    <n v="49.83"/>
    <x v="3"/>
    <s v="69"/>
    <s v="0.22%"/>
    <s v="0.22%"/>
    <s v="409.44"/>
    <x v="11"/>
    <s v="41,850"/>
    <s v="Europe"/>
    <x v="3"/>
    <s v="$954.93 Bn"/>
    <s v="$777.23 Bn"/>
    <x v="11"/>
  </r>
  <r>
    <x v="114"/>
    <s v="Korea University"/>
    <x v="8"/>
    <n v="3"/>
    <n v="367"/>
    <n v="58"/>
    <n v="218"/>
    <n v="172"/>
    <n v="411"/>
    <n v="321"/>
    <s v="273"/>
    <n v="26"/>
    <n v="49.79"/>
    <x v="3"/>
    <s v="28"/>
    <s v="0.09%"/>
    <s v="0.66%"/>
    <s v="511.62"/>
    <x v="8"/>
    <s v="100,210"/>
    <s v="Asia"/>
    <x v="2"/>
    <s v="$1.74 Tn"/>
    <s v="$1.41 Tn"/>
    <x v="8"/>
  </r>
  <r>
    <x v="115"/>
    <s v="University of Barcelona"/>
    <x v="22"/>
    <n v="1"/>
    <n v="367"/>
    <n v="226"/>
    <n v="218"/>
    <n v="61"/>
    <n v="108"/>
    <n v="93"/>
    <s v="83"/>
    <n v="215"/>
    <n v="49.79"/>
    <x v="3"/>
    <s v="30"/>
    <s v="0.04%"/>
    <s v="0.60%"/>
    <s v="92.40"/>
    <x v="22"/>
    <s v="505,992"/>
    <s v="Europe"/>
    <x v="5"/>
    <s v="$1.50 Tn"/>
    <s v="$1.24 Tn"/>
    <x v="22"/>
  </r>
  <r>
    <x v="116"/>
    <s v="Lund University"/>
    <x v="7"/>
    <n v="2"/>
    <n v="136"/>
    <n v="466"/>
    <n v="169"/>
    <n v="85"/>
    <n v="135"/>
    <n v="53"/>
    <s v="60"/>
    <n v="871"/>
    <n v="49.75"/>
    <x v="3"/>
    <s v="91"/>
    <s v="0.63%"/>
    <s v="0.13%"/>
    <s v="22.43"/>
    <x v="7"/>
    <s v="450,295"/>
    <s v="Europe"/>
    <x v="1"/>
    <s v="$576.72 Bn"/>
    <s v="$514.48 Bn"/>
    <x v="7"/>
  </r>
  <r>
    <x v="117"/>
    <s v="Michigan State University"/>
    <x v="0"/>
    <n v="60"/>
    <n v="112"/>
    <n v="162"/>
    <n v="218"/>
    <n v="88"/>
    <n v="123"/>
    <n v="65"/>
    <s v="111"/>
    <n v="136"/>
    <n v="49.74"/>
    <x v="3"/>
    <s v="3"/>
    <s v="0.59%"/>
    <s v="4.25%"/>
    <s v="35.32"/>
    <x v="0"/>
    <s v="9,372,610"/>
    <s v="Americas"/>
    <x v="0"/>
    <s v="$22.20 Tn"/>
    <s v="$18.62 Tn"/>
    <x v="0"/>
  </r>
  <r>
    <x v="118"/>
    <s v="Ghent University"/>
    <x v="20"/>
    <n v="2"/>
    <n v="123"/>
    <n v="329"/>
    <n v="147"/>
    <n v="84"/>
    <n v="149"/>
    <n v="68"/>
    <s v="119"/>
    <n v="90"/>
    <n v="49.73"/>
    <x v="3"/>
    <s v="81"/>
    <s v="0.44%"/>
    <s v="0.15%"/>
    <s v="379.64"/>
    <x v="20"/>
    <s v="30,528"/>
    <s v="Europe"/>
    <x v="3"/>
    <s v="$553.78 Bn"/>
    <s v="$467.96 Bn"/>
    <x v="20"/>
  </r>
  <r>
    <x v="119"/>
    <s v="Rice University"/>
    <x v="0"/>
    <n v="61"/>
    <n v="52"/>
    <n v="161"/>
    <n v="95"/>
    <n v="255"/>
    <n v="150"/>
    <n v="59"/>
    <s v="130"/>
    <n v="76"/>
    <n v="49.73"/>
    <x v="3"/>
    <s v="3"/>
    <s v="0.59%"/>
    <s v="4.25%"/>
    <s v="35.32"/>
    <x v="0"/>
    <s v="9,372,610"/>
    <s v="Americas"/>
    <x v="0"/>
    <s v="$22.20 Tn"/>
    <s v="$18.62 Tn"/>
    <x v="0"/>
  </r>
  <r>
    <x v="120"/>
    <s v="Baylor College of Medicine"/>
    <x v="0"/>
    <n v="62"/>
    <n v="367"/>
    <n v="567"/>
    <n v="218"/>
    <n v="113"/>
    <n v="41"/>
    <n v="101"/>
    <s v="44"/>
    <n v="199"/>
    <n v="49.7"/>
    <x v="3"/>
    <s v="3"/>
    <s v="0.59%"/>
    <s v="4.25%"/>
    <s v="35.32"/>
    <x v="0"/>
    <s v="9,372,610"/>
    <s v="Americas"/>
    <x v="0"/>
    <s v="$22.20 Tn"/>
    <s v="$18.62 Tn"/>
    <x v="0"/>
  </r>
  <r>
    <x v="121"/>
    <s v="Aarhus University"/>
    <x v="15"/>
    <n v="2"/>
    <n v="310"/>
    <n v="165"/>
    <n v="106"/>
    <n v="91"/>
    <n v="81"/>
    <n v="101"/>
    <s v="95"/>
    <n v="154"/>
    <n v="49.65"/>
    <x v="3"/>
    <s v="115"/>
    <s v="0.35%"/>
    <s v="0.07%"/>
    <s v="134.41"/>
    <x v="15"/>
    <s v="43,094"/>
    <s v="Europe"/>
    <x v="1"/>
    <s v="$364.55 Bn"/>
    <s v="$306.90 Bn"/>
    <x v="15"/>
  </r>
  <r>
    <x v="122"/>
    <s v="University of Bristol"/>
    <x v="1"/>
    <n v="8"/>
    <n v="194"/>
    <n v="196"/>
    <n v="74"/>
    <n v="92"/>
    <n v="69"/>
    <n v="82"/>
    <s v="106"/>
    <n v="335"/>
    <n v="49.59"/>
    <x v="3"/>
    <s v="21"/>
    <s v="0.53%"/>
    <s v="0.87%"/>
    <s v="279.48"/>
    <x v="1"/>
    <s v="242,900"/>
    <s v="Europe"/>
    <x v="1"/>
    <s v="$2.93 Tn"/>
    <s v="$2.65 Tn"/>
    <x v="1"/>
  </r>
  <r>
    <x v="123"/>
    <s v="Uppsala University"/>
    <x v="7"/>
    <n v="3"/>
    <n v="73"/>
    <n v="321"/>
    <n v="70"/>
    <n v="95"/>
    <n v="75"/>
    <n v="93"/>
    <s v="103"/>
    <n v="871"/>
    <n v="49.57"/>
    <x v="3"/>
    <s v="91"/>
    <s v="0.63%"/>
    <s v="0.13%"/>
    <s v="22.43"/>
    <x v="7"/>
    <s v="450,295"/>
    <s v="Europe"/>
    <x v="1"/>
    <s v="$576.72 Bn"/>
    <s v="$514.48 Bn"/>
    <x v="7"/>
  </r>
  <r>
    <x v="124"/>
    <s v="Nagoya University"/>
    <x v="2"/>
    <n v="9"/>
    <n v="39"/>
    <n v="322"/>
    <n v="53"/>
    <n v="138"/>
    <n v="140"/>
    <n v="146"/>
    <s v="195"/>
    <n v="78"/>
    <n v="49.57"/>
    <x v="3"/>
    <s v="11"/>
    <s v="-0.30%"/>
    <s v="1.62%"/>
    <s v="334.66"/>
    <x v="2"/>
    <s v="377,930"/>
    <s v="Asia"/>
    <x v="2"/>
    <s v="$5.50 Tn"/>
    <s v="$4.94 Tn"/>
    <x v="2"/>
  </r>
  <r>
    <x v="125"/>
    <s v="Royal Institute of Technology"/>
    <x v="7"/>
    <n v="4"/>
    <n v="199"/>
    <n v="30"/>
    <n v="105"/>
    <n v="221"/>
    <n v="300"/>
    <n v="321"/>
    <s v="318"/>
    <n v="797"/>
    <n v="49.54"/>
    <x v="3"/>
    <s v="91"/>
    <s v="0.63%"/>
    <s v="0.13%"/>
    <s v="22.43"/>
    <x v="7"/>
    <s v="450,295"/>
    <s v="Europe"/>
    <x v="1"/>
    <s v="$576.72 Bn"/>
    <s v="$514.48 Bn"/>
    <x v="7"/>
  </r>
  <r>
    <x v="126"/>
    <s v="University of Colorado Denver"/>
    <x v="0"/>
    <n v="63"/>
    <n v="367"/>
    <n v="567"/>
    <n v="140"/>
    <n v="135"/>
    <n v="110"/>
    <n v="128"/>
    <s v="66"/>
    <n v="72"/>
    <n v="49.48"/>
    <x v="3"/>
    <s v="3"/>
    <s v="0.59%"/>
    <s v="4.25%"/>
    <s v="35.32"/>
    <x v="0"/>
    <s v="9,372,610"/>
    <s v="Americas"/>
    <x v="0"/>
    <s v="$22.20 Tn"/>
    <s v="$18.62 Tn"/>
    <x v="0"/>
  </r>
  <r>
    <x v="127"/>
    <s v="University of Glasgow"/>
    <x v="1"/>
    <n v="9"/>
    <n v="234"/>
    <n v="89"/>
    <n v="218"/>
    <n v="123"/>
    <n v="144"/>
    <n v="82"/>
    <s v="87"/>
    <n v="402"/>
    <n v="49.45"/>
    <x v="3"/>
    <s v="21"/>
    <s v="0.53%"/>
    <s v="0.87%"/>
    <s v="279.48"/>
    <x v="1"/>
    <s v="242,900"/>
    <s v="Europe"/>
    <x v="1"/>
    <s v="$2.93 Tn"/>
    <s v="$2.65 Tn"/>
    <x v="1"/>
  </r>
  <r>
    <x v="128"/>
    <s v="VU University Amsterdam"/>
    <x v="11"/>
    <n v="6"/>
    <n v="367"/>
    <n v="385"/>
    <n v="218"/>
    <n v="79"/>
    <n v="120"/>
    <n v="68"/>
    <s v="79"/>
    <n v="871"/>
    <n v="49.44"/>
    <x v="3"/>
    <s v="69"/>
    <s v="0.22%"/>
    <s v="0.22%"/>
    <s v="409.44"/>
    <x v="11"/>
    <s v="41,850"/>
    <s v="Europe"/>
    <x v="3"/>
    <s v="$954.93 Bn"/>
    <s v="$777.23 Bn"/>
    <x v="11"/>
  </r>
  <r>
    <x v="129"/>
    <s v="University of New South Wales"/>
    <x v="14"/>
    <n v="4"/>
    <n v="177"/>
    <n v="70"/>
    <n v="218"/>
    <n v="90"/>
    <n v="177"/>
    <n v="101"/>
    <s v="164"/>
    <n v="157"/>
    <n v="49.33"/>
    <x v="3"/>
    <s v="55"/>
    <s v="1.18%"/>
    <s v="0.33%"/>
    <s v="3.32"/>
    <x v="14"/>
    <s v="7,692,024"/>
    <s v="Oceania"/>
    <x v="6"/>
    <s v="$1.48 Tn"/>
    <s v="$1.30 Tn"/>
    <x v="14"/>
  </r>
  <r>
    <x v="130"/>
    <s v="Paris Diderot University - Paris 7"/>
    <x v="6"/>
    <n v="6"/>
    <n v="127"/>
    <n v="567"/>
    <n v="68"/>
    <n v="105"/>
    <n v="56"/>
    <n v="115"/>
    <s v="97"/>
    <n v="483"/>
    <n v="49.33"/>
    <x v="3"/>
    <s v="22"/>
    <s v="0.22%"/>
    <s v="0.84%"/>
    <s v="118.31"/>
    <x v="6"/>
    <s v="551,695"/>
    <s v="Europe"/>
    <x v="3"/>
    <s v="$2.88 Tn"/>
    <s v="$2.47 Tn"/>
    <x v="6"/>
  </r>
  <r>
    <x v="131"/>
    <s v="University of São Paulo"/>
    <x v="23"/>
    <n v="1"/>
    <n v="297"/>
    <n v="71"/>
    <n v="218"/>
    <n v="59"/>
    <n v="186"/>
    <n v="136"/>
    <s v="164"/>
    <n v="710"/>
    <n v="49.31"/>
    <x v="3"/>
    <s v="6"/>
    <s v="0.72%"/>
    <s v="2.73%"/>
    <s v="24.96"/>
    <x v="23"/>
    <s v="8,515,767"/>
    <s v="Americas"/>
    <x v="10"/>
    <s v="$2.06 Tn"/>
    <s v="$1.80 Tn"/>
    <x v="23"/>
  </r>
  <r>
    <x v="132"/>
    <s v="Western University (The University of Western Ontario)"/>
    <x v="5"/>
    <n v="5"/>
    <n v="367"/>
    <n v="41"/>
    <n v="218"/>
    <n v="149"/>
    <n v="208"/>
    <n v="234"/>
    <s v="190"/>
    <n v="261"/>
    <n v="49.31"/>
    <x v="3"/>
    <s v="39"/>
    <s v="0.89%"/>
    <s v="0.48%"/>
    <s v="3.78"/>
    <x v="5"/>
    <s v="9,984,670"/>
    <s v="Americas"/>
    <x v="0"/>
    <s v="$1.83 Tn"/>
    <s v="$1.53 Tn"/>
    <x v="5"/>
  </r>
  <r>
    <x v="133"/>
    <s v="Radboud University Nijmegen"/>
    <x v="11"/>
    <n v="7"/>
    <n v="128"/>
    <n v="274"/>
    <n v="218"/>
    <n v="89"/>
    <n v="119"/>
    <n v="93"/>
    <s v="74"/>
    <n v="410"/>
    <n v="49.3"/>
    <x v="3"/>
    <s v="69"/>
    <s v="0.22%"/>
    <s v="0.22%"/>
    <s v="409.44"/>
    <x v="11"/>
    <s v="41,850"/>
    <s v="Europe"/>
    <x v="3"/>
    <s v="$954.93 Bn"/>
    <s v="$777.23 Bn"/>
    <x v="11"/>
  </r>
  <r>
    <x v="134"/>
    <s v="Nanyang Technological University"/>
    <x v="16"/>
    <n v="2"/>
    <n v="367"/>
    <n v="567"/>
    <n v="218"/>
    <n v="102"/>
    <n v="361"/>
    <n v="212"/>
    <s v="204"/>
    <n v="32"/>
    <n v="49.29"/>
    <x v="3"/>
    <s v="114"/>
    <s v="0.79%"/>
    <s v="0.08%"/>
    <s v="8239.92"/>
    <x v="16"/>
    <s v="710"/>
    <s v="Asia"/>
    <x v="7"/>
    <s v="$391.88 Bn"/>
    <s v="$296.95 Bn"/>
    <x v="16"/>
  </r>
  <r>
    <x v="135"/>
    <s v="Technion – Israel Institute of Technology"/>
    <x v="4"/>
    <n v="4"/>
    <n v="45"/>
    <n v="180"/>
    <n v="55"/>
    <n v="186"/>
    <n v="221"/>
    <n v="161"/>
    <s v="209"/>
    <n v="88"/>
    <n v="49.12"/>
    <x v="3"/>
    <s v="100"/>
    <s v="1.60%"/>
    <s v="0.11%"/>
    <s v="416.73"/>
    <x v="4"/>
    <s v="20,770"/>
    <s v="Asia"/>
    <x v="4"/>
    <s v="$403.96 Bn"/>
    <s v="$317.75 Bn"/>
    <x v="4"/>
  </r>
  <r>
    <x v="136"/>
    <s v="University of Miami"/>
    <x v="0"/>
    <n v="64"/>
    <n v="367"/>
    <n v="241"/>
    <n v="218"/>
    <n v="159"/>
    <n v="130"/>
    <n v="82"/>
    <s v="112"/>
    <n v="73"/>
    <n v="49.09"/>
    <x v="3"/>
    <s v="3"/>
    <s v="0.59%"/>
    <s v="4.25%"/>
    <s v="35.32"/>
    <x v="0"/>
    <s v="9,372,610"/>
    <s v="Americas"/>
    <x v="0"/>
    <s v="$22.20 Tn"/>
    <s v="$18.62 Tn"/>
    <x v="0"/>
  </r>
  <r>
    <x v="137"/>
    <s v="Stony Brook University"/>
    <x v="0"/>
    <n v="65"/>
    <n v="186"/>
    <n v="567"/>
    <n v="58"/>
    <n v="173"/>
    <n v="84"/>
    <n v="93"/>
    <s v="134"/>
    <n v="96"/>
    <n v="49.09"/>
    <x v="3"/>
    <s v="3"/>
    <s v="0.59%"/>
    <s v="4.25%"/>
    <s v="35.32"/>
    <x v="0"/>
    <s v="9,372,610"/>
    <s v="Americas"/>
    <x v="0"/>
    <s v="$22.20 Tn"/>
    <s v="$18.62 Tn"/>
    <x v="0"/>
  </r>
  <r>
    <x v="138"/>
    <s v="University of Texas at Dallas"/>
    <x v="0"/>
    <n v="66"/>
    <n v="367"/>
    <n v="159"/>
    <n v="218"/>
    <n v="250"/>
    <n v="151"/>
    <n v="59"/>
    <s v="49"/>
    <n v="313"/>
    <n v="49.05"/>
    <x v="3"/>
    <s v="3"/>
    <s v="0.59%"/>
    <s v="4.25%"/>
    <s v="35.32"/>
    <x v="0"/>
    <s v="9,372,610"/>
    <s v="Americas"/>
    <x v="0"/>
    <s v="$22.20 Tn"/>
    <s v="$18.62 Tn"/>
    <x v="0"/>
  </r>
  <r>
    <x v="139"/>
    <s v="University of Nottingham"/>
    <x v="1"/>
    <n v="10"/>
    <n v="131"/>
    <n v="109"/>
    <n v="84"/>
    <n v="116"/>
    <n v="176"/>
    <n v="146"/>
    <s v="140"/>
    <n v="138"/>
    <n v="49.02"/>
    <x v="3"/>
    <s v="21"/>
    <s v="0.53%"/>
    <s v="0.87%"/>
    <s v="279.48"/>
    <x v="1"/>
    <s v="242,900"/>
    <s v="Europe"/>
    <x v="1"/>
    <s v="$2.93 Tn"/>
    <s v="$2.65 Tn"/>
    <x v="1"/>
  </r>
  <r>
    <x v="140"/>
    <s v="University of Iowa"/>
    <x v="0"/>
    <n v="67"/>
    <n v="233"/>
    <n v="296"/>
    <n v="167"/>
    <n v="103"/>
    <n v="83"/>
    <n v="115"/>
    <s v="112"/>
    <n v="121"/>
    <n v="49.01"/>
    <x v="3"/>
    <s v="3"/>
    <s v="0.59%"/>
    <s v="4.25%"/>
    <s v="35.32"/>
    <x v="0"/>
    <s v="9,372,610"/>
    <s v="Americas"/>
    <x v="0"/>
    <s v="$22.20 Tn"/>
    <s v="$18.62 Tn"/>
    <x v="0"/>
  </r>
  <r>
    <x v="141"/>
    <s v="Southern Methodist University"/>
    <x v="0"/>
    <n v="68"/>
    <n v="179"/>
    <n v="28"/>
    <n v="218"/>
    <n v="624"/>
    <n v="655"/>
    <n v="368"/>
    <s v="646"/>
    <n v="824"/>
    <n v="48.99"/>
    <x v="3"/>
    <s v="3"/>
    <s v="0.59%"/>
    <s v="4.25%"/>
    <s v="35.32"/>
    <x v="0"/>
    <s v="9,372,610"/>
    <s v="Americas"/>
    <x v="0"/>
    <s v="$22.20 Tn"/>
    <s v="$18.62 Tn"/>
    <x v="0"/>
  </r>
  <r>
    <x v="142"/>
    <s v="Icahn School of Medicine at Mount Sinai"/>
    <x v="0"/>
    <n v="69"/>
    <n v="367"/>
    <n v="567"/>
    <n v="218"/>
    <n v="160"/>
    <n v="71"/>
    <n v="161"/>
    <s v="63"/>
    <n v="101"/>
    <n v="48.96"/>
    <x v="3"/>
    <s v="3"/>
    <s v="0.59%"/>
    <s v="4.25%"/>
    <s v="35.32"/>
    <x v="0"/>
    <s v="9,372,610"/>
    <s v="Americas"/>
    <x v="0"/>
    <s v="$22.20 Tn"/>
    <s v="$18.62 Tn"/>
    <x v="0"/>
  </r>
  <r>
    <x v="143"/>
    <s v="Korea Advanced Institute of Science and Technology (KAIST)"/>
    <x v="8"/>
    <n v="4"/>
    <n v="367"/>
    <n v="194"/>
    <n v="218"/>
    <n v="183"/>
    <n v="283"/>
    <n v="368"/>
    <s v="289"/>
    <n v="8"/>
    <n v="48.95"/>
    <x v="3"/>
    <s v="28"/>
    <s v="0.09%"/>
    <s v="0.66%"/>
    <s v="511.62"/>
    <x v="8"/>
    <s v="100,210"/>
    <s v="Asia"/>
    <x v="2"/>
    <s v="$1.74 Tn"/>
    <s v="$1.41 Tn"/>
    <x v="8"/>
  </r>
  <r>
    <x v="144"/>
    <s v="Monash University"/>
    <x v="14"/>
    <n v="5"/>
    <n v="277"/>
    <n v="145"/>
    <n v="218"/>
    <n v="86"/>
    <n v="136"/>
    <n v="182"/>
    <s v="161"/>
    <n v="99"/>
    <n v="48.91"/>
    <x v="3"/>
    <s v="55"/>
    <s v="1.18%"/>
    <s v="0.33%"/>
    <s v="3.32"/>
    <x v="14"/>
    <s v="7,692,024"/>
    <s v="Oceania"/>
    <x v="6"/>
    <s v="$1.48 Tn"/>
    <s v="$1.30 Tn"/>
    <x v="14"/>
  </r>
  <r>
    <x v="145"/>
    <s v="University of Alabama at Birmingham"/>
    <x v="0"/>
    <n v="70"/>
    <n v="367"/>
    <n v="567"/>
    <n v="218"/>
    <n v="141"/>
    <n v="124"/>
    <n v="128"/>
    <s v="71"/>
    <n v="130"/>
    <n v="48.79"/>
    <x v="3"/>
    <s v="3"/>
    <s v="0.59%"/>
    <s v="4.25%"/>
    <s v="35.32"/>
    <x v="0"/>
    <s v="9,372,610"/>
    <s v="Americas"/>
    <x v="0"/>
    <s v="$22.20 Tn"/>
    <s v="$18.62 Tn"/>
    <x v="0"/>
  </r>
  <r>
    <x v="146"/>
    <s v="Free University of Berlin"/>
    <x v="10"/>
    <n v="4"/>
    <n v="76"/>
    <n v="548"/>
    <n v="128"/>
    <n v="109"/>
    <n v="80"/>
    <n v="234"/>
    <s v="90"/>
    <n v="461"/>
    <n v="48.78"/>
    <x v="3"/>
    <s v="19"/>
    <s v="0.32%"/>
    <s v="1.07%"/>
    <s v="234.61"/>
    <x v="10"/>
    <s v="357,114"/>
    <s v="Europe"/>
    <x v="3"/>
    <s v="$4.16 Tn"/>
    <s v="$3.48 Tn"/>
    <x v="10"/>
  </r>
  <r>
    <x v="147"/>
    <s v="University of Southampton"/>
    <x v="1"/>
    <n v="11"/>
    <n v="329"/>
    <n v="95"/>
    <n v="218"/>
    <n v="115"/>
    <n v="133"/>
    <n v="101"/>
    <s v="130"/>
    <n v="334"/>
    <n v="48.77"/>
    <x v="3"/>
    <s v="21"/>
    <s v="0.53%"/>
    <s v="0.87%"/>
    <s v="279.48"/>
    <x v="1"/>
    <s v="242,900"/>
    <s v="Europe"/>
    <x v="1"/>
    <s v="$2.93 Tn"/>
    <s v="$2.65 Tn"/>
    <x v="1"/>
  </r>
  <r>
    <x v="148"/>
    <s v="University of the Witwatersrand"/>
    <x v="21"/>
    <n v="1"/>
    <n v="61"/>
    <n v="32"/>
    <n v="172"/>
    <n v="442"/>
    <n v="237"/>
    <n v="321"/>
    <s v="447"/>
    <n v="291"/>
    <n v="48.75"/>
    <x v="3"/>
    <s v="25"/>
    <s v="1.28%"/>
    <s v="0.76%"/>
    <s v="48.57"/>
    <x v="21"/>
    <s v="1,221,037"/>
    <s v="Africa"/>
    <x v="9"/>
    <s v="$386.73 Bn"/>
    <s v="$295.44 Bn"/>
    <x v="21"/>
  </r>
  <r>
    <x v="149"/>
    <s v="McMaster University"/>
    <x v="5"/>
    <n v="6"/>
    <n v="222"/>
    <n v="268"/>
    <n v="163"/>
    <n v="127"/>
    <n v="156"/>
    <n v="101"/>
    <s v="87"/>
    <n v="222"/>
    <n v="48.74"/>
    <x v="3"/>
    <s v="39"/>
    <s v="0.89%"/>
    <s v="0.48%"/>
    <s v="3.78"/>
    <x v="5"/>
    <s v="9,984,670"/>
    <s v="Americas"/>
    <x v="0"/>
    <s v="$1.83 Tn"/>
    <s v="$1.53 Tn"/>
    <x v="5"/>
  </r>
  <r>
    <x v="150"/>
    <s v="University of Montreal"/>
    <x v="5"/>
    <n v="7"/>
    <n v="320"/>
    <n v="376"/>
    <n v="218"/>
    <n v="101"/>
    <n v="111"/>
    <n v="101"/>
    <s v="90"/>
    <n v="540"/>
    <n v="48.72"/>
    <x v="3"/>
    <s v="39"/>
    <s v="0.89%"/>
    <s v="0.48%"/>
    <s v="3.78"/>
    <x v="5"/>
    <s v="9,984,670"/>
    <s v="Americas"/>
    <x v="0"/>
    <s v="$1.83 Tn"/>
    <s v="$1.53 Tn"/>
    <x v="5"/>
  </r>
  <r>
    <x v="151"/>
    <s v="University of Birmingham"/>
    <x v="1"/>
    <n v="12"/>
    <n v="65"/>
    <n v="158"/>
    <n v="205"/>
    <n v="117"/>
    <n v="165"/>
    <n v="146"/>
    <s v="138"/>
    <n v="170"/>
    <n v="48.7"/>
    <x v="3"/>
    <s v="21"/>
    <s v="0.53%"/>
    <s v="0.87%"/>
    <s v="279.48"/>
    <x v="1"/>
    <s v="242,900"/>
    <s v="Europe"/>
    <x v="1"/>
    <s v="$2.93 Tn"/>
    <s v="$2.65 Tn"/>
    <x v="1"/>
  </r>
  <r>
    <x v="152"/>
    <s v="Humboldt University of Berlin"/>
    <x v="10"/>
    <n v="5"/>
    <n v="291"/>
    <n v="567"/>
    <n v="108"/>
    <n v="108"/>
    <n v="82"/>
    <n v="161"/>
    <s v="85"/>
    <n v="471"/>
    <n v="48.64"/>
    <x v="3"/>
    <s v="19"/>
    <s v="0.32%"/>
    <s v="1.07%"/>
    <s v="234.61"/>
    <x v="10"/>
    <s v="357,114"/>
    <s v="Europe"/>
    <x v="3"/>
    <s v="$4.16 Tn"/>
    <s v="$3.48 Tn"/>
    <x v="10"/>
  </r>
  <r>
    <x v="153"/>
    <s v="University of California, Santa Cruz"/>
    <x v="0"/>
    <n v="71"/>
    <n v="175"/>
    <n v="567"/>
    <n v="100"/>
    <n v="243"/>
    <n v="49"/>
    <n v="115"/>
    <s v="99"/>
    <n v="183"/>
    <n v="48.59"/>
    <x v="3"/>
    <s v="3"/>
    <s v="0.59%"/>
    <s v="4.25%"/>
    <s v="35.32"/>
    <x v="0"/>
    <s v="9,372,610"/>
    <s v="Americas"/>
    <x v="0"/>
    <s v="$22.20 Tn"/>
    <s v="$18.62 Tn"/>
    <x v="0"/>
  </r>
  <r>
    <x v="154"/>
    <s v="Albert Ludwig University of Freiburg"/>
    <x v="10"/>
    <n v="6"/>
    <n v="148"/>
    <n v="134"/>
    <n v="193"/>
    <n v="156"/>
    <n v="104"/>
    <n v="182"/>
    <s v="134"/>
    <n v="98"/>
    <n v="48.57"/>
    <x v="3"/>
    <s v="19"/>
    <s v="0.32%"/>
    <s v="1.07%"/>
    <s v="234.61"/>
    <x v="10"/>
    <s v="357,114"/>
    <s v="Europe"/>
    <x v="3"/>
    <s v="$4.16 Tn"/>
    <s v="$3.48 Tn"/>
    <x v="10"/>
  </r>
  <r>
    <x v="155"/>
    <s v="University of Tübingen"/>
    <x v="10"/>
    <n v="7"/>
    <n v="69"/>
    <n v="490"/>
    <n v="103"/>
    <n v="142"/>
    <n v="122"/>
    <n v="146"/>
    <s v="115"/>
    <n v="226"/>
    <n v="48.56"/>
    <x v="3"/>
    <s v="19"/>
    <s v="0.32%"/>
    <s v="1.07%"/>
    <s v="234.61"/>
    <x v="10"/>
    <s v="357,114"/>
    <s v="Europe"/>
    <x v="3"/>
    <s v="$4.16 Tn"/>
    <s v="$3.48 Tn"/>
    <x v="10"/>
  </r>
  <r>
    <x v="156"/>
    <s v="University of Cincinnati"/>
    <x v="0"/>
    <n v="72"/>
    <n v="188"/>
    <n v="86"/>
    <n v="218"/>
    <n v="150"/>
    <n v="171"/>
    <n v="128"/>
    <s v="127"/>
    <n v="263"/>
    <n v="48.56"/>
    <x v="3"/>
    <s v="3"/>
    <s v="0.59%"/>
    <s v="4.25%"/>
    <s v="35.32"/>
    <x v="0"/>
    <s v="9,372,610"/>
    <s v="Americas"/>
    <x v="0"/>
    <s v="$22.20 Tn"/>
    <s v="$18.62 Tn"/>
    <x v="0"/>
  </r>
  <r>
    <x v="157"/>
    <s v="University of Bonn"/>
    <x v="10"/>
    <n v="8"/>
    <n v="58"/>
    <n v="249"/>
    <n v="65"/>
    <n v="153"/>
    <n v="107"/>
    <n v="146"/>
    <s v="150"/>
    <n v="341"/>
    <n v="48.54"/>
    <x v="3"/>
    <s v="19"/>
    <s v="0.32%"/>
    <s v="1.07%"/>
    <s v="234.61"/>
    <x v="10"/>
    <s v="357,114"/>
    <s v="Europe"/>
    <x v="3"/>
    <s v="$4.16 Tn"/>
    <s v="$3.48 Tn"/>
    <x v="10"/>
  </r>
  <r>
    <x v="158"/>
    <s v="Wake Forest University"/>
    <x v="0"/>
    <n v="73"/>
    <n v="265"/>
    <n v="83"/>
    <n v="218"/>
    <n v="249"/>
    <n v="244"/>
    <n v="128"/>
    <s v="125"/>
    <n v="124"/>
    <n v="48.52"/>
    <x v="3"/>
    <s v="3"/>
    <s v="0.59%"/>
    <s v="4.25%"/>
    <s v="35.32"/>
    <x v="0"/>
    <s v="9,372,610"/>
    <s v="Americas"/>
    <x v="0"/>
    <s v="$22.20 Tn"/>
    <s v="$18.62 Tn"/>
    <x v="0"/>
  </r>
  <r>
    <x v="159"/>
    <s v="University of Basel"/>
    <x v="3"/>
    <n v="5"/>
    <n v="83"/>
    <n v="363"/>
    <n v="60"/>
    <n v="167"/>
    <n v="100"/>
    <n v="136"/>
    <s v="130"/>
    <n v="486"/>
    <n v="48.48"/>
    <x v="3"/>
    <s v="101"/>
    <s v="0.74%"/>
    <s v="0.11%"/>
    <s v="209.64"/>
    <x v="3"/>
    <s v="41,284"/>
    <s v="Europe"/>
    <x v="3"/>
    <s v="$740.70 Bn"/>
    <s v="$668.85 Bn"/>
    <x v="3"/>
  </r>
  <r>
    <x v="160"/>
    <s v="University of Leeds"/>
    <x v="1"/>
    <n v="13"/>
    <n v="62"/>
    <n v="157"/>
    <n v="218"/>
    <n v="133"/>
    <n v="141"/>
    <n v="136"/>
    <s v="150"/>
    <n v="265"/>
    <n v="48.41"/>
    <x v="3"/>
    <s v="21"/>
    <s v="0.53%"/>
    <s v="0.87%"/>
    <s v="279.48"/>
    <x v="1"/>
    <s v="242,900"/>
    <s v="Europe"/>
    <x v="1"/>
    <s v="$2.93 Tn"/>
    <s v="$2.65 Tn"/>
    <x v="1"/>
  </r>
  <r>
    <x v="161"/>
    <s v="University of Hamburg"/>
    <x v="10"/>
    <n v="9"/>
    <n v="314"/>
    <n v="136"/>
    <n v="135"/>
    <n v="147"/>
    <n v="126"/>
    <n v="101"/>
    <s v="127"/>
    <n v="677"/>
    <n v="48.31"/>
    <x v="3"/>
    <s v="19"/>
    <s v="0.32%"/>
    <s v="1.07%"/>
    <s v="234.61"/>
    <x v="10"/>
    <s v="357,114"/>
    <s v="Europe"/>
    <x v="3"/>
    <s v="$4.16 Tn"/>
    <s v="$3.48 Tn"/>
    <x v="10"/>
  </r>
  <r>
    <x v="162"/>
    <s v="Université libre de Bruxelles"/>
    <x v="20"/>
    <n v="3"/>
    <n v="173"/>
    <n v="110"/>
    <n v="69"/>
    <n v="236"/>
    <n v="214"/>
    <n v="101"/>
    <s v="170"/>
    <n v="148"/>
    <n v="48.28"/>
    <x v="3"/>
    <s v="81"/>
    <s v="0.44%"/>
    <s v="0.15%"/>
    <s v="379.64"/>
    <x v="20"/>
    <s v="30,528"/>
    <s v="Europe"/>
    <x v="3"/>
    <s v="$553.78 Bn"/>
    <s v="$467.96 Bn"/>
    <x v="20"/>
  </r>
  <r>
    <x v="163"/>
    <s v="Indiana University-Purdue University Indianapolis"/>
    <x v="0"/>
    <n v="74"/>
    <n v="367"/>
    <n v="492"/>
    <n v="218"/>
    <n v="187"/>
    <n v="190"/>
    <n v="125"/>
    <s v="122"/>
    <n v="79"/>
    <n v="48.28"/>
    <x v="3"/>
    <s v="3"/>
    <s v="0.59%"/>
    <s v="4.25%"/>
    <s v="35.32"/>
    <x v="0"/>
    <s v="9,372,610"/>
    <s v="Americas"/>
    <x v="0"/>
    <s v="$22.20 Tn"/>
    <s v="$18.62 Tn"/>
    <x v="0"/>
  </r>
  <r>
    <x v="164"/>
    <s v="Pohang University of Science and Technology"/>
    <x v="8"/>
    <n v="5"/>
    <n v="367"/>
    <n v="567"/>
    <n v="218"/>
    <n v="285"/>
    <n v="355"/>
    <n v="212"/>
    <s v="281"/>
    <n v="24"/>
    <n v="48.24"/>
    <x v="3"/>
    <s v="28"/>
    <s v="0.09%"/>
    <s v="0.66%"/>
    <s v="511.62"/>
    <x v="8"/>
    <s v="100,210"/>
    <s v="Asia"/>
    <x v="2"/>
    <s v="$1.74 Tn"/>
    <s v="$1.41 Tn"/>
    <x v="8"/>
  </r>
  <r>
    <x v="165"/>
    <s v="Oregon Health &amp; Science University"/>
    <x v="0"/>
    <n v="75"/>
    <n v="367"/>
    <n v="567"/>
    <n v="128"/>
    <n v="184"/>
    <n v="115"/>
    <n v="125"/>
    <s v="105"/>
    <n v="144"/>
    <n v="48.23"/>
    <x v="3"/>
    <s v="3"/>
    <s v="0.59%"/>
    <s v="4.25%"/>
    <s v="35.32"/>
    <x v="0"/>
    <s v="9,372,610"/>
    <s v="Americas"/>
    <x v="0"/>
    <s v="$22.20 Tn"/>
    <s v="$18.62 Tn"/>
    <x v="0"/>
  </r>
  <r>
    <x v="166"/>
    <s v="University of Calgary"/>
    <x v="5"/>
    <n v="8"/>
    <n v="367"/>
    <n v="123"/>
    <n v="218"/>
    <n v="145"/>
    <n v="180"/>
    <n v="101"/>
    <s v="127"/>
    <n v="778"/>
    <n v="48.23"/>
    <x v="3"/>
    <s v="39"/>
    <s v="0.89%"/>
    <s v="0.48%"/>
    <s v="3.78"/>
    <x v="5"/>
    <s v="9,984,670"/>
    <s v="Americas"/>
    <x v="0"/>
    <s v="$1.83 Tn"/>
    <s v="$1.53 Tn"/>
    <x v="5"/>
  </r>
  <r>
    <x v="167"/>
    <s v="Stockholm University"/>
    <x v="7"/>
    <n v="5"/>
    <n v="129"/>
    <n v="79"/>
    <n v="187"/>
    <n v="202"/>
    <n v="89"/>
    <n v="88"/>
    <s v="179"/>
    <n v="839"/>
    <n v="48.23"/>
    <x v="3"/>
    <s v="91"/>
    <s v="0.63%"/>
    <s v="0.13%"/>
    <s v="22.43"/>
    <x v="7"/>
    <s v="450,295"/>
    <s v="Europe"/>
    <x v="1"/>
    <s v="$576.72 Bn"/>
    <s v="$514.48 Bn"/>
    <x v="7"/>
  </r>
  <r>
    <x v="168"/>
    <s v="University of Padua"/>
    <x v="9"/>
    <n v="2"/>
    <n v="281"/>
    <n v="567"/>
    <n v="218"/>
    <n v="99"/>
    <n v="105"/>
    <n v="182"/>
    <s v="119"/>
    <n v="351"/>
    <n v="48.17"/>
    <x v="3"/>
    <s v="23"/>
    <s v="-0.15%"/>
    <s v="0.78%"/>
    <s v="200.65"/>
    <x v="9"/>
    <s v="301,336"/>
    <s v="Europe"/>
    <x v="5"/>
    <s v="$2.09 Tn"/>
    <s v="$1.86 Tn"/>
    <x v="9"/>
  </r>
  <r>
    <x v="169"/>
    <s v="University of Hong Kong"/>
    <x v="24"/>
    <n v="1"/>
    <n v="287"/>
    <n v="128"/>
    <n v="218"/>
    <n v="139"/>
    <n v="204"/>
    <n v="128"/>
    <s v="147"/>
    <n v="205"/>
    <n v="48.15"/>
    <x v="3"/>
    <e v="#N/A"/>
    <e v="#N/A"/>
    <e v="#N/A"/>
    <e v="#N/A"/>
    <x v="24"/>
    <e v="#N/A"/>
    <e v="#N/A"/>
    <x v="11"/>
    <e v="#N/A"/>
    <e v="#N/A"/>
    <x v="24"/>
  </r>
  <r>
    <x v="170"/>
    <s v="Yeshiva University"/>
    <x v="0"/>
    <n v="76"/>
    <n v="200"/>
    <n v="567"/>
    <n v="218"/>
    <n v="195"/>
    <n v="91"/>
    <n v="161"/>
    <s v="109"/>
    <n v="128"/>
    <n v="48.11"/>
    <x v="3"/>
    <s v="3"/>
    <s v="0.59%"/>
    <s v="4.25%"/>
    <s v="35.32"/>
    <x v="0"/>
    <s v="9,372,610"/>
    <s v="Americas"/>
    <x v="0"/>
    <s v="$22.20 Tn"/>
    <s v="$18.62 Tn"/>
    <x v="0"/>
  </r>
  <r>
    <x v="171"/>
    <s v="University of Milan"/>
    <x v="9"/>
    <n v="3"/>
    <n v="162"/>
    <n v="441"/>
    <n v="182"/>
    <n v="118"/>
    <n v="189"/>
    <n v="212"/>
    <s v="106"/>
    <n v="438"/>
    <n v="48.07"/>
    <x v="3"/>
    <s v="23"/>
    <s v="-0.15%"/>
    <s v="0.78%"/>
    <s v="200.65"/>
    <x v="9"/>
    <s v="301,336"/>
    <s v="Europe"/>
    <x v="5"/>
    <s v="$2.09 Tn"/>
    <s v="$1.86 Tn"/>
    <x v="9"/>
  </r>
  <r>
    <x v="172"/>
    <s v="University of Sheffield"/>
    <x v="1"/>
    <n v="14"/>
    <n v="142"/>
    <n v="209"/>
    <n v="196"/>
    <n v="129"/>
    <n v="137"/>
    <n v="136"/>
    <s v="147"/>
    <n v="179"/>
    <n v="48.07"/>
    <x v="3"/>
    <s v="21"/>
    <s v="0.53%"/>
    <s v="0.87%"/>
    <s v="279.48"/>
    <x v="1"/>
    <s v="242,900"/>
    <s v="Europe"/>
    <x v="1"/>
    <s v="$2.93 Tn"/>
    <s v="$2.65 Tn"/>
    <x v="1"/>
  </r>
  <r>
    <x v="173"/>
    <s v="Technical University of Denmark"/>
    <x v="15"/>
    <n v="3"/>
    <n v="351"/>
    <n v="510"/>
    <n v="202"/>
    <n v="220"/>
    <n v="230"/>
    <n v="161"/>
    <s v="216"/>
    <n v="46"/>
    <n v="48.06"/>
    <x v="3"/>
    <s v="115"/>
    <s v="0.35%"/>
    <s v="0.07%"/>
    <s v="134.41"/>
    <x v="15"/>
    <s v="43,094"/>
    <s v="Europe"/>
    <x v="1"/>
    <s v="$364.55 Bn"/>
    <s v="$306.90 Bn"/>
    <x v="15"/>
  </r>
  <r>
    <x v="174"/>
    <s v="University of Maryland, Baltimore"/>
    <x v="0"/>
    <n v="77"/>
    <n v="367"/>
    <n v="567"/>
    <n v="218"/>
    <n v="125"/>
    <n v="112"/>
    <n v="197"/>
    <s v="116"/>
    <n v="180"/>
    <n v="48.05"/>
    <x v="3"/>
    <s v="3"/>
    <s v="0.59%"/>
    <s v="4.25%"/>
    <s v="35.32"/>
    <x v="0"/>
    <s v="9,372,610"/>
    <s v="Americas"/>
    <x v="0"/>
    <s v="$22.20 Tn"/>
    <s v="$18.62 Tn"/>
    <x v="0"/>
  </r>
  <r>
    <x v="175"/>
    <s v="Goethe University Frankfurt"/>
    <x v="10"/>
    <n v="10"/>
    <n v="111"/>
    <n v="219"/>
    <n v="89"/>
    <n v="179"/>
    <n v="155"/>
    <n v="212"/>
    <s v="124"/>
    <n v="328"/>
    <n v="48.01"/>
    <x v="3"/>
    <s v="19"/>
    <s v="0.32%"/>
    <s v="1.07%"/>
    <s v="234.61"/>
    <x v="10"/>
    <s v="357,114"/>
    <s v="Europe"/>
    <x v="3"/>
    <s v="$4.16 Tn"/>
    <s v="$3.48 Tn"/>
    <x v="10"/>
  </r>
  <r>
    <x v="176"/>
    <s v="University of Göttingen"/>
    <x v="10"/>
    <n v="11"/>
    <n v="43"/>
    <n v="171"/>
    <n v="176"/>
    <n v="174"/>
    <n v="146"/>
    <n v="264"/>
    <s v="184"/>
    <n v="299"/>
    <n v="47.98"/>
    <x v="3"/>
    <s v="19"/>
    <s v="0.32%"/>
    <s v="1.07%"/>
    <s v="234.61"/>
    <x v="10"/>
    <s v="357,114"/>
    <s v="Europe"/>
    <x v="3"/>
    <s v="$4.16 Tn"/>
    <s v="$3.48 Tn"/>
    <x v="10"/>
  </r>
  <r>
    <x v="177"/>
    <s v="Hokkaido University"/>
    <x v="2"/>
    <n v="10"/>
    <n v="279"/>
    <n v="277"/>
    <n v="135"/>
    <n v="148"/>
    <n v="173"/>
    <n v="287"/>
    <s v="251"/>
    <n v="53"/>
    <n v="47.97"/>
    <x v="3"/>
    <s v="11"/>
    <s v="-0.30%"/>
    <s v="1.62%"/>
    <s v="334.66"/>
    <x v="2"/>
    <s v="377,930"/>
    <s v="Asia"/>
    <x v="2"/>
    <s v="$5.50 Tn"/>
    <s v="$4.94 Tn"/>
    <x v="2"/>
  </r>
  <r>
    <x v="178"/>
    <s v="Australian National University"/>
    <x v="14"/>
    <n v="6"/>
    <n v="196"/>
    <n v="379"/>
    <n v="52"/>
    <n v="130"/>
    <n v="99"/>
    <n v="197"/>
    <s v="188"/>
    <n v="415"/>
    <n v="47.97"/>
    <x v="3"/>
    <s v="55"/>
    <s v="1.18%"/>
    <s v="0.33%"/>
    <s v="3.32"/>
    <x v="14"/>
    <s v="7,692,024"/>
    <s v="Oceania"/>
    <x v="6"/>
    <s v="$1.48 Tn"/>
    <s v="$1.30 Tn"/>
    <x v="14"/>
  </r>
  <r>
    <x v="179"/>
    <s v="Shanghai Jiao Tong University"/>
    <x v="18"/>
    <n v="3"/>
    <n v="335"/>
    <n v="143"/>
    <n v="218"/>
    <n v="81"/>
    <n v="267"/>
    <n v="212"/>
    <s v="209"/>
    <n v="198"/>
    <n v="47.96"/>
    <x v="3"/>
    <s v="1"/>
    <s v="0.39%"/>
    <s v="18.47%"/>
    <s v="148.28"/>
    <x v="18"/>
    <s v="9,706,961"/>
    <s v="Asia"/>
    <x v="2"/>
    <s v="$15.47 Tn"/>
    <s v="$11.22 Tn"/>
    <x v="18"/>
  </r>
  <r>
    <x v="180"/>
    <s v="University of New Mexico"/>
    <x v="0"/>
    <n v="78"/>
    <n v="367"/>
    <n v="567"/>
    <n v="218"/>
    <n v="223"/>
    <n v="170"/>
    <n v="82"/>
    <s v="147"/>
    <n v="100"/>
    <n v="47.95"/>
    <x v="3"/>
    <s v="3"/>
    <s v="0.59%"/>
    <s v="4.25%"/>
    <s v="35.32"/>
    <x v="0"/>
    <s v="9,372,610"/>
    <s v="Americas"/>
    <x v="0"/>
    <s v="$22.20 Tn"/>
    <s v="$18.62 Tn"/>
    <x v="0"/>
  </r>
  <r>
    <x v="181"/>
    <s v="University of Strasbourg"/>
    <x v="6"/>
    <n v="7"/>
    <n v="71"/>
    <n v="567"/>
    <n v="49"/>
    <n v="191"/>
    <n v="145"/>
    <n v="264"/>
    <s v="219"/>
    <n v="269"/>
    <n v="47.89"/>
    <x v="3"/>
    <s v="22"/>
    <s v="0.22%"/>
    <s v="0.84%"/>
    <s v="118.31"/>
    <x v="6"/>
    <s v="551,695"/>
    <s v="Europe"/>
    <x v="3"/>
    <s v="$2.88 Tn"/>
    <s v="$2.47 Tn"/>
    <x v="6"/>
  </r>
  <r>
    <x v="182"/>
    <s v="University of Massachusetts Medical School"/>
    <x v="0"/>
    <n v="79"/>
    <n v="367"/>
    <n v="567"/>
    <n v="80"/>
    <n v="296"/>
    <n v="76"/>
    <n v="234"/>
    <s v="122"/>
    <n v="143"/>
    <n v="47.85"/>
    <x v="3"/>
    <s v="3"/>
    <s v="0.59%"/>
    <s v="4.25%"/>
    <s v="35.32"/>
    <x v="0"/>
    <s v="9,372,610"/>
    <s v="Americas"/>
    <x v="0"/>
    <s v="$22.20 Tn"/>
    <s v="$18.62 Tn"/>
    <x v="0"/>
  </r>
  <r>
    <x v="183"/>
    <s v="University of Houston"/>
    <x v="0"/>
    <n v="80"/>
    <n v="367"/>
    <n v="42"/>
    <n v="218"/>
    <n v="310"/>
    <n v="257"/>
    <n v="511"/>
    <s v="349"/>
    <n v="156"/>
    <n v="47.83"/>
    <x v="3"/>
    <s v="3"/>
    <s v="0.59%"/>
    <s v="4.25%"/>
    <s v="35.32"/>
    <x v="0"/>
    <s v="9,372,610"/>
    <s v="Americas"/>
    <x v="0"/>
    <s v="$22.20 Tn"/>
    <s v="$18.62 Tn"/>
    <x v="0"/>
  </r>
  <r>
    <x v="184"/>
    <s v="Trinity College, Dublin"/>
    <x v="25"/>
    <n v="1"/>
    <n v="338"/>
    <n v="78"/>
    <n v="200"/>
    <n v="289"/>
    <n v="233"/>
    <n v="115"/>
    <s v="204"/>
    <n v="153"/>
    <n v="47.73"/>
    <x v="3"/>
    <s v="124"/>
    <s v="1.13%"/>
    <s v="0.06%"/>
    <s v="70.27"/>
    <x v="25"/>
    <s v="70,273"/>
    <s v="Europe"/>
    <x v="1"/>
    <s v="$405.19 Bn"/>
    <s v="$304.82 Bn"/>
    <x v="25"/>
  </r>
  <r>
    <x v="185"/>
    <s v="University of Lausanne"/>
    <x v="3"/>
    <n v="6"/>
    <n v="102"/>
    <n v="423"/>
    <n v="218"/>
    <n v="235"/>
    <n v="101"/>
    <n v="115"/>
    <s v="117"/>
    <n v="683"/>
    <n v="47.73"/>
    <x v="3"/>
    <s v="101"/>
    <s v="0.74%"/>
    <s v="0.11%"/>
    <s v="209.64"/>
    <x v="3"/>
    <s v="41,284"/>
    <s v="Europe"/>
    <x v="3"/>
    <s v="$740.70 Bn"/>
    <s v="$668.85 Bn"/>
    <x v="3"/>
  </r>
  <r>
    <x v="186"/>
    <s v="Iowa State University"/>
    <x v="0"/>
    <n v="81"/>
    <n v="286"/>
    <n v="186"/>
    <n v="109"/>
    <n v="151"/>
    <n v="178"/>
    <n v="82"/>
    <s v="184"/>
    <n v="339"/>
    <n v="47.71"/>
    <x v="3"/>
    <s v="3"/>
    <s v="0.59%"/>
    <s v="4.25%"/>
    <s v="35.32"/>
    <x v="0"/>
    <s v="9,372,610"/>
    <s v="Americas"/>
    <x v="0"/>
    <s v="$22.20 Tn"/>
    <s v="$18.62 Tn"/>
    <x v="0"/>
  </r>
  <r>
    <x v="187"/>
    <s v="Joseph Fourier University"/>
    <x v="6"/>
    <n v="8"/>
    <n v="195"/>
    <n v="567"/>
    <n v="218"/>
    <n v="110"/>
    <n v="93"/>
    <n v="234"/>
    <s v="170"/>
    <n v="160"/>
    <n v="47.71"/>
    <x v="3"/>
    <s v="22"/>
    <s v="0.22%"/>
    <s v="0.84%"/>
    <s v="118.31"/>
    <x v="6"/>
    <s v="551,695"/>
    <s v="Europe"/>
    <x v="3"/>
    <s v="$2.88 Tn"/>
    <s v="$2.47 Tn"/>
    <x v="6"/>
  </r>
  <r>
    <x v="188"/>
    <s v="Wayne State University"/>
    <x v="0"/>
    <n v="82"/>
    <n v="367"/>
    <n v="183"/>
    <n v="218"/>
    <n v="189"/>
    <n v="258"/>
    <n v="125"/>
    <s v="176"/>
    <n v="117"/>
    <n v="47.67"/>
    <x v="3"/>
    <s v="3"/>
    <s v="0.59%"/>
    <s v="4.25%"/>
    <s v="35.32"/>
    <x v="0"/>
    <s v="9,372,610"/>
    <s v="Americas"/>
    <x v="0"/>
    <s v="$22.20 Tn"/>
    <s v="$18.62 Tn"/>
    <x v="0"/>
  </r>
  <r>
    <x v="189"/>
    <s v="University of South Florida - Tampa"/>
    <x v="0"/>
    <n v="83"/>
    <n v="367"/>
    <n v="418"/>
    <n v="218"/>
    <n v="233"/>
    <n v="251"/>
    <n v="197"/>
    <s v="164"/>
    <n v="70"/>
    <n v="47.66"/>
    <x v="3"/>
    <s v="3"/>
    <s v="0.59%"/>
    <s v="4.25%"/>
    <s v="35.32"/>
    <x v="0"/>
    <s v="9,372,610"/>
    <s v="Americas"/>
    <x v="0"/>
    <s v="$22.20 Tn"/>
    <s v="$18.62 Tn"/>
    <x v="0"/>
  </r>
  <r>
    <x v="190"/>
    <s v="Zhejiang University"/>
    <x v="18"/>
    <n v="4"/>
    <n v="367"/>
    <n v="309"/>
    <n v="218"/>
    <n v="71"/>
    <n v="290"/>
    <n v="368"/>
    <s v="265"/>
    <n v="106"/>
    <n v="47.66"/>
    <x v="3"/>
    <s v="1"/>
    <s v="0.39%"/>
    <s v="18.47%"/>
    <s v="148.28"/>
    <x v="18"/>
    <s v="9,706,961"/>
    <s v="Asia"/>
    <x v="2"/>
    <s v="$15.47 Tn"/>
    <s v="$11.22 Tn"/>
    <x v="18"/>
  </r>
  <r>
    <x v="191"/>
    <s v="Hanyang University"/>
    <x v="8"/>
    <n v="6"/>
    <n v="367"/>
    <n v="168"/>
    <n v="218"/>
    <n v="286"/>
    <n v="471"/>
    <n v="368"/>
    <s v="396"/>
    <n v="31"/>
    <n v="47.6"/>
    <x v="3"/>
    <s v="28"/>
    <s v="0.09%"/>
    <s v="0.66%"/>
    <s v="511.62"/>
    <x v="8"/>
    <s v="100,210"/>
    <s v="Asia"/>
    <x v="2"/>
    <s v="$1.74 Tn"/>
    <s v="$1.41 Tn"/>
    <x v="8"/>
  </r>
  <r>
    <x v="192"/>
    <s v="University of Ottawa"/>
    <x v="5"/>
    <n v="9"/>
    <n v="223"/>
    <n v="163"/>
    <n v="218"/>
    <n v="171"/>
    <n v="194"/>
    <n v="212"/>
    <s v="134"/>
    <n v="496"/>
    <n v="47.6"/>
    <x v="3"/>
    <s v="39"/>
    <s v="0.89%"/>
    <s v="0.48%"/>
    <s v="3.78"/>
    <x v="5"/>
    <s v="9,984,670"/>
    <s v="Americas"/>
    <x v="0"/>
    <s v="$1.83 Tn"/>
    <s v="$1.53 Tn"/>
    <x v="5"/>
  </r>
  <r>
    <x v="193"/>
    <s v="University of Missouri–Columbia"/>
    <x v="0"/>
    <n v="84"/>
    <n v="250"/>
    <n v="88"/>
    <n v="98"/>
    <n v="222"/>
    <n v="226"/>
    <n v="161"/>
    <s v="242"/>
    <n v="150"/>
    <n v="47.59"/>
    <x v="3"/>
    <s v="3"/>
    <s v="0.59%"/>
    <s v="4.25%"/>
    <s v="35.32"/>
    <x v="0"/>
    <s v="9,372,610"/>
    <s v="Americas"/>
    <x v="0"/>
    <s v="$22.20 Tn"/>
    <s v="$18.62 Tn"/>
    <x v="0"/>
  </r>
  <r>
    <x v="194"/>
    <s v="Fudan University"/>
    <x v="18"/>
    <n v="5"/>
    <n v="367"/>
    <n v="203"/>
    <n v="218"/>
    <n v="112"/>
    <n v="252"/>
    <n v="368"/>
    <s v="204"/>
    <n v="123"/>
    <n v="47.56"/>
    <x v="3"/>
    <s v="1"/>
    <s v="0.39%"/>
    <s v="18.47%"/>
    <s v="148.28"/>
    <x v="18"/>
    <s v="9,706,961"/>
    <s v="Asia"/>
    <x v="2"/>
    <s v="$15.47 Tn"/>
    <s v="$11.22 Tn"/>
    <x v="18"/>
  </r>
  <r>
    <x v="195"/>
    <s v="University of Kansas"/>
    <x v="0"/>
    <n v="85"/>
    <n v="228"/>
    <n v="91"/>
    <n v="218"/>
    <n v="212"/>
    <n v="161"/>
    <n v="161"/>
    <s v="235"/>
    <n v="127"/>
    <n v="47.52"/>
    <x v="3"/>
    <s v="3"/>
    <s v="0.59%"/>
    <s v="4.25%"/>
    <s v="35.32"/>
    <x v="0"/>
    <s v="9,372,610"/>
    <s v="Americas"/>
    <x v="0"/>
    <s v="$22.20 Tn"/>
    <s v="$18.62 Tn"/>
    <x v="0"/>
  </r>
  <r>
    <x v="196"/>
    <s v="University of Cologne"/>
    <x v="10"/>
    <n v="12"/>
    <n v="367"/>
    <n v="132"/>
    <n v="201"/>
    <n v="204"/>
    <n v="138"/>
    <n v="146"/>
    <s v="161"/>
    <n v="421"/>
    <n v="47.52"/>
    <x v="3"/>
    <s v="19"/>
    <s v="0.32%"/>
    <s v="1.07%"/>
    <s v="234.61"/>
    <x v="10"/>
    <s v="357,114"/>
    <s v="Europe"/>
    <x v="3"/>
    <s v="$4.16 Tn"/>
    <s v="$3.48 Tn"/>
    <x v="10"/>
  </r>
  <r>
    <x v="197"/>
    <s v="University of Georgia"/>
    <x v="0"/>
    <n v="86"/>
    <n v="93"/>
    <n v="188"/>
    <n v="172"/>
    <n v="181"/>
    <n v="132"/>
    <n v="234"/>
    <s v="256"/>
    <n v="82"/>
    <n v="47.5"/>
    <x v="3"/>
    <s v="3"/>
    <s v="0.59%"/>
    <s v="4.25%"/>
    <s v="35.32"/>
    <x v="0"/>
    <s v="9,372,610"/>
    <s v="Americas"/>
    <x v="0"/>
    <s v="$22.20 Tn"/>
    <s v="$18.62 Tn"/>
    <x v="0"/>
  </r>
  <r>
    <x v="198"/>
    <s v="University of Liverpool"/>
    <x v="1"/>
    <n v="15"/>
    <n v="176"/>
    <n v="179"/>
    <n v="207"/>
    <n v="154"/>
    <n v="172"/>
    <n v="128"/>
    <s v="174"/>
    <n v="377"/>
    <n v="47.49"/>
    <x v="3"/>
    <s v="21"/>
    <s v="0.53%"/>
    <s v="0.87%"/>
    <s v="279.48"/>
    <x v="1"/>
    <s v="242,900"/>
    <s v="Europe"/>
    <x v="1"/>
    <s v="$2.93 Tn"/>
    <s v="$2.65 Tn"/>
    <x v="1"/>
  </r>
  <r>
    <x v="199"/>
    <s v="University of Bern"/>
    <x v="3"/>
    <n v="7"/>
    <n v="184"/>
    <n v="526"/>
    <n v="213"/>
    <n v="163"/>
    <n v="128"/>
    <n v="93"/>
    <s v="159"/>
    <n v="433"/>
    <n v="47.49"/>
    <x v="3"/>
    <s v="101"/>
    <s v="0.74%"/>
    <s v="0.11%"/>
    <s v="209.64"/>
    <x v="3"/>
    <s v="41,284"/>
    <s v="Europe"/>
    <x v="3"/>
    <s v="$740.70 Bn"/>
    <s v="$668.85 Bn"/>
    <x v="3"/>
  </r>
  <r>
    <x v="200"/>
    <s v="Cardiff University"/>
    <x v="1"/>
    <n v="16"/>
    <n v="321"/>
    <n v="218"/>
    <n v="143"/>
    <n v="178"/>
    <n v="153"/>
    <n v="146"/>
    <s v="170"/>
    <n v="193"/>
    <n v="47.46"/>
    <x v="3"/>
    <s v="21"/>
    <s v="0.53%"/>
    <s v="0.87%"/>
    <s v="279.48"/>
    <x v="1"/>
    <s v="242,900"/>
    <s v="Europe"/>
    <x v="1"/>
    <s v="$2.93 Tn"/>
    <s v="$2.65 Tn"/>
    <x v="1"/>
  </r>
  <r>
    <x v="201"/>
    <s v="George Washington University"/>
    <x v="0"/>
    <n v="87"/>
    <n v="192"/>
    <n v="56"/>
    <n v="218"/>
    <n v="301"/>
    <n v="227"/>
    <n v="264"/>
    <s v="235"/>
    <n v="326"/>
    <n v="47.46"/>
    <x v="3"/>
    <s v="3"/>
    <s v="0.59%"/>
    <s v="4.25%"/>
    <s v="35.32"/>
    <x v="0"/>
    <s v="9,372,610"/>
    <s v="Americas"/>
    <x v="0"/>
    <s v="$22.20 Tn"/>
    <s v="$18.62 Tn"/>
    <x v="0"/>
  </r>
  <r>
    <x v="202"/>
    <s v="University of Illinois at Chicago"/>
    <x v="0"/>
    <n v="88"/>
    <n v="367"/>
    <n v="541"/>
    <n v="218"/>
    <n v="126"/>
    <n v="196"/>
    <n v="287"/>
    <s v="179"/>
    <n v="129"/>
    <n v="47.39"/>
    <x v="3"/>
    <s v="3"/>
    <s v="0.59%"/>
    <s v="4.25%"/>
    <s v="35.32"/>
    <x v="0"/>
    <s v="9,372,610"/>
    <s v="Americas"/>
    <x v="0"/>
    <s v="$22.20 Tn"/>
    <s v="$18.62 Tn"/>
    <x v="0"/>
  </r>
  <r>
    <x v="203"/>
    <s v="University of Erlangen-Nuremberg"/>
    <x v="10"/>
    <n v="13"/>
    <n v="231"/>
    <n v="554"/>
    <n v="218"/>
    <n v="176"/>
    <n v="202"/>
    <n v="146"/>
    <s v="134"/>
    <n v="361"/>
    <n v="47.36"/>
    <x v="3"/>
    <s v="19"/>
    <s v="0.32%"/>
    <s v="1.07%"/>
    <s v="234.61"/>
    <x v="10"/>
    <s v="357,114"/>
    <s v="Europe"/>
    <x v="3"/>
    <s v="$4.16 Tn"/>
    <s v="$3.48 Tn"/>
    <x v="10"/>
  </r>
  <r>
    <x v="204"/>
    <s v="University of Münster"/>
    <x v="10"/>
    <n v="14"/>
    <n v="113"/>
    <n v="421"/>
    <n v="174"/>
    <n v="170"/>
    <n v="192"/>
    <n v="136"/>
    <s v="174"/>
    <n v="192"/>
    <n v="47.34"/>
    <x v="3"/>
    <s v="19"/>
    <s v="0.32%"/>
    <s v="1.07%"/>
    <s v="234.61"/>
    <x v="10"/>
    <s v="357,114"/>
    <s v="Europe"/>
    <x v="3"/>
    <s v="$4.16 Tn"/>
    <s v="$3.48 Tn"/>
    <x v="10"/>
  </r>
  <r>
    <x v="205"/>
    <s v="Aix-Marseille University"/>
    <x v="6"/>
    <n v="9"/>
    <n v="218"/>
    <n v="451"/>
    <n v="218"/>
    <n v="119"/>
    <n v="87"/>
    <n v="182"/>
    <s v="197"/>
    <n v="230"/>
    <n v="47.31"/>
    <x v="3"/>
    <s v="22"/>
    <s v="0.22%"/>
    <s v="0.84%"/>
    <s v="118.31"/>
    <x v="6"/>
    <s v="551,695"/>
    <s v="Europe"/>
    <x v="3"/>
    <s v="$2.88 Tn"/>
    <s v="$2.47 Tn"/>
    <x v="6"/>
  </r>
  <r>
    <x v="206"/>
    <s v="Claude Bernard University Lyon 1"/>
    <x v="6"/>
    <n v="10"/>
    <n v="367"/>
    <n v="567"/>
    <n v="218"/>
    <n v="132"/>
    <n v="121"/>
    <n v="234"/>
    <s v="184"/>
    <n v="151"/>
    <n v="47.31"/>
    <x v="3"/>
    <s v="22"/>
    <s v="0.22%"/>
    <s v="0.84%"/>
    <s v="118.31"/>
    <x v="6"/>
    <s v="551,695"/>
    <s v="Europe"/>
    <x v="3"/>
    <s v="$2.88 Tn"/>
    <s v="$2.47 Tn"/>
    <x v="6"/>
  </r>
  <r>
    <x v="207"/>
    <s v="University of Bologna"/>
    <x v="9"/>
    <n v="4"/>
    <n v="350"/>
    <n v="348"/>
    <n v="218"/>
    <n v="136"/>
    <n v="281"/>
    <n v="212"/>
    <s v="161"/>
    <n v="354"/>
    <n v="47.28"/>
    <x v="3"/>
    <s v="23"/>
    <s v="-0.15%"/>
    <s v="0.78%"/>
    <s v="200.65"/>
    <x v="9"/>
    <s v="301,336"/>
    <s v="Europe"/>
    <x v="5"/>
    <s v="$2.09 Tn"/>
    <s v="$1.86 Tn"/>
    <x v="9"/>
  </r>
  <r>
    <x v="208"/>
    <s v="Queen Mary University of London"/>
    <x v="1"/>
    <n v="17"/>
    <n v="147"/>
    <n v="319"/>
    <n v="218"/>
    <n v="226"/>
    <n v="175"/>
    <n v="212"/>
    <s v="138"/>
    <n v="255"/>
    <n v="47.25"/>
    <x v="3"/>
    <s v="21"/>
    <s v="0.53%"/>
    <s v="0.87%"/>
    <s v="279.48"/>
    <x v="1"/>
    <s v="242,900"/>
    <s v="Europe"/>
    <x v="1"/>
    <s v="$2.93 Tn"/>
    <s v="$2.65 Tn"/>
    <x v="1"/>
  </r>
  <r>
    <x v="209"/>
    <s v="Dresden University of Technology"/>
    <x v="10"/>
    <n v="15"/>
    <n v="367"/>
    <n v="567"/>
    <n v="218"/>
    <n v="188"/>
    <n v="212"/>
    <n v="146"/>
    <s v="195"/>
    <n v="102"/>
    <n v="47.25"/>
    <x v="3"/>
    <s v="19"/>
    <s v="0.32%"/>
    <s v="1.07%"/>
    <s v="234.61"/>
    <x v="10"/>
    <s v="357,114"/>
    <s v="Europe"/>
    <x v="3"/>
    <s v="$4.16 Tn"/>
    <s v="$3.48 Tn"/>
    <x v="10"/>
  </r>
  <r>
    <x v="210"/>
    <s v="Sungkyunkwan University"/>
    <x v="8"/>
    <n v="7"/>
    <n v="367"/>
    <n v="225"/>
    <n v="218"/>
    <n v="194"/>
    <n v="317"/>
    <n v="161"/>
    <s v="270"/>
    <n v="69"/>
    <n v="47.19"/>
    <x v="3"/>
    <s v="28"/>
    <s v="0.09%"/>
    <s v="0.66%"/>
    <s v="511.62"/>
    <x v="8"/>
    <s v="100,210"/>
    <s v="Asia"/>
    <x v="2"/>
    <s v="$1.74 Tn"/>
    <s v="$1.41 Tn"/>
    <x v="8"/>
  </r>
  <r>
    <x v="211"/>
    <s v="Newcastle University"/>
    <x v="1"/>
    <n v="18"/>
    <n v="367"/>
    <n v="222"/>
    <n v="218"/>
    <n v="192"/>
    <n v="159"/>
    <n v="234"/>
    <s v="159"/>
    <n v="365"/>
    <n v="47.17"/>
    <x v="3"/>
    <s v="21"/>
    <s v="0.53%"/>
    <s v="0.87%"/>
    <s v="279.48"/>
    <x v="1"/>
    <s v="242,900"/>
    <s v="Europe"/>
    <x v="1"/>
    <s v="$2.93 Tn"/>
    <s v="$2.65 Tn"/>
    <x v="1"/>
  </r>
  <r>
    <x v="212"/>
    <s v="Karlsruhe Institute of Technology"/>
    <x v="10"/>
    <n v="16"/>
    <n v="356"/>
    <n v="208"/>
    <n v="131"/>
    <n v="193"/>
    <n v="280"/>
    <n v="146"/>
    <s v="247"/>
    <n v="103"/>
    <n v="47.15"/>
    <x v="3"/>
    <s v="19"/>
    <s v="0.32%"/>
    <s v="1.07%"/>
    <s v="234.61"/>
    <x v="10"/>
    <s v="357,114"/>
    <s v="Europe"/>
    <x v="3"/>
    <s v="$4.16 Tn"/>
    <s v="$3.48 Tn"/>
    <x v="10"/>
  </r>
  <r>
    <x v="213"/>
    <s v="University of California, Riverside"/>
    <x v="0"/>
    <n v="89"/>
    <n v="247"/>
    <n v="567"/>
    <n v="218"/>
    <n v="209"/>
    <n v="113"/>
    <n v="161"/>
    <s v="169"/>
    <n v="194"/>
    <n v="47.13"/>
    <x v="3"/>
    <s v="3"/>
    <s v="0.59%"/>
    <s v="4.25%"/>
    <s v="35.32"/>
    <x v="0"/>
    <s v="9,372,610"/>
    <s v="Americas"/>
    <x v="0"/>
    <s v="$22.20 Tn"/>
    <s v="$18.62 Tn"/>
    <x v="0"/>
  </r>
  <r>
    <x v="214"/>
    <s v="University of Kiel"/>
    <x v="10"/>
    <n v="17"/>
    <n v="193"/>
    <n v="487"/>
    <n v="198"/>
    <n v="232"/>
    <n v="183"/>
    <n v="161"/>
    <s v="143"/>
    <n v="310"/>
    <n v="47.11"/>
    <x v="3"/>
    <s v="19"/>
    <s v="0.32%"/>
    <s v="1.07%"/>
    <s v="234.61"/>
    <x v="10"/>
    <s v="357,114"/>
    <s v="Europe"/>
    <x v="3"/>
    <s v="$4.16 Tn"/>
    <s v="$3.48 Tn"/>
    <x v="10"/>
  </r>
  <r>
    <x v="215"/>
    <s v="University of Western Australia"/>
    <x v="14"/>
    <n v="7"/>
    <n v="156"/>
    <n v="306"/>
    <n v="145"/>
    <n v="146"/>
    <n v="181"/>
    <n v="368"/>
    <s v="179"/>
    <n v="399"/>
    <n v="47.1"/>
    <x v="3"/>
    <s v="55"/>
    <s v="1.18%"/>
    <s v="0.33%"/>
    <s v="3.32"/>
    <x v="14"/>
    <s v="7,692,024"/>
    <s v="Oceania"/>
    <x v="6"/>
    <s v="$1.48 Tn"/>
    <s v="$1.30 Tn"/>
    <x v="14"/>
  </r>
  <r>
    <x v="216"/>
    <s v="Paris Descartes University"/>
    <x v="6"/>
    <n v="11"/>
    <n v="203"/>
    <n v="567"/>
    <n v="218"/>
    <n v="177"/>
    <n v="142"/>
    <n v="287"/>
    <s v="156"/>
    <n v="455"/>
    <n v="47.06"/>
    <x v="3"/>
    <s v="22"/>
    <s v="0.22%"/>
    <s v="0.84%"/>
    <s v="118.31"/>
    <x v="6"/>
    <s v="551,695"/>
    <s v="Europe"/>
    <x v="3"/>
    <s v="$2.88 Tn"/>
    <s v="$2.47 Tn"/>
    <x v="6"/>
  </r>
  <r>
    <x v="217"/>
    <s v="University of Connecticut"/>
    <x v="0"/>
    <n v="90"/>
    <n v="296"/>
    <n v="259"/>
    <n v="218"/>
    <n v="168"/>
    <n v="193"/>
    <n v="197"/>
    <s v="190"/>
    <n v="186"/>
    <n v="47.06"/>
    <x v="3"/>
    <s v="3"/>
    <s v="0.59%"/>
    <s v="4.25%"/>
    <s v="35.32"/>
    <x v="0"/>
    <s v="9,372,610"/>
    <s v="Americas"/>
    <x v="0"/>
    <s v="$22.20 Tn"/>
    <s v="$18.62 Tn"/>
    <x v="0"/>
  </r>
  <r>
    <x v="218"/>
    <s v="University of Massachusetts Amherst"/>
    <x v="0"/>
    <n v="91"/>
    <n v="212"/>
    <n v="141"/>
    <n v="159"/>
    <n v="198"/>
    <n v="191"/>
    <n v="212"/>
    <s v="200"/>
    <n v="356"/>
    <n v="47.05"/>
    <x v="3"/>
    <s v="3"/>
    <s v="0.59%"/>
    <s v="4.25%"/>
    <s v="35.32"/>
    <x v="0"/>
    <s v="9,372,610"/>
    <s v="Americas"/>
    <x v="0"/>
    <s v="$22.20 Tn"/>
    <s v="$18.62 Tn"/>
    <x v="0"/>
  </r>
  <r>
    <x v="219"/>
    <s v="Chinese University of Hong Kong"/>
    <x v="24"/>
    <n v="2"/>
    <n v="100"/>
    <n v="479"/>
    <n v="116"/>
    <n v="162"/>
    <n v="356"/>
    <n v="212"/>
    <s v="209"/>
    <n v="168"/>
    <n v="47.05"/>
    <x v="3"/>
    <e v="#N/A"/>
    <e v="#N/A"/>
    <e v="#N/A"/>
    <e v="#N/A"/>
    <x v="24"/>
    <e v="#N/A"/>
    <e v="#N/A"/>
    <x v="11"/>
    <e v="#N/A"/>
    <e v="#N/A"/>
    <x v="24"/>
  </r>
  <r>
    <x v="220"/>
    <s v="University of Turin"/>
    <x v="9"/>
    <n v="5"/>
    <n v="315"/>
    <n v="450"/>
    <n v="163"/>
    <n v="206"/>
    <n v="278"/>
    <n v="197"/>
    <s v="150"/>
    <n v="613"/>
    <n v="47.04"/>
    <x v="3"/>
    <s v="23"/>
    <s v="-0.15%"/>
    <s v="0.78%"/>
    <s v="200.65"/>
    <x v="9"/>
    <s v="301,336"/>
    <s v="Europe"/>
    <x v="5"/>
    <s v="$2.09 Tn"/>
    <s v="$1.86 Tn"/>
    <x v="9"/>
  </r>
  <r>
    <x v="221"/>
    <s v="University of Manitoba"/>
    <x v="5"/>
    <n v="10"/>
    <n v="157"/>
    <n v="93"/>
    <n v="155"/>
    <n v="261"/>
    <n v="308"/>
    <n v="212"/>
    <s v="256"/>
    <n v="175"/>
    <n v="47.04"/>
    <x v="3"/>
    <s v="39"/>
    <s v="0.89%"/>
    <s v="0.48%"/>
    <s v="3.78"/>
    <x v="5"/>
    <s v="9,984,670"/>
    <s v="Americas"/>
    <x v="0"/>
    <s v="$1.83 Tn"/>
    <s v="$1.53 Tn"/>
    <x v="5"/>
  </r>
  <r>
    <x v="222"/>
    <s v="University of Vienna"/>
    <x v="26"/>
    <n v="1"/>
    <n v="191"/>
    <n v="185"/>
    <n v="101"/>
    <n v="231"/>
    <n v="154"/>
    <n v="161"/>
    <s v="200"/>
    <n v="671"/>
    <n v="47.03"/>
    <x v="3"/>
    <s v="97"/>
    <s v="0.57%"/>
    <s v="0.12%"/>
    <s v="107.38"/>
    <x v="26"/>
    <s v="83,871"/>
    <s v="Europe"/>
    <x v="3"/>
    <s v="$481.68 Bn"/>
    <s v="$390.80 Bn"/>
    <x v="26"/>
  </r>
  <r>
    <x v="223"/>
    <s v="University of Montpellier"/>
    <x v="6"/>
    <n v="12"/>
    <n v="289"/>
    <n v="462"/>
    <n v="169"/>
    <n v="165"/>
    <n v="129"/>
    <n v="146"/>
    <s v="184"/>
    <n v="511"/>
    <n v="47"/>
    <x v="3"/>
    <s v="22"/>
    <s v="0.22%"/>
    <s v="0.84%"/>
    <s v="118.31"/>
    <x v="6"/>
    <s v="551,695"/>
    <s v="Europe"/>
    <x v="3"/>
    <s v="$2.88 Tn"/>
    <s v="$2.47 Tn"/>
    <x v="6"/>
  </r>
  <r>
    <x v="224"/>
    <s v="Maastricht University"/>
    <x v="11"/>
    <n v="8"/>
    <n v="367"/>
    <n v="567"/>
    <n v="218"/>
    <n v="185"/>
    <n v="354"/>
    <n v="234"/>
    <s v="156"/>
    <n v="281"/>
    <n v="47"/>
    <x v="3"/>
    <s v="69"/>
    <s v="0.22%"/>
    <s v="0.22%"/>
    <s v="409.44"/>
    <x v="11"/>
    <s v="41,850"/>
    <s v="Europe"/>
    <x v="3"/>
    <s v="$954.93 Bn"/>
    <s v="$777.23 Bn"/>
    <x v="11"/>
  </r>
  <r>
    <x v="225"/>
    <s v="National Cheng Kung University"/>
    <x v="19"/>
    <n v="2"/>
    <n v="367"/>
    <n v="52"/>
    <n v="218"/>
    <n v="164"/>
    <n v="485"/>
    <n v="812"/>
    <s v="388"/>
    <n v="436"/>
    <n v="46.97"/>
    <x v="3"/>
    <s v="57"/>
    <s v="0.18%"/>
    <s v="0.31%"/>
    <s v="658.05"/>
    <x v="19"/>
    <s v="36,193"/>
    <s v="Asia"/>
    <x v="2"/>
    <s v="$633.70 Bn"/>
    <s v="-"/>
    <x v="19"/>
  </r>
  <r>
    <x v="226"/>
    <s v="University of Tennessee, Knoxville"/>
    <x v="0"/>
    <n v="92"/>
    <n v="319"/>
    <n v="117"/>
    <n v="218"/>
    <n v="196"/>
    <n v="187"/>
    <n v="197"/>
    <s v="219"/>
    <n v="449"/>
    <n v="46.96"/>
    <x v="3"/>
    <s v="3"/>
    <s v="0.59%"/>
    <s v="4.25%"/>
    <s v="35.32"/>
    <x v="0"/>
    <s v="9,372,610"/>
    <s v="Americas"/>
    <x v="0"/>
    <s v="$22.20 Tn"/>
    <s v="$18.62 Tn"/>
    <x v="0"/>
  </r>
  <r>
    <x v="227"/>
    <s v="Complutense University of Madrid"/>
    <x v="22"/>
    <n v="2"/>
    <n v="86"/>
    <n v="68"/>
    <n v="214"/>
    <n v="215"/>
    <n v="309"/>
    <n v="368"/>
    <s v="335"/>
    <n v="256"/>
    <n v="46.96"/>
    <x v="3"/>
    <s v="30"/>
    <s v="0.04%"/>
    <s v="0.60%"/>
    <s v="92.40"/>
    <x v="22"/>
    <s v="505,992"/>
    <s v="Europe"/>
    <x v="5"/>
    <s v="$1.50 Tn"/>
    <s v="$1.24 Tn"/>
    <x v="22"/>
  </r>
  <r>
    <x v="228"/>
    <s v="Laval University"/>
    <x v="5"/>
    <n v="11"/>
    <n v="292"/>
    <n v="273"/>
    <n v="218"/>
    <n v="207"/>
    <n v="270"/>
    <n v="182"/>
    <s v="200"/>
    <n v="140"/>
    <n v="46.95"/>
    <x v="3"/>
    <s v="39"/>
    <s v="0.89%"/>
    <s v="0.48%"/>
    <s v="3.78"/>
    <x v="5"/>
    <s v="9,984,670"/>
    <s v="Americas"/>
    <x v="0"/>
    <s v="$1.83 Tn"/>
    <s v="$1.53 Tn"/>
    <x v="5"/>
  </r>
  <r>
    <x v="229"/>
    <s v="RWTH Aachen University"/>
    <x v="10"/>
    <n v="18"/>
    <n v="357"/>
    <n v="238"/>
    <n v="131"/>
    <n v="197"/>
    <n v="359"/>
    <n v="182"/>
    <s v="219"/>
    <n v="158"/>
    <n v="46.9"/>
    <x v="3"/>
    <s v="19"/>
    <s v="0.32%"/>
    <s v="1.07%"/>
    <s v="234.61"/>
    <x v="10"/>
    <s v="357,114"/>
    <s v="Europe"/>
    <x v="3"/>
    <s v="$4.16 Tn"/>
    <s v="$3.48 Tn"/>
    <x v="10"/>
  </r>
  <r>
    <x v="230"/>
    <s v="Université catholique de Louvain"/>
    <x v="20"/>
    <n v="4"/>
    <n v="367"/>
    <n v="264"/>
    <n v="97"/>
    <n v="283"/>
    <n v="325"/>
    <n v="115"/>
    <s v="213"/>
    <n v="236"/>
    <n v="46.89"/>
    <x v="3"/>
    <s v="81"/>
    <s v="0.44%"/>
    <s v="0.15%"/>
    <s v="379.64"/>
    <x v="20"/>
    <s v="30,528"/>
    <s v="Europe"/>
    <x v="3"/>
    <s v="$553.78 Bn"/>
    <s v="$467.96 Bn"/>
    <x v="20"/>
  </r>
  <r>
    <x v="231"/>
    <s v="North Carolina State University"/>
    <x v="0"/>
    <n v="93"/>
    <n v="251"/>
    <n v="228"/>
    <n v="218"/>
    <n v="157"/>
    <n v="206"/>
    <n v="182"/>
    <s v="242"/>
    <n v="161"/>
    <n v="46.89"/>
    <x v="3"/>
    <s v="3"/>
    <s v="0.59%"/>
    <s v="4.25%"/>
    <s v="35.32"/>
    <x v="0"/>
    <s v="9,372,610"/>
    <s v="Americas"/>
    <x v="0"/>
    <s v="$22.20 Tn"/>
    <s v="$18.62 Tn"/>
    <x v="0"/>
  </r>
  <r>
    <x v="232"/>
    <s v="Johannes Gutenberg University of Mainz"/>
    <x v="10"/>
    <n v="19"/>
    <n v="367"/>
    <n v="567"/>
    <n v="194"/>
    <n v="210"/>
    <n v="185"/>
    <n v="161"/>
    <s v="164"/>
    <n v="523"/>
    <n v="46.88"/>
    <x v="3"/>
    <s v="19"/>
    <s v="0.32%"/>
    <s v="1.07%"/>
    <s v="234.61"/>
    <x v="10"/>
    <s v="357,114"/>
    <s v="Europe"/>
    <x v="3"/>
    <s v="$4.16 Tn"/>
    <s v="$3.48 Tn"/>
    <x v="10"/>
  </r>
  <r>
    <x v="233"/>
    <s v="University of Texas Health Science Center at San Antonio"/>
    <x v="0"/>
    <n v="94"/>
    <n v="367"/>
    <n v="567"/>
    <n v="218"/>
    <n v="314"/>
    <n v="229"/>
    <n v="197"/>
    <s v="140"/>
    <n v="315"/>
    <n v="46.88"/>
    <x v="3"/>
    <s v="3"/>
    <s v="0.59%"/>
    <s v="4.25%"/>
    <s v="35.32"/>
    <x v="0"/>
    <s v="9,372,610"/>
    <s v="Americas"/>
    <x v="0"/>
    <s v="$22.20 Tn"/>
    <s v="$18.62 Tn"/>
    <x v="0"/>
  </r>
  <r>
    <x v="234"/>
    <s v="Julius-Maximilian's University of Würzburg"/>
    <x v="10"/>
    <n v="20"/>
    <n v="106"/>
    <n v="391"/>
    <n v="168"/>
    <n v="216"/>
    <n v="179"/>
    <n v="287"/>
    <s v="179"/>
    <n v="369"/>
    <n v="46.85"/>
    <x v="3"/>
    <s v="19"/>
    <s v="0.32%"/>
    <s v="1.07%"/>
    <s v="234.61"/>
    <x v="10"/>
    <s v="357,114"/>
    <s v="Europe"/>
    <x v="3"/>
    <s v="$4.16 Tn"/>
    <s v="$3.48 Tn"/>
    <x v="10"/>
  </r>
  <r>
    <x v="235"/>
    <s v="Paul Sabatier University - Toulouse III"/>
    <x v="6"/>
    <n v="13"/>
    <n v="367"/>
    <n v="567"/>
    <n v="218"/>
    <n v="158"/>
    <n v="102"/>
    <n v="321"/>
    <s v="188"/>
    <n v="514"/>
    <n v="46.81"/>
    <x v="3"/>
    <s v="22"/>
    <s v="0.22%"/>
    <s v="0.84%"/>
    <s v="118.31"/>
    <x v="6"/>
    <s v="551,695"/>
    <s v="Europe"/>
    <x v="3"/>
    <s v="$2.88 Tn"/>
    <s v="$2.47 Tn"/>
    <x v="6"/>
  </r>
  <r>
    <x v="236"/>
    <s v="University of Gothenburg"/>
    <x v="7"/>
    <n v="6"/>
    <n v="257"/>
    <n v="294"/>
    <n v="116"/>
    <n v="217"/>
    <n v="197"/>
    <n v="136"/>
    <s v="197"/>
    <n v="871"/>
    <n v="46.79"/>
    <x v="3"/>
    <s v="91"/>
    <s v="0.63%"/>
    <s v="0.13%"/>
    <s v="22.43"/>
    <x v="7"/>
    <s v="450,295"/>
    <s v="Europe"/>
    <x v="1"/>
    <s v="$576.72 Bn"/>
    <s v="$514.48 Bn"/>
    <x v="7"/>
  </r>
  <r>
    <x v="237"/>
    <s v="University College Dublin"/>
    <x v="25"/>
    <n v="2"/>
    <n v="241"/>
    <n v="112"/>
    <n v="218"/>
    <n v="288"/>
    <n v="285"/>
    <n v="128"/>
    <s v="247"/>
    <n v="278"/>
    <n v="46.79"/>
    <x v="3"/>
    <s v="124"/>
    <s v="1.13%"/>
    <s v="0.06%"/>
    <s v="70.27"/>
    <x v="25"/>
    <s v="70,273"/>
    <s v="Europe"/>
    <x v="1"/>
    <s v="$405.19 Bn"/>
    <s v="$304.82 Bn"/>
    <x v="25"/>
  </r>
  <r>
    <x v="238"/>
    <s v="University of Science and Technology of China"/>
    <x v="18"/>
    <n v="6"/>
    <n v="367"/>
    <n v="192"/>
    <n v="218"/>
    <n v="128"/>
    <n v="269"/>
    <n v="368"/>
    <s v="247"/>
    <n v="452"/>
    <n v="46.73"/>
    <x v="3"/>
    <s v="1"/>
    <s v="0.39%"/>
    <s v="18.47%"/>
    <s v="148.28"/>
    <x v="18"/>
    <s v="9,706,961"/>
    <s v="Asia"/>
    <x v="2"/>
    <s v="$15.47 Tn"/>
    <s v="$11.22 Tn"/>
    <x v="18"/>
  </r>
  <r>
    <x v="239"/>
    <s v="University of Leicester"/>
    <x v="1"/>
    <n v="19"/>
    <n v="367"/>
    <n v="567"/>
    <n v="218"/>
    <n v="258"/>
    <n v="139"/>
    <n v="197"/>
    <s v="170"/>
    <n v="385"/>
    <n v="46.72"/>
    <x v="3"/>
    <s v="21"/>
    <s v="0.53%"/>
    <s v="0.87%"/>
    <s v="279.48"/>
    <x v="1"/>
    <s v="242,900"/>
    <s v="Europe"/>
    <x v="1"/>
    <s v="$2.93 Tn"/>
    <s v="$2.65 Tn"/>
    <x v="1"/>
  </r>
  <r>
    <x v="240"/>
    <s v="Autonomous University of Barcelona"/>
    <x v="22"/>
    <n v="3"/>
    <n v="367"/>
    <n v="567"/>
    <n v="218"/>
    <n v="144"/>
    <n v="220"/>
    <n v="264"/>
    <s v="213"/>
    <n v="277"/>
    <n v="46.72"/>
    <x v="3"/>
    <s v="30"/>
    <s v="0.04%"/>
    <s v="0.60%"/>
    <s v="92.40"/>
    <x v="22"/>
    <s v="505,992"/>
    <s v="Europe"/>
    <x v="5"/>
    <s v="$1.50 Tn"/>
    <s v="$1.24 Tn"/>
    <x v="22"/>
  </r>
  <r>
    <x v="241"/>
    <s v="University of Dundee"/>
    <x v="1"/>
    <n v="20"/>
    <n v="178"/>
    <n v="567"/>
    <n v="218"/>
    <n v="354"/>
    <n v="200"/>
    <n v="161"/>
    <s v="176"/>
    <n v="216"/>
    <n v="46.68"/>
    <x v="3"/>
    <s v="21"/>
    <s v="0.53%"/>
    <s v="0.87%"/>
    <s v="279.48"/>
    <x v="1"/>
    <s v="242,900"/>
    <s v="Europe"/>
    <x v="1"/>
    <s v="$2.93 Tn"/>
    <s v="$2.65 Tn"/>
    <x v="1"/>
  </r>
  <r>
    <x v="242"/>
    <s v="Norwegian University of Science and Technology"/>
    <x v="13"/>
    <n v="2"/>
    <n v="252"/>
    <n v="119"/>
    <n v="75"/>
    <n v="279"/>
    <n v="366"/>
    <n v="212"/>
    <s v="273"/>
    <n v="327"/>
    <n v="46.67"/>
    <x v="3"/>
    <s v="119"/>
    <s v="0.79%"/>
    <s v="0.07%"/>
    <s v="16.74"/>
    <x v="13"/>
    <s v="323,802"/>
    <s v="Europe"/>
    <x v="1"/>
    <s v="$438.62 Bn"/>
    <s v="$371.07 Bn"/>
    <x v="13"/>
  </r>
  <r>
    <x v="243"/>
    <s v="Nanjing University"/>
    <x v="18"/>
    <n v="7"/>
    <n v="342"/>
    <n v="362"/>
    <n v="218"/>
    <n v="134"/>
    <n v="358"/>
    <n v="234"/>
    <s v="265"/>
    <n v="164"/>
    <n v="46.61"/>
    <x v="3"/>
    <s v="1"/>
    <s v="0.39%"/>
    <s v="18.47%"/>
    <s v="148.28"/>
    <x v="18"/>
    <s v="9,706,961"/>
    <s v="Asia"/>
    <x v="2"/>
    <s v="$15.47 Tn"/>
    <s v="$11.22 Tn"/>
    <x v="18"/>
  </r>
  <r>
    <x v="244"/>
    <s v="Okayama University"/>
    <x v="2"/>
    <n v="11"/>
    <n v="367"/>
    <n v="288"/>
    <n v="218"/>
    <n v="353"/>
    <n v="335"/>
    <n v="287"/>
    <s v="318"/>
    <n v="60"/>
    <n v="46.59"/>
    <x v="3"/>
    <s v="11"/>
    <s v="-0.30%"/>
    <s v="1.62%"/>
    <s v="334.66"/>
    <x v="2"/>
    <s v="377,930"/>
    <s v="Asia"/>
    <x v="2"/>
    <s v="$5.50 Tn"/>
    <s v="$4.94 Tn"/>
    <x v="2"/>
  </r>
  <r>
    <x v="245"/>
    <s v="London School of Hygiene &amp; Tropical Medicine"/>
    <x v="1"/>
    <n v="21"/>
    <n v="367"/>
    <n v="567"/>
    <n v="159"/>
    <n v="300"/>
    <n v="294"/>
    <n v="264"/>
    <s v="164"/>
    <n v="736"/>
    <n v="46.59"/>
    <x v="3"/>
    <s v="21"/>
    <s v="0.53%"/>
    <s v="0.87%"/>
    <s v="279.48"/>
    <x v="1"/>
    <s v="242,900"/>
    <s v="Europe"/>
    <x v="1"/>
    <s v="$2.93 Tn"/>
    <s v="$2.65 Tn"/>
    <x v="1"/>
  </r>
  <r>
    <x v="246"/>
    <s v="University of Florence"/>
    <x v="9"/>
    <n v="6"/>
    <n v="327"/>
    <n v="326"/>
    <n v="94"/>
    <n v="218"/>
    <n v="275"/>
    <n v="197"/>
    <s v="227"/>
    <n v="564"/>
    <n v="46.58"/>
    <x v="3"/>
    <s v="23"/>
    <s v="-0.15%"/>
    <s v="0.78%"/>
    <s v="200.65"/>
    <x v="9"/>
    <s v="301,336"/>
    <s v="Europe"/>
    <x v="5"/>
    <s v="$2.09 Tn"/>
    <s v="$1.86 Tn"/>
    <x v="9"/>
  </r>
  <r>
    <x v="247"/>
    <s v="University of Cape Town"/>
    <x v="21"/>
    <n v="2"/>
    <n v="104"/>
    <n v="126"/>
    <n v="146"/>
    <n v="319"/>
    <n v="236"/>
    <n v="234"/>
    <s v="265"/>
    <n v="268"/>
    <n v="46.58"/>
    <x v="3"/>
    <s v="25"/>
    <s v="1.28%"/>
    <s v="0.76%"/>
    <s v="48.57"/>
    <x v="21"/>
    <s v="1,221,037"/>
    <s v="Africa"/>
    <x v="9"/>
    <s v="$386.73 Bn"/>
    <s v="$295.44 Bn"/>
    <x v="21"/>
  </r>
  <r>
    <x v="248"/>
    <s v="University of Texas Health Science Center at Houston"/>
    <x v="0"/>
    <n v="95"/>
    <n v="367"/>
    <n v="567"/>
    <n v="155"/>
    <n v="257"/>
    <n v="162"/>
    <n v="212"/>
    <s v="190"/>
    <n v="337"/>
    <n v="46.56"/>
    <x v="3"/>
    <s v="3"/>
    <s v="0.59%"/>
    <s v="4.25%"/>
    <s v="35.32"/>
    <x v="0"/>
    <s v="9,372,610"/>
    <s v="Americas"/>
    <x v="0"/>
    <s v="$22.20 Tn"/>
    <s v="$18.62 Tn"/>
    <x v="0"/>
  </r>
  <r>
    <x v="249"/>
    <s v="Moscow Institute of Physics and Technology"/>
    <x v="17"/>
    <n v="2"/>
    <n v="23"/>
    <n v="339"/>
    <n v="218"/>
    <n v="949"/>
    <n v="605"/>
    <n v="812"/>
    <s v="1000"/>
    <n v="839"/>
    <n v="46.55"/>
    <x v="3"/>
    <s v="9"/>
    <s v="0.04%"/>
    <s v="1.87%"/>
    <s v="8.54"/>
    <x v="17"/>
    <s v="17,098,242"/>
    <s v="Europe"/>
    <x v="8"/>
    <s v="$1.67 Tn"/>
    <s v="$1.25 Tn"/>
    <x v="17"/>
  </r>
  <r>
    <x v="250"/>
    <s v="University of Düsseldorf"/>
    <x v="10"/>
    <n v="21"/>
    <n v="185"/>
    <n v="567"/>
    <n v="218"/>
    <n v="297"/>
    <n v="209"/>
    <n v="182"/>
    <s v="178"/>
    <n v="454"/>
    <n v="46.54"/>
    <x v="3"/>
    <s v="19"/>
    <s v="0.32%"/>
    <s v="1.07%"/>
    <s v="234.61"/>
    <x v="10"/>
    <s v="357,114"/>
    <s v="Europe"/>
    <x v="3"/>
    <s v="$4.16 Tn"/>
    <s v="$3.48 Tn"/>
    <x v="10"/>
  </r>
  <r>
    <x v="251"/>
    <s v="Florida State University"/>
    <x v="0"/>
    <n v="96"/>
    <n v="367"/>
    <n v="334"/>
    <n v="218"/>
    <n v="200"/>
    <n v="184"/>
    <n v="136"/>
    <s v="225"/>
    <n v="411"/>
    <n v="46.53"/>
    <x v="3"/>
    <s v="3"/>
    <s v="0.59%"/>
    <s v="4.25%"/>
    <s v="35.32"/>
    <x v="0"/>
    <s v="9,372,610"/>
    <s v="Americas"/>
    <x v="0"/>
    <s v="$22.20 Tn"/>
    <s v="$18.62 Tn"/>
    <x v="0"/>
  </r>
  <r>
    <x v="252"/>
    <s v="University of Sussex"/>
    <x v="1"/>
    <n v="22"/>
    <n v="151"/>
    <n v="257"/>
    <n v="57"/>
    <n v="359"/>
    <n v="250"/>
    <n v="161"/>
    <s v="308"/>
    <n v="553"/>
    <n v="46.49"/>
    <x v="3"/>
    <s v="21"/>
    <s v="0.53%"/>
    <s v="0.87%"/>
    <s v="279.48"/>
    <x v="1"/>
    <s v="242,900"/>
    <s v="Europe"/>
    <x v="1"/>
    <s v="$2.93 Tn"/>
    <s v="$2.65 Tn"/>
    <x v="1"/>
  </r>
  <r>
    <x v="253"/>
    <s v="Thomas Jefferson University"/>
    <x v="0"/>
    <n v="97"/>
    <n v="158"/>
    <n v="567"/>
    <n v="218"/>
    <n v="333"/>
    <n v="334"/>
    <n v="161"/>
    <s v="179"/>
    <n v="502"/>
    <n v="46.47"/>
    <x v="3"/>
    <s v="3"/>
    <s v="0.59%"/>
    <s v="4.25%"/>
    <s v="35.32"/>
    <x v="0"/>
    <s v="9,372,610"/>
    <s v="Americas"/>
    <x v="0"/>
    <s v="$22.20 Tn"/>
    <s v="$18.62 Tn"/>
    <x v="0"/>
  </r>
  <r>
    <x v="254"/>
    <s v="Delft University of Technology"/>
    <x v="11"/>
    <n v="9"/>
    <n v="307"/>
    <n v="300"/>
    <n v="218"/>
    <n v="224"/>
    <n v="224"/>
    <n v="264"/>
    <s v="247"/>
    <n v="146"/>
    <n v="46.46"/>
    <x v="3"/>
    <s v="69"/>
    <s v="0.22%"/>
    <s v="0.22%"/>
    <s v="409.44"/>
    <x v="11"/>
    <s v="41,850"/>
    <s v="Europe"/>
    <x v="3"/>
    <s v="$954.93 Bn"/>
    <s v="$777.23 Bn"/>
    <x v="11"/>
  </r>
  <r>
    <x v="255"/>
    <s v="Virginia Polytechnic Institute and State University"/>
    <x v="0"/>
    <n v="98"/>
    <n v="283"/>
    <n v="152"/>
    <n v="218"/>
    <n v="201"/>
    <n v="264"/>
    <n v="234"/>
    <s v="285"/>
    <n v="181"/>
    <n v="46.46"/>
    <x v="3"/>
    <s v="3"/>
    <s v="0.59%"/>
    <s v="4.25%"/>
    <s v="35.32"/>
    <x v="0"/>
    <s v="9,372,610"/>
    <s v="Americas"/>
    <x v="0"/>
    <s v="$22.20 Tn"/>
    <s v="$18.62 Tn"/>
    <x v="0"/>
  </r>
  <r>
    <x v="256"/>
    <s v="University of Lisbon"/>
    <x v="28"/>
    <n v="1"/>
    <n v="337"/>
    <n v="465"/>
    <n v="152"/>
    <n v="155"/>
    <n v="296"/>
    <n v="197"/>
    <s v="251"/>
    <n v="495"/>
    <n v="46.43"/>
    <x v="3"/>
    <s v="89"/>
    <s v="-0.29%"/>
    <s v="0.13%"/>
    <s v="110.73"/>
    <x v="28"/>
    <s v="92,090"/>
    <s v="Europe"/>
    <x v="5"/>
    <s v="$249.91 Bn"/>
    <s v="$204.84 Bn"/>
    <x v="28"/>
  </r>
  <r>
    <x v="257"/>
    <s v="Drexel University"/>
    <x v="0"/>
    <n v="99"/>
    <n v="367"/>
    <n v="233"/>
    <n v="218"/>
    <n v="362"/>
    <n v="338"/>
    <n v="287"/>
    <s v="273"/>
    <n v="91"/>
    <n v="46.43"/>
    <x v="3"/>
    <s v="3"/>
    <s v="0.59%"/>
    <s v="4.25%"/>
    <s v="35.32"/>
    <x v="0"/>
    <s v="9,372,610"/>
    <s v="Americas"/>
    <x v="0"/>
    <s v="$22.20 Tn"/>
    <s v="$18.62 Tn"/>
    <x v="0"/>
  </r>
  <r>
    <x v="258"/>
    <s v="Virginia Commonwealth University"/>
    <x v="0"/>
    <n v="100"/>
    <n v="367"/>
    <n v="403"/>
    <n v="150"/>
    <n v="264"/>
    <n v="253"/>
    <n v="321"/>
    <s v="213"/>
    <n v="206"/>
    <n v="46.43"/>
    <x v="3"/>
    <s v="3"/>
    <s v="0.59%"/>
    <s v="4.25%"/>
    <s v="35.32"/>
    <x v="0"/>
    <s v="9,372,610"/>
    <s v="Americas"/>
    <x v="0"/>
    <s v="$22.20 Tn"/>
    <s v="$18.62 Tn"/>
    <x v="0"/>
  </r>
  <r>
    <x v="259"/>
    <s v="Oregon State University"/>
    <x v="0"/>
    <n v="101"/>
    <n v="189"/>
    <n v="239"/>
    <n v="218"/>
    <n v="263"/>
    <n v="148"/>
    <n v="161"/>
    <s v="235"/>
    <n v="389"/>
    <n v="46.42"/>
    <x v="3"/>
    <s v="3"/>
    <s v="0.59%"/>
    <s v="4.25%"/>
    <s v="35.32"/>
    <x v="0"/>
    <s v="9,372,610"/>
    <s v="Americas"/>
    <x v="0"/>
    <s v="$22.20 Tn"/>
    <s v="$18.62 Tn"/>
    <x v="0"/>
  </r>
  <r>
    <x v="260"/>
    <s v="Durham University"/>
    <x v="1"/>
    <n v="23"/>
    <n v="132"/>
    <n v="267"/>
    <n v="116"/>
    <n v="248"/>
    <n v="199"/>
    <n v="197"/>
    <s v="242"/>
    <n v="460"/>
    <n v="46.42"/>
    <x v="3"/>
    <s v="21"/>
    <s v="0.53%"/>
    <s v="0.87%"/>
    <s v="279.48"/>
    <x v="1"/>
    <s v="242,900"/>
    <s v="Europe"/>
    <x v="1"/>
    <s v="$2.93 Tn"/>
    <s v="$2.65 Tn"/>
    <x v="1"/>
  </r>
  <r>
    <x v="261"/>
    <s v="University of Tsukuba"/>
    <x v="2"/>
    <n v="12"/>
    <n v="202"/>
    <n v="567"/>
    <n v="107"/>
    <n v="230"/>
    <n v="255"/>
    <n v="212"/>
    <s v="242"/>
    <n v="213"/>
    <n v="46.41"/>
    <x v="3"/>
    <s v="11"/>
    <s v="-0.30%"/>
    <s v="1.62%"/>
    <s v="334.66"/>
    <x v="2"/>
    <s v="377,930"/>
    <s v="Asia"/>
    <x v="2"/>
    <s v="$5.50 Tn"/>
    <s v="$4.94 Tn"/>
    <x v="2"/>
  </r>
  <r>
    <x v="262"/>
    <s v="University of Reading"/>
    <x v="1"/>
    <n v="24"/>
    <n v="258"/>
    <n v="63"/>
    <n v="218"/>
    <n v="400"/>
    <n v="347"/>
    <n v="182"/>
    <s v="361"/>
    <n v="666"/>
    <n v="46.4"/>
    <x v="3"/>
    <s v="21"/>
    <s v="0.53%"/>
    <s v="0.87%"/>
    <s v="279.48"/>
    <x v="1"/>
    <s v="242,900"/>
    <s v="Europe"/>
    <x v="1"/>
    <s v="$2.93 Tn"/>
    <s v="$2.65 Tn"/>
    <x v="1"/>
  </r>
  <r>
    <x v="263"/>
    <s v="Lehigh University"/>
    <x v="0"/>
    <n v="102"/>
    <n v="367"/>
    <n v="47"/>
    <n v="218"/>
    <n v="615"/>
    <n v="542"/>
    <n v="511"/>
    <s v="511"/>
    <n v="534"/>
    <n v="46.4"/>
    <x v="3"/>
    <s v="3"/>
    <s v="0.59%"/>
    <s v="4.25%"/>
    <s v="35.32"/>
    <x v="0"/>
    <s v="9,372,610"/>
    <s v="Americas"/>
    <x v="0"/>
    <s v="$22.20 Tn"/>
    <s v="$18.62 Tn"/>
    <x v="0"/>
  </r>
  <r>
    <x v="264"/>
    <s v="Medical University of Vienna"/>
    <x v="26"/>
    <n v="2"/>
    <n v="367"/>
    <n v="567"/>
    <n v="218"/>
    <n v="251"/>
    <n v="228"/>
    <n v="212"/>
    <s v="197"/>
    <n v="366"/>
    <n v="46.39"/>
    <x v="3"/>
    <s v="97"/>
    <s v="0.57%"/>
    <s v="0.12%"/>
    <s v="107.38"/>
    <x v="26"/>
    <s v="83,871"/>
    <s v="Europe"/>
    <x v="3"/>
    <s v="$481.68 Bn"/>
    <s v="$390.80 Bn"/>
    <x v="26"/>
  </r>
  <r>
    <x v="265"/>
    <s v="University of Auckland"/>
    <x v="27"/>
    <n v="1"/>
    <n v="235"/>
    <n v="419"/>
    <n v="218"/>
    <n v="253"/>
    <n v="260"/>
    <n v="234"/>
    <s v="256"/>
    <n v="125"/>
    <n v="46.38"/>
    <x v="3"/>
    <s v="126"/>
    <s v="0.82%"/>
    <s v="0.06%"/>
    <s v="17.83"/>
    <x v="27"/>
    <s v="270,467"/>
    <s v="Oceania"/>
    <x v="6"/>
    <s v="$224.94 Bn"/>
    <s v="$187.52 Bn"/>
    <x v="27"/>
  </r>
  <r>
    <x v="266"/>
    <s v="University of Kentucky"/>
    <x v="0"/>
    <n v="103"/>
    <n v="332"/>
    <n v="290"/>
    <n v="218"/>
    <n v="182"/>
    <n v="216"/>
    <n v="321"/>
    <s v="231"/>
    <n v="447"/>
    <n v="46.37"/>
    <x v="3"/>
    <s v="3"/>
    <s v="0.59%"/>
    <s v="4.25%"/>
    <s v="35.32"/>
    <x v="0"/>
    <s v="9,372,610"/>
    <s v="Americas"/>
    <x v="0"/>
    <s v="$22.20 Tn"/>
    <s v="$18.62 Tn"/>
    <x v="0"/>
  </r>
  <r>
    <x v="267"/>
    <s v="University of Naples Federico II"/>
    <x v="9"/>
    <n v="7"/>
    <n v="331"/>
    <n v="459"/>
    <n v="218"/>
    <n v="175"/>
    <n v="324"/>
    <n v="234"/>
    <s v="227"/>
    <n v="792"/>
    <n v="46.36"/>
    <x v="3"/>
    <s v="23"/>
    <s v="-0.15%"/>
    <s v="0.78%"/>
    <s v="200.65"/>
    <x v="9"/>
    <s v="301,336"/>
    <s v="Europe"/>
    <x v="5"/>
    <s v="$2.09 Tn"/>
    <s v="$1.86 Tn"/>
    <x v="9"/>
  </r>
  <r>
    <x v="268"/>
    <s v="University of Waterloo"/>
    <x v="5"/>
    <n v="12"/>
    <n v="367"/>
    <n v="124"/>
    <n v="218"/>
    <n v="190"/>
    <n v="333"/>
    <n v="234"/>
    <s v="292"/>
    <n v="626"/>
    <n v="46.34"/>
    <x v="3"/>
    <s v="39"/>
    <s v="0.89%"/>
    <s v="0.48%"/>
    <s v="3.78"/>
    <x v="5"/>
    <s v="9,984,670"/>
    <s v="Americas"/>
    <x v="0"/>
    <s v="$1.83 Tn"/>
    <s v="$1.53 Tn"/>
    <x v="5"/>
  </r>
  <r>
    <x v="269"/>
    <s v="Charles University in Prague"/>
    <x v="30"/>
    <n v="1"/>
    <n v="238"/>
    <n v="560"/>
    <n v="116"/>
    <n v="228"/>
    <n v="238"/>
    <n v="182"/>
    <s v="227"/>
    <n v="636"/>
    <n v="46.32"/>
    <x v="3"/>
    <s v="86"/>
    <s v="0.18%"/>
    <s v="0.14%"/>
    <s v="135.79"/>
    <x v="30"/>
    <s v="78,865"/>
    <s v="Europe"/>
    <x v="8"/>
    <s v="$259.74 Bn"/>
    <s v="$195.31 Bn"/>
    <x v="30"/>
  </r>
  <r>
    <x v="270"/>
    <s v="Colorado State University - Fort Collins"/>
    <x v="0"/>
    <n v="104"/>
    <n v="211"/>
    <n v="493"/>
    <n v="148"/>
    <n v="244"/>
    <n v="203"/>
    <n v="234"/>
    <s v="231"/>
    <n v="257"/>
    <n v="46.32"/>
    <x v="3"/>
    <s v="3"/>
    <s v="0.59%"/>
    <s v="4.25%"/>
    <s v="35.32"/>
    <x v="0"/>
    <s v="9,372,610"/>
    <s v="Americas"/>
    <x v="0"/>
    <s v="$22.20 Tn"/>
    <s v="$18.62 Tn"/>
    <x v="0"/>
  </r>
  <r>
    <x v="271"/>
    <s v="Tulane University"/>
    <x v="0"/>
    <n v="105"/>
    <n v="324"/>
    <n v="144"/>
    <n v="218"/>
    <n v="365"/>
    <n v="299"/>
    <n v="264"/>
    <s v="251"/>
    <n v="258"/>
    <n v="46.31"/>
    <x v="3"/>
    <s v="3"/>
    <s v="0.59%"/>
    <s v="4.25%"/>
    <s v="35.32"/>
    <x v="0"/>
    <s v="9,372,610"/>
    <s v="Americas"/>
    <x v="0"/>
    <s v="$22.20 Tn"/>
    <s v="$18.62 Tn"/>
    <x v="0"/>
  </r>
  <r>
    <x v="272"/>
    <s v="University at Buffalo, The State University of New York"/>
    <x v="0"/>
    <n v="106"/>
    <n v="367"/>
    <n v="398"/>
    <n v="218"/>
    <n v="203"/>
    <n v="298"/>
    <n v="287"/>
    <s v="235"/>
    <n v="237"/>
    <n v="46.3"/>
    <x v="3"/>
    <s v="3"/>
    <s v="0.59%"/>
    <s v="4.25%"/>
    <s v="35.32"/>
    <x v="0"/>
    <s v="9,372,610"/>
    <s v="Americas"/>
    <x v="0"/>
    <s v="$22.20 Tn"/>
    <s v="$18.62 Tn"/>
    <x v="0"/>
  </r>
  <r>
    <x v="273"/>
    <s v="Brandeis University"/>
    <x v="0"/>
    <n v="107"/>
    <n v="51"/>
    <n v="342"/>
    <n v="78"/>
    <n v="549"/>
    <n v="195"/>
    <n v="428"/>
    <s v="330"/>
    <n v="249"/>
    <n v="46.29"/>
    <x v="3"/>
    <s v="3"/>
    <s v="0.59%"/>
    <s v="4.25%"/>
    <s v="35.32"/>
    <x v="0"/>
    <s v="9,372,610"/>
    <s v="Americas"/>
    <x v="0"/>
    <s v="$22.20 Tn"/>
    <s v="$18.62 Tn"/>
    <x v="0"/>
  </r>
  <r>
    <x v="274"/>
    <s v="Northeastern University"/>
    <x v="0"/>
    <n v="108"/>
    <n v="316"/>
    <n v="125"/>
    <n v="218"/>
    <n v="370"/>
    <n v="312"/>
    <n v="264"/>
    <s v="362"/>
    <n v="86"/>
    <n v="46.29"/>
    <x v="3"/>
    <s v="3"/>
    <s v="0.59%"/>
    <s v="4.25%"/>
    <s v="35.32"/>
    <x v="0"/>
    <s v="9,372,610"/>
    <s v="Americas"/>
    <x v="0"/>
    <s v="$22.20 Tn"/>
    <s v="$18.62 Tn"/>
    <x v="0"/>
  </r>
  <r>
    <x v="275"/>
    <s v="Wageningen University and Research Centre"/>
    <x v="11"/>
    <n v="10"/>
    <n v="293"/>
    <n v="512"/>
    <n v="175"/>
    <n v="214"/>
    <n v="168"/>
    <n v="234"/>
    <s v="235"/>
    <n v="477"/>
    <n v="46.26"/>
    <x v="3"/>
    <s v="69"/>
    <s v="0.22%"/>
    <s v="0.22%"/>
    <s v="409.44"/>
    <x v="11"/>
    <s v="41,850"/>
    <s v="Europe"/>
    <x v="3"/>
    <s v="$954.93 Bn"/>
    <s v="$777.23 Bn"/>
    <x v="11"/>
  </r>
  <r>
    <x v="276"/>
    <s v="Sun Yat-sen University"/>
    <x v="18"/>
    <n v="8"/>
    <n v="367"/>
    <n v="254"/>
    <n v="218"/>
    <n v="161"/>
    <n v="393"/>
    <n v="287"/>
    <s v="285"/>
    <n v="221"/>
    <n v="46.25"/>
    <x v="3"/>
    <s v="1"/>
    <s v="0.39%"/>
    <s v="18.47%"/>
    <s v="148.28"/>
    <x v="18"/>
    <s v="9,706,961"/>
    <s v="Asia"/>
    <x v="2"/>
    <s v="$15.47 Tn"/>
    <s v="$11.22 Tn"/>
    <x v="18"/>
  </r>
  <r>
    <x v="277"/>
    <s v="University of Ulm"/>
    <x v="10"/>
    <n v="22"/>
    <n v="367"/>
    <n v="471"/>
    <n v="131"/>
    <n v="290"/>
    <n v="231"/>
    <n v="321"/>
    <s v="209"/>
    <n v="594"/>
    <n v="46.24"/>
    <x v="3"/>
    <s v="19"/>
    <s v="0.32%"/>
    <s v="1.07%"/>
    <s v="234.61"/>
    <x v="10"/>
    <s v="357,114"/>
    <s v="Europe"/>
    <x v="3"/>
    <s v="$4.16 Tn"/>
    <s v="$3.48 Tn"/>
    <x v="10"/>
  </r>
  <r>
    <x v="278"/>
    <s v="London School of Economics"/>
    <x v="1"/>
    <n v="25"/>
    <n v="78"/>
    <n v="65"/>
    <n v="91"/>
    <n v="503"/>
    <n v="739"/>
    <n v="264"/>
    <s v="590"/>
    <n v="871"/>
    <n v="46.22"/>
    <x v="3"/>
    <s v="21"/>
    <s v="0.53%"/>
    <s v="0.87%"/>
    <s v="279.48"/>
    <x v="1"/>
    <s v="242,900"/>
    <s v="Europe"/>
    <x v="1"/>
    <s v="$2.93 Tn"/>
    <s v="$2.65 Tn"/>
    <x v="1"/>
  </r>
  <r>
    <x v="279"/>
    <s v="Vrije Universiteit Brussel"/>
    <x v="20"/>
    <n v="5"/>
    <n v="110"/>
    <n v="567"/>
    <n v="218"/>
    <n v="294"/>
    <n v="301"/>
    <n v="161"/>
    <s v="231"/>
    <n v="506"/>
    <n v="46.21"/>
    <x v="3"/>
    <s v="81"/>
    <s v="0.44%"/>
    <s v="0.15%"/>
    <s v="379.64"/>
    <x v="20"/>
    <s v="30,528"/>
    <s v="Europe"/>
    <x v="3"/>
    <s v="$553.78 Bn"/>
    <s v="$467.96 Bn"/>
    <x v="20"/>
  </r>
  <r>
    <x v="280"/>
    <s v="University of Delaware"/>
    <x v="0"/>
    <n v="109"/>
    <n v="318"/>
    <n v="337"/>
    <n v="135"/>
    <n v="272"/>
    <n v="304"/>
    <n v="234"/>
    <s v="292"/>
    <n v="120"/>
    <n v="46.21"/>
    <x v="3"/>
    <s v="3"/>
    <s v="0.59%"/>
    <s v="4.25%"/>
    <s v="35.32"/>
    <x v="0"/>
    <s v="9,372,610"/>
    <s v="Americas"/>
    <x v="0"/>
    <s v="$22.20 Tn"/>
    <s v="$18.62 Tn"/>
    <x v="0"/>
  </r>
  <r>
    <x v="281"/>
    <s v="Rensselaer Polytechnic Institute"/>
    <x v="0"/>
    <n v="110"/>
    <n v="137"/>
    <n v="142"/>
    <n v="218"/>
    <n v="402"/>
    <n v="346"/>
    <n v="182"/>
    <s v="292"/>
    <n v="210"/>
    <n v="46.19"/>
    <x v="3"/>
    <s v="3"/>
    <s v="0.59%"/>
    <s v="4.25%"/>
    <s v="35.32"/>
    <x v="0"/>
    <s v="9,372,610"/>
    <s v="Americas"/>
    <x v="0"/>
    <s v="$22.20 Tn"/>
    <s v="$18.62 Tn"/>
    <x v="0"/>
  </r>
  <r>
    <x v="282"/>
    <s v="University of Bergen"/>
    <x v="13"/>
    <n v="3"/>
    <n v="367"/>
    <n v="567"/>
    <n v="218"/>
    <n v="229"/>
    <n v="201"/>
    <n v="212"/>
    <s v="227"/>
    <n v="871"/>
    <n v="46.18"/>
    <x v="3"/>
    <s v="119"/>
    <s v="0.79%"/>
    <s v="0.07%"/>
    <s v="16.74"/>
    <x v="13"/>
    <s v="323,802"/>
    <s v="Europe"/>
    <x v="1"/>
    <s v="$438.62 Bn"/>
    <s v="$371.07 Bn"/>
    <x v="13"/>
  </r>
  <r>
    <x v="283"/>
    <s v="Queen's University"/>
    <x v="5"/>
    <n v="13"/>
    <n v="322"/>
    <n v="155"/>
    <n v="218"/>
    <n v="254"/>
    <n v="274"/>
    <n v="264"/>
    <s v="281"/>
    <n v="275"/>
    <n v="46.18"/>
    <x v="3"/>
    <s v="39"/>
    <s v="0.89%"/>
    <s v="0.48%"/>
    <s v="3.78"/>
    <x v="5"/>
    <s v="9,984,670"/>
    <s v="Americas"/>
    <x v="0"/>
    <s v="$1.83 Tn"/>
    <s v="$1.53 Tn"/>
    <x v="5"/>
  </r>
  <r>
    <x v="284"/>
    <s v="University of Aberdeen"/>
    <x v="1"/>
    <n v="26"/>
    <n v="360"/>
    <n v="314"/>
    <n v="199"/>
    <n v="273"/>
    <n v="207"/>
    <n v="287"/>
    <s v="225"/>
    <n v="422"/>
    <n v="46.17"/>
    <x v="3"/>
    <s v="21"/>
    <s v="0.53%"/>
    <s v="0.87%"/>
    <s v="279.48"/>
    <x v="1"/>
    <s v="242,900"/>
    <s v="Europe"/>
    <x v="1"/>
    <s v="$2.93 Tn"/>
    <s v="$2.65 Tn"/>
    <x v="1"/>
  </r>
  <r>
    <x v="285"/>
    <s v="Dalhousie University"/>
    <x v="5"/>
    <n v="14"/>
    <n v="367"/>
    <n v="137"/>
    <n v="218"/>
    <n v="280"/>
    <n v="247"/>
    <n v="264"/>
    <s v="273"/>
    <n v="384"/>
    <n v="46.17"/>
    <x v="3"/>
    <s v="39"/>
    <s v="0.89%"/>
    <s v="0.48%"/>
    <s v="3.78"/>
    <x v="5"/>
    <s v="9,984,670"/>
    <s v="Americas"/>
    <x v="0"/>
    <s v="$1.83 Tn"/>
    <s v="$1.53 Tn"/>
    <x v="5"/>
  </r>
  <r>
    <x v="286"/>
    <s v="Umeå University"/>
    <x v="7"/>
    <n v="7"/>
    <n v="367"/>
    <n v="567"/>
    <n v="218"/>
    <n v="275"/>
    <n v="198"/>
    <n v="212"/>
    <s v="219"/>
    <n v="871"/>
    <n v="46.14"/>
    <x v="3"/>
    <s v="91"/>
    <s v="0.63%"/>
    <s v="0.13%"/>
    <s v="22.43"/>
    <x v="7"/>
    <s v="450,295"/>
    <s v="Europe"/>
    <x v="1"/>
    <s v="$576.72 Bn"/>
    <s v="$514.48 Bn"/>
    <x v="7"/>
  </r>
  <r>
    <x v="287"/>
    <s v="University of Duisburg-Essen"/>
    <x v="10"/>
    <n v="23"/>
    <n v="367"/>
    <n v="498"/>
    <n v="218"/>
    <n v="287"/>
    <n v="282"/>
    <n v="321"/>
    <s v="216"/>
    <n v="348"/>
    <n v="46.13"/>
    <x v="3"/>
    <s v="19"/>
    <s v="0.32%"/>
    <s v="1.07%"/>
    <s v="234.61"/>
    <x v="10"/>
    <s v="357,114"/>
    <s v="Europe"/>
    <x v="3"/>
    <s v="$4.16 Tn"/>
    <s v="$3.48 Tn"/>
    <x v="10"/>
  </r>
  <r>
    <x v="288"/>
    <s v="City College of New York"/>
    <x v="0"/>
    <n v="111"/>
    <n v="31"/>
    <n v="187"/>
    <n v="218"/>
    <n v="680"/>
    <n v="422"/>
    <n v="511"/>
    <s v="590"/>
    <n v="358"/>
    <n v="46.12"/>
    <x v="3"/>
    <s v="3"/>
    <s v="0.59%"/>
    <s v="4.25%"/>
    <s v="35.32"/>
    <x v="0"/>
    <s v="9,372,610"/>
    <s v="Americas"/>
    <x v="0"/>
    <s v="$22.20 Tn"/>
    <s v="$18.62 Tn"/>
    <x v="0"/>
  </r>
  <r>
    <x v="289"/>
    <s v="Hiroshima University"/>
    <x v="2"/>
    <n v="13"/>
    <n v="367"/>
    <n v="567"/>
    <n v="218"/>
    <n v="304"/>
    <n v="287"/>
    <n v="428"/>
    <s v="273"/>
    <n v="112"/>
    <n v="46.12"/>
    <x v="3"/>
    <s v="11"/>
    <s v="-0.30%"/>
    <s v="1.62%"/>
    <s v="334.66"/>
    <x v="2"/>
    <s v="377,930"/>
    <s v="Asia"/>
    <x v="2"/>
    <s v="$5.50 Tn"/>
    <s v="$4.94 Tn"/>
    <x v="2"/>
  </r>
  <r>
    <x v="290"/>
    <s v="University of Texas at San Antonio"/>
    <x v="0"/>
    <n v="112"/>
    <n v="367"/>
    <n v="567"/>
    <n v="218"/>
    <n v="445"/>
    <n v="376"/>
    <n v="197"/>
    <s v="216"/>
    <n v="254"/>
    <n v="46.1"/>
    <x v="3"/>
    <s v="3"/>
    <s v="0.59%"/>
    <s v="4.25%"/>
    <s v="35.32"/>
    <x v="0"/>
    <s v="9,372,610"/>
    <s v="Americas"/>
    <x v="0"/>
    <s v="$22.20 Tn"/>
    <s v="$18.62 Tn"/>
    <x v="0"/>
  </r>
  <r>
    <x v="291"/>
    <s v="Hannover Medical School"/>
    <x v="10"/>
    <n v="24"/>
    <n v="367"/>
    <n v="567"/>
    <n v="218"/>
    <n v="322"/>
    <n v="245"/>
    <n v="287"/>
    <s v="219"/>
    <n v="308"/>
    <n v="46.07"/>
    <x v="3"/>
    <s v="19"/>
    <s v="0.32%"/>
    <s v="1.07%"/>
    <s v="234.61"/>
    <x v="10"/>
    <s v="357,114"/>
    <s v="Europe"/>
    <x v="3"/>
    <s v="$4.16 Tn"/>
    <s v="$3.48 Tn"/>
    <x v="10"/>
  </r>
  <r>
    <x v="292"/>
    <s v="University of Warwick"/>
    <x v="1"/>
    <n v="27"/>
    <n v="210"/>
    <n v="444"/>
    <n v="116"/>
    <n v="205"/>
    <n v="239"/>
    <n v="161"/>
    <s v="308"/>
    <n v="234"/>
    <n v="46.05"/>
    <x v="3"/>
    <s v="21"/>
    <s v="0.53%"/>
    <s v="0.87%"/>
    <s v="279.48"/>
    <x v="1"/>
    <s v="242,900"/>
    <s v="Europe"/>
    <x v="1"/>
    <s v="$2.93 Tn"/>
    <s v="$2.65 Tn"/>
    <x v="1"/>
  </r>
  <r>
    <x v="293"/>
    <s v="University of Valencia"/>
    <x v="22"/>
    <n v="4"/>
    <n v="367"/>
    <n v="470"/>
    <n v="218"/>
    <n v="208"/>
    <n v="348"/>
    <n v="264"/>
    <s v="256"/>
    <n v="548"/>
    <n v="46.03"/>
    <x v="3"/>
    <s v="30"/>
    <s v="0.04%"/>
    <s v="0.60%"/>
    <s v="92.40"/>
    <x v="22"/>
    <s v="505,992"/>
    <s v="Europe"/>
    <x v="5"/>
    <s v="$1.50 Tn"/>
    <s v="$1.24 Tn"/>
    <x v="22"/>
  </r>
  <r>
    <x v="294"/>
    <s v="University of Pisa"/>
    <x v="9"/>
    <n v="8"/>
    <n v="273"/>
    <n v="473"/>
    <n v="218"/>
    <n v="227"/>
    <n v="360"/>
    <n v="212"/>
    <s v="255"/>
    <n v="528"/>
    <n v="46.03"/>
    <x v="3"/>
    <s v="23"/>
    <s v="-0.15%"/>
    <s v="0.78%"/>
    <s v="200.65"/>
    <x v="9"/>
    <s v="301,336"/>
    <s v="Europe"/>
    <x v="5"/>
    <s v="$2.09 Tn"/>
    <s v="$1.86 Tn"/>
    <x v="9"/>
  </r>
  <r>
    <x v="295"/>
    <s v="Ruhr University Bochum"/>
    <x v="10"/>
    <n v="25"/>
    <n v="367"/>
    <n v="235"/>
    <n v="218"/>
    <n v="236"/>
    <n v="235"/>
    <n v="368"/>
    <s v="265"/>
    <n v="797"/>
    <n v="46"/>
    <x v="3"/>
    <s v="19"/>
    <s v="0.32%"/>
    <s v="1.07%"/>
    <s v="234.61"/>
    <x v="10"/>
    <s v="357,114"/>
    <s v="Europe"/>
    <x v="3"/>
    <s v="$4.16 Tn"/>
    <s v="$3.48 Tn"/>
    <x v="10"/>
  </r>
  <r>
    <x v="296"/>
    <s v="Medical College of Wisconsin"/>
    <x v="0"/>
    <n v="113"/>
    <n v="367"/>
    <n v="567"/>
    <n v="218"/>
    <n v="337"/>
    <n v="284"/>
    <n v="321"/>
    <s v="219"/>
    <n v="659"/>
    <n v="45.97"/>
    <x v="3"/>
    <s v="3"/>
    <s v="0.59%"/>
    <s v="4.25%"/>
    <s v="35.32"/>
    <x v="0"/>
    <s v="9,372,610"/>
    <s v="Americas"/>
    <x v="0"/>
    <s v="$22.20 Tn"/>
    <s v="$18.62 Tn"/>
    <x v="0"/>
  </r>
  <r>
    <x v="297"/>
    <s v="University of Louisville"/>
    <x v="0"/>
    <n v="114"/>
    <n v="367"/>
    <n v="484"/>
    <n v="218"/>
    <n v="338"/>
    <n v="405"/>
    <n v="368"/>
    <s v="300"/>
    <n v="105"/>
    <n v="45.97"/>
    <x v="3"/>
    <s v="3"/>
    <s v="0.59%"/>
    <s v="4.25%"/>
    <s v="35.32"/>
    <x v="0"/>
    <s v="9,372,610"/>
    <s v="Americas"/>
    <x v="0"/>
    <s v="$22.20 Tn"/>
    <s v="$18.62 Tn"/>
    <x v="0"/>
  </r>
  <r>
    <x v="298"/>
    <s v="University of Bordeaux"/>
    <x v="6"/>
    <n v="14"/>
    <n v="354"/>
    <n v="567"/>
    <n v="218"/>
    <n v="291"/>
    <n v="265"/>
    <n v="234"/>
    <s v="251"/>
    <n v="297"/>
    <n v="45.96"/>
    <x v="3"/>
    <s v="22"/>
    <s v="0.22%"/>
    <s v="0.84%"/>
    <s v="118.31"/>
    <x v="6"/>
    <s v="551,695"/>
    <s v="Europe"/>
    <x v="3"/>
    <s v="$2.88 Tn"/>
    <s v="$2.47 Tn"/>
    <x v="6"/>
  </r>
  <r>
    <x v="299"/>
    <s v="University of South Carolina - Columbia"/>
    <x v="0"/>
    <n v="115"/>
    <n v="367"/>
    <n v="299"/>
    <n v="185"/>
    <n v="262"/>
    <n v="367"/>
    <n v="146"/>
    <s v="273"/>
    <n v="649"/>
    <n v="45.95"/>
    <x v="3"/>
    <s v="3"/>
    <s v="0.59%"/>
    <s v="4.25%"/>
    <s v="35.32"/>
    <x v="0"/>
    <s v="9,372,610"/>
    <s v="Americas"/>
    <x v="0"/>
    <s v="$22.20 Tn"/>
    <s v="$18.62 Tn"/>
    <x v="0"/>
  </r>
  <r>
    <x v="300"/>
    <s v="National and Kapodistrian University of Athens"/>
    <x v="33"/>
    <n v="1"/>
    <n v="367"/>
    <n v="200"/>
    <n v="218"/>
    <n v="245"/>
    <n v="416"/>
    <n v="428"/>
    <s v="273"/>
    <n v="871"/>
    <n v="45.94"/>
    <x v="3"/>
    <s v="87"/>
    <s v="-0.48%"/>
    <s v="0.13%"/>
    <s v="78.97"/>
    <x v="33"/>
    <s v="131,990"/>
    <s v="Europe"/>
    <x v="5"/>
    <s v="$230.50 Bn"/>
    <s v="$192.69 Bn"/>
    <x v="33"/>
  </r>
  <r>
    <x v="301"/>
    <s v="Leipzig University"/>
    <x v="10"/>
    <n v="26"/>
    <n v="326"/>
    <n v="567"/>
    <n v="208"/>
    <n v="281"/>
    <n v="266"/>
    <n v="511"/>
    <s v="242"/>
    <n v="364"/>
    <n v="45.94"/>
    <x v="3"/>
    <s v="19"/>
    <s v="0.32%"/>
    <s v="1.07%"/>
    <s v="234.61"/>
    <x v="10"/>
    <s v="357,114"/>
    <s v="Europe"/>
    <x v="3"/>
    <s v="$4.16 Tn"/>
    <s v="$3.48 Tn"/>
    <x v="10"/>
  </r>
  <r>
    <x v="302"/>
    <s v="Medical University of South Carolina"/>
    <x v="0"/>
    <n v="116"/>
    <n v="367"/>
    <n v="567"/>
    <n v="218"/>
    <n v="316"/>
    <n v="364"/>
    <n v="287"/>
    <s v="231"/>
    <n v="508"/>
    <n v="45.94"/>
    <x v="3"/>
    <s v="3"/>
    <s v="0.59%"/>
    <s v="4.25%"/>
    <s v="35.32"/>
    <x v="0"/>
    <s v="9,372,610"/>
    <s v="Americas"/>
    <x v="0"/>
    <s v="$22.20 Tn"/>
    <s v="$18.62 Tn"/>
    <x v="0"/>
  </r>
  <r>
    <x v="303"/>
    <s v="Autonomous University of Madrid"/>
    <x v="22"/>
    <n v="5"/>
    <n v="367"/>
    <n v="460"/>
    <n v="218"/>
    <n v="225"/>
    <n v="256"/>
    <n v="321"/>
    <s v="262"/>
    <n v="443"/>
    <n v="45.92"/>
    <x v="3"/>
    <s v="30"/>
    <s v="0.04%"/>
    <s v="0.60%"/>
    <s v="92.40"/>
    <x v="22"/>
    <s v="505,992"/>
    <s v="Europe"/>
    <x v="5"/>
    <s v="$1.50 Tn"/>
    <s v="$1.24 Tn"/>
    <x v="22"/>
  </r>
  <r>
    <x v="304"/>
    <s v="Dalian University of Technology"/>
    <x v="18"/>
    <n v="9"/>
    <n v="367"/>
    <n v="104"/>
    <n v="218"/>
    <n v="313"/>
    <n v="667"/>
    <n v="511"/>
    <s v="409"/>
    <n v="131"/>
    <n v="45.92"/>
    <x v="3"/>
    <s v="1"/>
    <s v="0.39%"/>
    <s v="18.47%"/>
    <s v="148.28"/>
    <x v="18"/>
    <s v="9,706,961"/>
    <s v="Asia"/>
    <x v="2"/>
    <s v="$15.47 Tn"/>
    <s v="$11.22 Tn"/>
    <x v="18"/>
  </r>
  <r>
    <x v="305"/>
    <s v="Stellenbosch University"/>
    <x v="21"/>
    <n v="3"/>
    <n v="367"/>
    <n v="66"/>
    <n v="218"/>
    <n v="520"/>
    <n v="503"/>
    <n v="321"/>
    <s v="486"/>
    <n v="219"/>
    <n v="45.92"/>
    <x v="3"/>
    <s v="25"/>
    <s v="1.28%"/>
    <s v="0.76%"/>
    <s v="48.57"/>
    <x v="21"/>
    <s v="1,221,037"/>
    <s v="Africa"/>
    <x v="9"/>
    <s v="$386.73 Bn"/>
    <s v="$295.44 Bn"/>
    <x v="21"/>
  </r>
  <r>
    <x v="306"/>
    <s v="Kyungpook National University"/>
    <x v="8"/>
    <n v="8"/>
    <n v="367"/>
    <n v="412"/>
    <n v="218"/>
    <n v="355"/>
    <n v="625"/>
    <n v="321"/>
    <s v="413"/>
    <n v="66"/>
    <n v="45.92"/>
    <x v="3"/>
    <s v="28"/>
    <s v="0.09%"/>
    <s v="0.66%"/>
    <s v="511.62"/>
    <x v="8"/>
    <s v="100,210"/>
    <s v="Asia"/>
    <x v="2"/>
    <s v="$1.74 Tn"/>
    <s v="$1.41 Tn"/>
    <x v="8"/>
  </r>
  <r>
    <x v="307"/>
    <s v="University of Porto"/>
    <x v="28"/>
    <n v="2"/>
    <n v="94"/>
    <n v="316"/>
    <n v="90"/>
    <n v="266"/>
    <n v="380"/>
    <n v="264"/>
    <s v="341"/>
    <n v="405"/>
    <n v="45.91"/>
    <x v="3"/>
    <s v="89"/>
    <s v="-0.29%"/>
    <s v="0.13%"/>
    <s v="110.73"/>
    <x v="28"/>
    <s v="92,090"/>
    <s v="Europe"/>
    <x v="5"/>
    <s v="$249.91 Bn"/>
    <s v="$204.84 Bn"/>
    <x v="28"/>
  </r>
  <r>
    <x v="308"/>
    <s v="University of St Andrews"/>
    <x v="1"/>
    <n v="28"/>
    <n v="145"/>
    <n v="506"/>
    <n v="218"/>
    <n v="308"/>
    <n v="188"/>
    <n v="321"/>
    <s v="281"/>
    <n v="189"/>
    <n v="45.89"/>
    <x v="3"/>
    <s v="21"/>
    <s v="0.53%"/>
    <s v="0.87%"/>
    <s v="279.48"/>
    <x v="1"/>
    <s v="242,900"/>
    <s v="Europe"/>
    <x v="1"/>
    <s v="$2.93 Tn"/>
    <s v="$2.65 Tn"/>
    <x v="1"/>
  </r>
  <r>
    <x v="309"/>
    <s v="Gwangju Institute of Science and Technology"/>
    <x v="8"/>
    <n v="9"/>
    <n v="367"/>
    <n v="567"/>
    <n v="218"/>
    <n v="540"/>
    <n v="538"/>
    <n v="368"/>
    <s v="529"/>
    <n v="54"/>
    <n v="45.88"/>
    <x v="3"/>
    <s v="28"/>
    <s v="0.09%"/>
    <s v="0.66%"/>
    <s v="511.62"/>
    <x v="8"/>
    <s v="100,210"/>
    <s v="Asia"/>
    <x v="2"/>
    <s v="$1.74 Tn"/>
    <s v="$1.41 Tn"/>
    <x v="8"/>
  </r>
  <r>
    <x v="310"/>
    <s v="Chulalongkorn University"/>
    <x v="29"/>
    <n v="1"/>
    <n v="367"/>
    <n v="57"/>
    <n v="218"/>
    <n v="584"/>
    <n v="734"/>
    <n v="511"/>
    <s v="558"/>
    <n v="871"/>
    <n v="45.86"/>
    <x v="3"/>
    <s v="20"/>
    <s v="0.25%"/>
    <s v="0.90%"/>
    <s v="136.03"/>
    <x v="29"/>
    <s v="513,120"/>
    <s v="Asia"/>
    <x v="7"/>
    <s v="$547.43 Bn"/>
    <s v="$407.03 Bn"/>
    <x v="29"/>
  </r>
  <r>
    <x v="311"/>
    <s v="University of Antwerp"/>
    <x v="20"/>
    <n v="6"/>
    <n v="367"/>
    <n v="567"/>
    <n v="218"/>
    <n v="265"/>
    <n v="307"/>
    <n v="234"/>
    <s v="265"/>
    <n v="372"/>
    <n v="45.84"/>
    <x v="3"/>
    <s v="81"/>
    <s v="0.44%"/>
    <s v="0.15%"/>
    <s v="379.64"/>
    <x v="20"/>
    <s v="30,528"/>
    <s v="Europe"/>
    <x v="3"/>
    <s v="$553.78 Bn"/>
    <s v="$467.96 Bn"/>
    <x v="20"/>
  </r>
  <r>
    <x v="312"/>
    <s v="Xiamen University"/>
    <x v="18"/>
    <n v="10"/>
    <n v="367"/>
    <n v="80"/>
    <n v="218"/>
    <n v="331"/>
    <n v="493"/>
    <n v="645"/>
    <s v="409"/>
    <n v="467"/>
    <n v="45.83"/>
    <x v="3"/>
    <s v="1"/>
    <s v="0.39%"/>
    <s v="18.47%"/>
    <s v="148.28"/>
    <x v="18"/>
    <s v="9,706,961"/>
    <s v="Asia"/>
    <x v="2"/>
    <s v="$15.47 Tn"/>
    <s v="$11.22 Tn"/>
    <x v="18"/>
  </r>
  <r>
    <x v="313"/>
    <s v="University of Nebraska–Lincoln"/>
    <x v="0"/>
    <n v="117"/>
    <n v="165"/>
    <n v="207"/>
    <n v="218"/>
    <n v="278"/>
    <n v="262"/>
    <n v="234"/>
    <s v="311"/>
    <n v="456"/>
    <n v="45.8"/>
    <x v="3"/>
    <s v="3"/>
    <s v="0.59%"/>
    <s v="4.25%"/>
    <s v="35.32"/>
    <x v="0"/>
    <s v="9,372,610"/>
    <s v="Americas"/>
    <x v="0"/>
    <s v="$22.20 Tn"/>
    <s v="$18.62 Tn"/>
    <x v="0"/>
  </r>
  <r>
    <x v="314"/>
    <s v="Nankai University"/>
    <x v="18"/>
    <n v="11"/>
    <n v="334"/>
    <n v="135"/>
    <n v="218"/>
    <n v="282"/>
    <n v="454"/>
    <n v="321"/>
    <s v="334"/>
    <n v="419"/>
    <n v="45.8"/>
    <x v="3"/>
    <s v="1"/>
    <s v="0.39%"/>
    <s v="18.47%"/>
    <s v="148.28"/>
    <x v="18"/>
    <s v="9,706,961"/>
    <s v="Asia"/>
    <x v="2"/>
    <s v="$15.47 Tn"/>
    <s v="$11.22 Tn"/>
    <x v="18"/>
  </r>
  <r>
    <x v="315"/>
    <s v="University of Stuttgart"/>
    <x v="10"/>
    <n v="27"/>
    <n v="82"/>
    <n v="172"/>
    <n v="218"/>
    <n v="399"/>
    <n v="369"/>
    <n v="511"/>
    <s v="335"/>
    <n v="376"/>
    <n v="45.79"/>
    <x v="3"/>
    <s v="19"/>
    <s v="0.32%"/>
    <s v="1.07%"/>
    <s v="234.61"/>
    <x v="10"/>
    <s v="357,114"/>
    <s v="Europe"/>
    <x v="3"/>
    <s v="$4.16 Tn"/>
    <s v="$3.48 Tn"/>
    <x v="10"/>
  </r>
  <r>
    <x v="316"/>
    <s v="University of Rome Tor Vergata"/>
    <x v="9"/>
    <n v="9"/>
    <n v="367"/>
    <n v="557"/>
    <n v="218"/>
    <n v="267"/>
    <n v="272"/>
    <n v="287"/>
    <s v="262"/>
    <n v="816"/>
    <n v="45.79"/>
    <x v="3"/>
    <s v="23"/>
    <s v="-0.15%"/>
    <s v="0.78%"/>
    <s v="200.65"/>
    <x v="9"/>
    <s v="301,336"/>
    <s v="Europe"/>
    <x v="5"/>
    <s v="$2.09 Tn"/>
    <s v="$1.86 Tn"/>
    <x v="9"/>
  </r>
  <r>
    <x v="317"/>
    <s v="University of Regensburg"/>
    <x v="10"/>
    <n v="28"/>
    <n v="367"/>
    <n v="303"/>
    <n v="218"/>
    <n v="302"/>
    <n v="241"/>
    <n v="287"/>
    <s v="270"/>
    <n v="522"/>
    <n v="45.79"/>
    <x v="3"/>
    <s v="19"/>
    <s v="0.32%"/>
    <s v="1.07%"/>
    <s v="234.61"/>
    <x v="10"/>
    <s v="357,114"/>
    <s v="Europe"/>
    <x v="3"/>
    <s v="$4.16 Tn"/>
    <s v="$3.48 Tn"/>
    <x v="10"/>
  </r>
  <r>
    <x v="318"/>
    <s v="Hong Kong University of Science and Technology"/>
    <x v="24"/>
    <n v="3"/>
    <n v="367"/>
    <n v="359"/>
    <n v="218"/>
    <n v="256"/>
    <n v="466"/>
    <n v="368"/>
    <s v="300"/>
    <n v="185"/>
    <n v="45.77"/>
    <x v="3"/>
    <e v="#N/A"/>
    <e v="#N/A"/>
    <e v="#N/A"/>
    <e v="#N/A"/>
    <x v="24"/>
    <e v="#N/A"/>
    <e v="#N/A"/>
    <x v="11"/>
    <e v="#N/A"/>
    <e v="#N/A"/>
    <x v="24"/>
  </r>
  <r>
    <x v="319"/>
    <s v="Kobe University"/>
    <x v="2"/>
    <n v="14"/>
    <n v="95"/>
    <n v="240"/>
    <n v="116"/>
    <n v="368"/>
    <n v="271"/>
    <n v="321"/>
    <s v="335"/>
    <n v="301"/>
    <n v="45.74"/>
    <x v="3"/>
    <s v="11"/>
    <s v="-0.30%"/>
    <s v="1.62%"/>
    <s v="334.66"/>
    <x v="2"/>
    <s v="377,930"/>
    <s v="Asia"/>
    <x v="2"/>
    <s v="$5.50 Tn"/>
    <s v="$4.94 Tn"/>
    <x v="2"/>
  </r>
  <r>
    <x v="320"/>
    <s v="University of Liège"/>
    <x v="20"/>
    <n v="7"/>
    <n v="143"/>
    <n v="567"/>
    <n v="144"/>
    <n v="317"/>
    <n v="218"/>
    <n v="234"/>
    <s v="300"/>
    <n v="285"/>
    <n v="45.73"/>
    <x v="3"/>
    <s v="81"/>
    <s v="0.44%"/>
    <s v="0.15%"/>
    <s v="379.64"/>
    <x v="20"/>
    <s v="30,528"/>
    <s v="Europe"/>
    <x v="3"/>
    <s v="$553.78 Bn"/>
    <s v="$467.96 Bn"/>
    <x v="20"/>
  </r>
  <r>
    <x v="321"/>
    <s v="Federal University of Rio de Janeiro"/>
    <x v="23"/>
    <n v="2"/>
    <n v="125"/>
    <n v="116"/>
    <n v="218"/>
    <n v="305"/>
    <n v="330"/>
    <n v="645"/>
    <s v="381"/>
    <n v="295"/>
    <n v="45.72"/>
    <x v="3"/>
    <s v="6"/>
    <s v="0.72%"/>
    <s v="2.73%"/>
    <s v="24.96"/>
    <x v="23"/>
    <s v="8,515,767"/>
    <s v="Americas"/>
    <x v="10"/>
    <s v="$2.06 Tn"/>
    <s v="$1.80 Tn"/>
    <x v="23"/>
  </r>
  <r>
    <x v="322"/>
    <s v="Rush University"/>
    <x v="0"/>
    <n v="118"/>
    <n v="367"/>
    <n v="567"/>
    <n v="218"/>
    <n v="427"/>
    <n v="404"/>
    <n v="197"/>
    <s v="260"/>
    <n v="871"/>
    <n v="45.71"/>
    <x v="3"/>
    <s v="3"/>
    <s v="0.59%"/>
    <s v="4.25%"/>
    <s v="35.32"/>
    <x v="0"/>
    <s v="9,372,610"/>
    <s v="Americas"/>
    <x v="0"/>
    <s v="$22.20 Tn"/>
    <s v="$18.62 Tn"/>
    <x v="0"/>
  </r>
  <r>
    <x v="323"/>
    <s v="University of Vermont"/>
    <x v="0"/>
    <n v="119"/>
    <n v="198"/>
    <n v="256"/>
    <n v="218"/>
    <n v="357"/>
    <n v="288"/>
    <n v="368"/>
    <s v="285"/>
    <n v="397"/>
    <n v="45.7"/>
    <x v="3"/>
    <s v="3"/>
    <s v="0.59%"/>
    <s v="4.25%"/>
    <s v="35.32"/>
    <x v="0"/>
    <s v="9,372,610"/>
    <s v="Americas"/>
    <x v="0"/>
    <s v="$22.20 Tn"/>
    <s v="$18.62 Tn"/>
    <x v="0"/>
  </r>
  <r>
    <x v="324"/>
    <s v="University of York"/>
    <x v="1"/>
    <n v="29"/>
    <n v="367"/>
    <n v="567"/>
    <n v="218"/>
    <n v="270"/>
    <n v="205"/>
    <n v="161"/>
    <s v="300"/>
    <n v="406"/>
    <n v="45.69"/>
    <x v="3"/>
    <s v="21"/>
    <s v="0.53%"/>
    <s v="0.87%"/>
    <s v="279.48"/>
    <x v="1"/>
    <s v="242,900"/>
    <s v="Europe"/>
    <x v="1"/>
    <s v="$2.93 Tn"/>
    <s v="$2.65 Tn"/>
    <x v="1"/>
  </r>
  <r>
    <x v="325"/>
    <s v="Boston College"/>
    <x v="0"/>
    <n v="120"/>
    <n v="367"/>
    <n v="97"/>
    <n v="218"/>
    <n v="557"/>
    <n v="363"/>
    <n v="197"/>
    <s v="402"/>
    <n v="386"/>
    <n v="45.65"/>
    <x v="3"/>
    <s v="3"/>
    <s v="0.59%"/>
    <s v="4.25%"/>
    <s v="35.32"/>
    <x v="0"/>
    <s v="9,372,610"/>
    <s v="Americas"/>
    <x v="0"/>
    <s v="$22.20 Tn"/>
    <s v="$18.62 Tn"/>
    <x v="0"/>
  </r>
  <r>
    <x v="326"/>
    <s v="University of Pavia"/>
    <x v="9"/>
    <n v="10"/>
    <n v="295"/>
    <n v="380"/>
    <n v="214"/>
    <n v="330"/>
    <n v="381"/>
    <n v="264"/>
    <s v="273"/>
    <n v="680"/>
    <n v="45.64"/>
    <x v="3"/>
    <s v="23"/>
    <s v="-0.15%"/>
    <s v="0.78%"/>
    <s v="200.65"/>
    <x v="9"/>
    <s v="301,336"/>
    <s v="Europe"/>
    <x v="5"/>
    <s v="$2.09 Tn"/>
    <s v="$1.86 Tn"/>
    <x v="9"/>
  </r>
  <r>
    <x v="327"/>
    <s v="University of Jena"/>
    <x v="10"/>
    <n v="29"/>
    <n v="367"/>
    <n v="567"/>
    <n v="218"/>
    <n v="260"/>
    <n v="263"/>
    <n v="321"/>
    <s v="289"/>
    <n v="457"/>
    <n v="45.64"/>
    <x v="3"/>
    <s v="19"/>
    <s v="0.32%"/>
    <s v="1.07%"/>
    <s v="234.61"/>
    <x v="10"/>
    <s v="357,114"/>
    <s v="Europe"/>
    <x v="3"/>
    <s v="$4.16 Tn"/>
    <s v="$3.48 Tn"/>
    <x v="10"/>
  </r>
  <r>
    <x v="328"/>
    <s v="Vita-Salute San Raffaele University"/>
    <x v="9"/>
    <n v="11"/>
    <n v="367"/>
    <n v="567"/>
    <n v="218"/>
    <n v="478"/>
    <n v="279"/>
    <n v="321"/>
    <s v="260"/>
    <n v="871"/>
    <n v="45.61"/>
    <x v="3"/>
    <s v="23"/>
    <s v="-0.15%"/>
    <s v="0.78%"/>
    <s v="200.65"/>
    <x v="9"/>
    <s v="301,336"/>
    <s v="Europe"/>
    <x v="5"/>
    <s v="$2.09 Tn"/>
    <s v="$1.86 Tn"/>
    <x v="9"/>
  </r>
  <r>
    <x v="329"/>
    <s v="University of Genoa"/>
    <x v="9"/>
    <n v="12"/>
    <n v="367"/>
    <n v="567"/>
    <n v="218"/>
    <n v="299"/>
    <n v="402"/>
    <n v="234"/>
    <s v="285"/>
    <n v="537"/>
    <n v="45.61"/>
    <x v="3"/>
    <s v="23"/>
    <s v="-0.15%"/>
    <s v="0.78%"/>
    <s v="200.65"/>
    <x v="9"/>
    <s v="301,336"/>
    <s v="Europe"/>
    <x v="5"/>
    <s v="$2.09 Tn"/>
    <s v="$1.86 Tn"/>
    <x v="9"/>
  </r>
  <r>
    <x v="330"/>
    <s v="Tianjin University"/>
    <x v="18"/>
    <n v="12"/>
    <n v="367"/>
    <n v="77"/>
    <n v="218"/>
    <n v="348"/>
    <n v="934"/>
    <n v="428"/>
    <s v="606"/>
    <n v="245"/>
    <n v="45.61"/>
    <x v="3"/>
    <s v="1"/>
    <s v="0.39%"/>
    <s v="18.47%"/>
    <s v="148.28"/>
    <x v="18"/>
    <s v="9,706,961"/>
    <s v="Asia"/>
    <x v="2"/>
    <s v="$15.47 Tn"/>
    <s v="$11.22 Tn"/>
    <x v="18"/>
  </r>
  <r>
    <x v="331"/>
    <s v="Louisiana State University - Baton Rouge"/>
    <x v="0"/>
    <n v="121"/>
    <n v="270"/>
    <n v="177"/>
    <n v="218"/>
    <n v="292"/>
    <n v="215"/>
    <n v="197"/>
    <s v="353"/>
    <n v="458"/>
    <n v="45.61"/>
    <x v="3"/>
    <s v="3"/>
    <s v="0.59%"/>
    <s v="4.25%"/>
    <s v="35.32"/>
    <x v="0"/>
    <s v="9,372,610"/>
    <s v="Americas"/>
    <x v="0"/>
    <s v="$22.20 Tn"/>
    <s v="$18.62 Tn"/>
    <x v="0"/>
  </r>
  <r>
    <x v="332"/>
    <s v="University of Exeter"/>
    <x v="1"/>
    <n v="30"/>
    <n v="264"/>
    <n v="481"/>
    <n v="218"/>
    <n v="293"/>
    <n v="174"/>
    <n v="428"/>
    <s v="295"/>
    <n v="353"/>
    <n v="45.59"/>
    <x v="3"/>
    <s v="21"/>
    <s v="0.53%"/>
    <s v="0.87%"/>
    <s v="279.48"/>
    <x v="1"/>
    <s v="242,900"/>
    <s v="Europe"/>
    <x v="1"/>
    <s v="$2.93 Tn"/>
    <s v="$2.65 Tn"/>
    <x v="1"/>
  </r>
  <r>
    <x v="333"/>
    <s v="National Autonomous University of Mexico"/>
    <x v="34"/>
    <n v="1"/>
    <n v="282"/>
    <n v="546"/>
    <n v="218"/>
    <n v="199"/>
    <n v="219"/>
    <n v="368"/>
    <s v="330"/>
    <n v="486"/>
    <n v="45.58"/>
    <x v="3"/>
    <s v="10"/>
    <s v="1.06%"/>
    <s v="1.65%"/>
    <s v="65.64"/>
    <x v="34"/>
    <s v="1,964,375"/>
    <s v="Americas"/>
    <x v="13"/>
    <s v="$1.30 Tn"/>
    <s v="$1.08 Tn"/>
    <x v="34"/>
  </r>
  <r>
    <x v="334"/>
    <s v="University of Adelaide"/>
    <x v="14"/>
    <n v="8"/>
    <n v="219"/>
    <n v="445"/>
    <n v="218"/>
    <n v="234"/>
    <n v="243"/>
    <n v="287"/>
    <s v="318"/>
    <n v="465"/>
    <n v="45.58"/>
    <x v="3"/>
    <s v="55"/>
    <s v="1.18%"/>
    <s v="0.33%"/>
    <s v="3.32"/>
    <x v="14"/>
    <s v="7,692,024"/>
    <s v="Oceania"/>
    <x v="6"/>
    <s v="$1.48 Tn"/>
    <s v="$1.30 Tn"/>
    <x v="14"/>
  </r>
  <r>
    <x v="335"/>
    <s v="University of East Anglia"/>
    <x v="1"/>
    <n v="31"/>
    <n v="206"/>
    <n v="567"/>
    <n v="179"/>
    <n v="349"/>
    <n v="211"/>
    <n v="146"/>
    <s v="313"/>
    <n v="500"/>
    <n v="45.58"/>
    <x v="3"/>
    <s v="21"/>
    <s v="0.53%"/>
    <s v="0.87%"/>
    <s v="279.48"/>
    <x v="1"/>
    <s v="242,900"/>
    <s v="Europe"/>
    <x v="1"/>
    <s v="$2.93 Tn"/>
    <s v="$2.65 Tn"/>
    <x v="1"/>
  </r>
  <r>
    <x v="336"/>
    <s v="York University"/>
    <x v="5"/>
    <n v="15"/>
    <n v="367"/>
    <n v="106"/>
    <n v="218"/>
    <n v="382"/>
    <n v="408"/>
    <n v="264"/>
    <s v="388"/>
    <n v="871"/>
    <n v="45.56"/>
    <x v="3"/>
    <s v="39"/>
    <s v="0.89%"/>
    <s v="0.48%"/>
    <s v="3.78"/>
    <x v="5"/>
    <s v="9,984,670"/>
    <s v="Americas"/>
    <x v="0"/>
    <s v="$1.83 Tn"/>
    <s v="$1.53 Tn"/>
    <x v="5"/>
  </r>
  <r>
    <x v="337"/>
    <s v="University of Navarra"/>
    <x v="22"/>
    <n v="6"/>
    <n v="367"/>
    <n v="76"/>
    <n v="218"/>
    <n v="578"/>
    <n v="722"/>
    <n v="511"/>
    <s v="503"/>
    <n v="645"/>
    <n v="45.56"/>
    <x v="3"/>
    <s v="30"/>
    <s v="0.04%"/>
    <s v="0.60%"/>
    <s v="92.40"/>
    <x v="22"/>
    <s v="505,992"/>
    <s v="Europe"/>
    <x v="5"/>
    <s v="$1.50 Tn"/>
    <s v="$1.24 Tn"/>
    <x v="22"/>
  </r>
  <r>
    <x v="338"/>
    <s v="University of Oregon"/>
    <x v="0"/>
    <n v="122"/>
    <n v="346"/>
    <n v="567"/>
    <n v="218"/>
    <n v="378"/>
    <n v="217"/>
    <n v="161"/>
    <s v="295"/>
    <n v="729"/>
    <n v="45.55"/>
    <x v="3"/>
    <s v="3"/>
    <s v="0.59%"/>
    <s v="4.25%"/>
    <s v="35.32"/>
    <x v="0"/>
    <s v="9,372,610"/>
    <s v="Americas"/>
    <x v="0"/>
    <s v="$22.20 Tn"/>
    <s v="$18.62 Tn"/>
    <x v="0"/>
  </r>
  <r>
    <x v="339"/>
    <s v="St George's, University of London"/>
    <x v="1"/>
    <n v="32"/>
    <n v="367"/>
    <n v="567"/>
    <n v="218"/>
    <n v="554"/>
    <n v="476"/>
    <n v="368"/>
    <s v="262"/>
    <n v="648"/>
    <n v="45.55"/>
    <x v="3"/>
    <s v="21"/>
    <s v="0.53%"/>
    <s v="0.87%"/>
    <s v="279.48"/>
    <x v="1"/>
    <s v="242,900"/>
    <s v="Europe"/>
    <x v="1"/>
    <s v="$2.93 Tn"/>
    <s v="$2.65 Tn"/>
    <x v="1"/>
  </r>
  <r>
    <x v="340"/>
    <s v="Indian Institute of Technology Delhi"/>
    <x v="32"/>
    <n v="1"/>
    <n v="367"/>
    <n v="59"/>
    <n v="218"/>
    <n v="635"/>
    <n v="943"/>
    <n v="812"/>
    <s v="781"/>
    <n v="625"/>
    <n v="45.54"/>
    <x v="3"/>
    <s v="2"/>
    <s v="0.99%"/>
    <s v="17.70%"/>
    <s v="419.76"/>
    <x v="32"/>
    <s v="3,287,590"/>
    <s v="Asia"/>
    <x v="12"/>
    <s v="$3.26 Tn"/>
    <s v="$2.26 Tn"/>
    <x v="32"/>
  </r>
  <r>
    <x v="341"/>
    <s v="University of Trieste"/>
    <x v="9"/>
    <n v="13"/>
    <n v="367"/>
    <n v="443"/>
    <n v="218"/>
    <n v="395"/>
    <n v="286"/>
    <n v="287"/>
    <s v="281"/>
    <n v="616"/>
    <n v="45.54"/>
    <x v="3"/>
    <s v="23"/>
    <s v="-0.15%"/>
    <s v="0.78%"/>
    <s v="200.65"/>
    <x v="9"/>
    <s v="301,336"/>
    <s v="Europe"/>
    <x v="5"/>
    <s v="$2.09 Tn"/>
    <s v="$1.86 Tn"/>
    <x v="9"/>
  </r>
  <r>
    <x v="342"/>
    <s v="Queen's University Belfast"/>
    <x v="1"/>
    <n v="33"/>
    <n v="183"/>
    <n v="387"/>
    <n v="218"/>
    <n v="306"/>
    <n v="276"/>
    <n v="264"/>
    <s v="313"/>
    <n v="377"/>
    <n v="45.53"/>
    <x v="3"/>
    <s v="21"/>
    <s v="0.53%"/>
    <s v="0.87%"/>
    <s v="279.48"/>
    <x v="1"/>
    <s v="242,900"/>
    <s v="Europe"/>
    <x v="1"/>
    <s v="$2.93 Tn"/>
    <s v="$2.65 Tn"/>
    <x v="1"/>
  </r>
  <r>
    <x v="343"/>
    <s v="University of Perugia"/>
    <x v="9"/>
    <n v="14"/>
    <n v="367"/>
    <n v="567"/>
    <n v="116"/>
    <n v="375"/>
    <n v="332"/>
    <n v="428"/>
    <s v="289"/>
    <n v="642"/>
    <n v="45.53"/>
    <x v="3"/>
    <s v="23"/>
    <s v="-0.15%"/>
    <s v="0.78%"/>
    <s v="200.65"/>
    <x v="9"/>
    <s v="301,336"/>
    <s v="Europe"/>
    <x v="5"/>
    <s v="$2.09 Tn"/>
    <s v="$1.86 Tn"/>
    <x v="9"/>
  </r>
  <r>
    <x v="344"/>
    <s v="Technical University of Berlin"/>
    <x v="10"/>
    <n v="30"/>
    <n v="85"/>
    <n v="271"/>
    <n v="218"/>
    <n v="360"/>
    <n v="412"/>
    <n v="368"/>
    <s v="388"/>
    <n v="177"/>
    <n v="45.52"/>
    <x v="3"/>
    <s v="19"/>
    <s v="0.32%"/>
    <s v="1.07%"/>
    <s v="234.61"/>
    <x v="10"/>
    <s v="357,114"/>
    <s v="Europe"/>
    <x v="3"/>
    <s v="$4.16 Tn"/>
    <s v="$3.48 Tn"/>
    <x v="10"/>
  </r>
  <r>
    <x v="345"/>
    <s v="University of Marburg"/>
    <x v="10"/>
    <n v="31"/>
    <n v="304"/>
    <n v="567"/>
    <n v="217"/>
    <n v="329"/>
    <n v="249"/>
    <n v="428"/>
    <s v="300"/>
    <n v="271"/>
    <n v="45.51"/>
    <x v="3"/>
    <s v="19"/>
    <s v="0.32%"/>
    <s v="1.07%"/>
    <s v="234.61"/>
    <x v="10"/>
    <s v="357,114"/>
    <s v="Europe"/>
    <x v="3"/>
    <s v="$4.16 Tn"/>
    <s v="$3.48 Tn"/>
    <x v="10"/>
  </r>
  <r>
    <x v="346"/>
    <s v="University of Innsbruck"/>
    <x v="26"/>
    <n v="3"/>
    <n v="197"/>
    <n v="397"/>
    <n v="112"/>
    <n v="430"/>
    <n v="222"/>
    <n v="287"/>
    <s v="311"/>
    <n v="442"/>
    <n v="45.51"/>
    <x v="3"/>
    <s v="97"/>
    <s v="0.57%"/>
    <s v="0.12%"/>
    <s v="107.38"/>
    <x v="26"/>
    <s v="83,871"/>
    <s v="Europe"/>
    <x v="3"/>
    <s v="$481.68 Bn"/>
    <s v="$390.80 Bn"/>
    <x v="26"/>
  </r>
  <r>
    <x v="347"/>
    <s v="Eindhoven University of Technology"/>
    <x v="11"/>
    <n v="11"/>
    <n v="367"/>
    <n v="347"/>
    <n v="186"/>
    <n v="306"/>
    <n v="549"/>
    <n v="321"/>
    <s v="318"/>
    <n v="279"/>
    <n v="45.51"/>
    <x v="3"/>
    <s v="69"/>
    <s v="0.22%"/>
    <s v="0.22%"/>
    <s v="409.44"/>
    <x v="11"/>
    <s v="41,850"/>
    <s v="Europe"/>
    <x v="3"/>
    <s v="$954.93 Bn"/>
    <s v="$777.23 Bn"/>
    <x v="11"/>
  </r>
  <r>
    <x v="348"/>
    <s v="Ben-Gurion University of the Negev"/>
    <x v="4"/>
    <n v="5"/>
    <n v="367"/>
    <n v="567"/>
    <n v="218"/>
    <n v="277"/>
    <n v="379"/>
    <n v="428"/>
    <s v="381"/>
    <n v="118"/>
    <n v="45.49"/>
    <x v="3"/>
    <s v="100"/>
    <s v="1.60%"/>
    <s v="0.11%"/>
    <s v="416.73"/>
    <x v="4"/>
    <s v="20,770"/>
    <s v="Asia"/>
    <x v="4"/>
    <s v="$403.96 Bn"/>
    <s v="$317.75 Bn"/>
    <x v="4"/>
  </r>
  <r>
    <x v="349"/>
    <s v="University of Oklahoma - Norman Campus"/>
    <x v="0"/>
    <n v="123"/>
    <n v="367"/>
    <n v="150"/>
    <n v="218"/>
    <n v="383"/>
    <n v="240"/>
    <n v="234"/>
    <s v="362"/>
    <n v="474"/>
    <n v="45.49"/>
    <x v="3"/>
    <s v="3"/>
    <s v="0.59%"/>
    <s v="4.25%"/>
    <s v="35.32"/>
    <x v="0"/>
    <s v="9,372,610"/>
    <s v="Americas"/>
    <x v="0"/>
    <s v="$22.20 Tn"/>
    <s v="$18.62 Tn"/>
    <x v="0"/>
  </r>
  <r>
    <x v="350"/>
    <s v="Wesleyan University"/>
    <x v="0"/>
    <n v="124"/>
    <n v="154"/>
    <n v="61"/>
    <n v="218"/>
    <n v="983"/>
    <n v="506"/>
    <n v="812"/>
    <s v="850"/>
    <n v="871"/>
    <n v="45.48"/>
    <x v="3"/>
    <s v="3"/>
    <s v="0.59%"/>
    <s v="4.25%"/>
    <s v="35.32"/>
    <x v="0"/>
    <s v="9,372,610"/>
    <s v="Americas"/>
    <x v="0"/>
    <s v="$22.20 Tn"/>
    <s v="$18.62 Tn"/>
    <x v="0"/>
  </r>
  <r>
    <x v="351"/>
    <s v="University of Victoria"/>
    <x v="5"/>
    <n v="16"/>
    <n v="367"/>
    <n v="567"/>
    <n v="218"/>
    <n v="321"/>
    <n v="328"/>
    <n v="234"/>
    <s v="300"/>
    <n v="853"/>
    <n v="45.48"/>
    <x v="3"/>
    <s v="39"/>
    <s v="0.89%"/>
    <s v="0.48%"/>
    <s v="3.78"/>
    <x v="5"/>
    <s v="9,984,670"/>
    <s v="Americas"/>
    <x v="0"/>
    <s v="$1.83 Tn"/>
    <s v="$1.53 Tn"/>
    <x v="5"/>
  </r>
  <r>
    <x v="352"/>
    <s v="Kansas State University"/>
    <x v="0"/>
    <n v="125"/>
    <n v="130"/>
    <n v="229"/>
    <n v="218"/>
    <n v="373"/>
    <n v="320"/>
    <n v="212"/>
    <s v="358"/>
    <n v="294"/>
    <n v="45.47"/>
    <x v="3"/>
    <s v="3"/>
    <s v="0.59%"/>
    <s v="4.25%"/>
    <s v="35.32"/>
    <x v="0"/>
    <s v="9,372,610"/>
    <s v="Americas"/>
    <x v="0"/>
    <s v="$22.20 Tn"/>
    <s v="$18.62 Tn"/>
    <x v="0"/>
  </r>
  <r>
    <x v="353"/>
    <s v="Hong Kong Polytechnic University"/>
    <x v="24"/>
    <n v="4"/>
    <n v="367"/>
    <n v="166"/>
    <n v="218"/>
    <n v="259"/>
    <n v="764"/>
    <n v="511"/>
    <s v="375"/>
    <n v="329"/>
    <n v="45.47"/>
    <x v="3"/>
    <e v="#N/A"/>
    <e v="#N/A"/>
    <e v="#N/A"/>
    <e v="#N/A"/>
    <x v="24"/>
    <e v="#N/A"/>
    <e v="#N/A"/>
    <x v="11"/>
    <e v="#N/A"/>
    <e v="#N/A"/>
    <x v="24"/>
  </r>
  <r>
    <x v="354"/>
    <s v="Linköping University"/>
    <x v="7"/>
    <n v="8"/>
    <n v="367"/>
    <n v="237"/>
    <n v="218"/>
    <n v="323"/>
    <n v="401"/>
    <n v="368"/>
    <s v="324"/>
    <n v="871"/>
    <n v="45.47"/>
    <x v="3"/>
    <s v="91"/>
    <s v="0.63%"/>
    <s v="0.13%"/>
    <s v="22.43"/>
    <x v="7"/>
    <s v="450,295"/>
    <s v="Europe"/>
    <x v="1"/>
    <s v="$576.72 Bn"/>
    <s v="$514.48 Bn"/>
    <x v="7"/>
  </r>
  <r>
    <x v="355"/>
    <s v="University of Southern Denmark"/>
    <x v="15"/>
    <n v="4"/>
    <n v="367"/>
    <n v="567"/>
    <n v="218"/>
    <n v="386"/>
    <n v="327"/>
    <n v="321"/>
    <s v="295"/>
    <n v="320"/>
    <n v="45.46"/>
    <x v="3"/>
    <s v="115"/>
    <s v="0.35%"/>
    <s v="0.07%"/>
    <s v="134.41"/>
    <x v="15"/>
    <s v="43,094"/>
    <s v="Europe"/>
    <x v="1"/>
    <s v="$364.55 Bn"/>
    <s v="$306.90 Bn"/>
    <x v="15"/>
  </r>
  <r>
    <x v="356"/>
    <s v="University of Otago"/>
    <x v="27"/>
    <n v="2"/>
    <n v="367"/>
    <n v="377"/>
    <n v="218"/>
    <n v="312"/>
    <n v="353"/>
    <n v="287"/>
    <s v="313"/>
    <n v="542"/>
    <n v="45.44"/>
    <x v="3"/>
    <s v="126"/>
    <s v="0.82%"/>
    <s v="0.06%"/>
    <s v="17.83"/>
    <x v="27"/>
    <s v="270,467"/>
    <s v="Oceania"/>
    <x v="6"/>
    <s v="$224.94 Bn"/>
    <s v="$187.52 Bn"/>
    <x v="27"/>
  </r>
  <r>
    <x v="357"/>
    <s v="Justus Liebig University Giessen"/>
    <x v="10"/>
    <n v="32"/>
    <n v="367"/>
    <n v="567"/>
    <n v="218"/>
    <n v="332"/>
    <n v="357"/>
    <n v="264"/>
    <s v="313"/>
    <n v="309"/>
    <n v="45.43"/>
    <x v="3"/>
    <s v="19"/>
    <s v="0.32%"/>
    <s v="1.07%"/>
    <s v="234.61"/>
    <x v="10"/>
    <s v="357,114"/>
    <s v="Europe"/>
    <x v="3"/>
    <s v="$4.16 Tn"/>
    <s v="$3.48 Tn"/>
    <x v="10"/>
  </r>
  <r>
    <x v="358"/>
    <s v="University of New Hampshire"/>
    <x v="0"/>
    <n v="126"/>
    <n v="367"/>
    <n v="318"/>
    <n v="79"/>
    <n v="531"/>
    <n v="273"/>
    <n v="234"/>
    <s v="362"/>
    <n v="596"/>
    <n v="45.42"/>
    <x v="3"/>
    <s v="3"/>
    <s v="0.59%"/>
    <s v="4.25%"/>
    <s v="35.32"/>
    <x v="0"/>
    <s v="9,372,610"/>
    <s v="Americas"/>
    <x v="0"/>
    <s v="$22.20 Tn"/>
    <s v="$18.62 Tn"/>
    <x v="0"/>
  </r>
  <r>
    <x v="359"/>
    <s v="College of William and Mary"/>
    <x v="0"/>
    <n v="127"/>
    <n v="367"/>
    <n v="85"/>
    <n v="218"/>
    <n v="611"/>
    <n v="459"/>
    <n v="321"/>
    <s v="511"/>
    <n v="809"/>
    <n v="45.42"/>
    <x v="3"/>
    <s v="3"/>
    <s v="0.59%"/>
    <s v="4.25%"/>
    <s v="35.32"/>
    <x v="0"/>
    <s v="9,372,610"/>
    <s v="Americas"/>
    <x v="0"/>
    <s v="$22.20 Tn"/>
    <s v="$18.62 Tn"/>
    <x v="0"/>
  </r>
  <r>
    <x v="360"/>
    <s v="San Diego State University"/>
    <x v="0"/>
    <n v="128"/>
    <n v="248"/>
    <n v="204"/>
    <n v="218"/>
    <n v="467"/>
    <n v="302"/>
    <n v="264"/>
    <s v="339"/>
    <n v="509"/>
    <n v="45.41"/>
    <x v="3"/>
    <s v="3"/>
    <s v="0.59%"/>
    <s v="4.25%"/>
    <s v="35.32"/>
    <x v="0"/>
    <s v="9,372,610"/>
    <s v="Americas"/>
    <x v="0"/>
    <s v="$22.20 Tn"/>
    <s v="$18.62 Tn"/>
    <x v="0"/>
  </r>
  <r>
    <x v="361"/>
    <s v="Simon Fraser University"/>
    <x v="5"/>
    <n v="17"/>
    <n v="367"/>
    <n v="567"/>
    <n v="218"/>
    <n v="284"/>
    <n v="303"/>
    <n v="368"/>
    <s v="324"/>
    <n v="381"/>
    <n v="45.4"/>
    <x v="3"/>
    <s v="39"/>
    <s v="0.89%"/>
    <s v="0.48%"/>
    <s v="3.78"/>
    <x v="5"/>
    <s v="9,984,670"/>
    <s v="Americas"/>
    <x v="0"/>
    <s v="$1.83 Tn"/>
    <s v="$1.53 Tn"/>
    <x v="5"/>
  </r>
  <r>
    <x v="362"/>
    <s v="University of Santiago de Compostela"/>
    <x v="22"/>
    <n v="7"/>
    <n v="367"/>
    <n v="489"/>
    <n v="218"/>
    <n v="385"/>
    <n v="600"/>
    <n v="287"/>
    <s v="373"/>
    <n v="126"/>
    <n v="45.4"/>
    <x v="3"/>
    <s v="30"/>
    <s v="0.04%"/>
    <s v="0.60%"/>
    <s v="92.40"/>
    <x v="22"/>
    <s v="505,992"/>
    <s v="Europe"/>
    <x v="5"/>
    <s v="$1.50 Tn"/>
    <s v="$1.24 Tn"/>
    <x v="22"/>
  </r>
  <r>
    <x v="363"/>
    <s v="Saint Louis University"/>
    <x v="0"/>
    <n v="129"/>
    <n v="367"/>
    <n v="261"/>
    <n v="202"/>
    <n v="458"/>
    <n v="293"/>
    <n v="428"/>
    <s v="330"/>
    <n v="286"/>
    <n v="45.39"/>
    <x v="3"/>
    <s v="3"/>
    <s v="0.59%"/>
    <s v="4.25%"/>
    <s v="35.32"/>
    <x v="0"/>
    <s v="9,372,610"/>
    <s v="Americas"/>
    <x v="0"/>
    <s v="$22.20 Tn"/>
    <s v="$18.62 Tn"/>
    <x v="0"/>
  </r>
  <r>
    <x v="364"/>
    <s v="Colorado School of Mines"/>
    <x v="0"/>
    <n v="130"/>
    <n v="367"/>
    <n v="81"/>
    <n v="218"/>
    <n v="668"/>
    <n v="601"/>
    <n v="321"/>
    <s v="565"/>
    <n v="690"/>
    <n v="45.39"/>
    <x v="3"/>
    <s v="3"/>
    <s v="0.59%"/>
    <s v="4.25%"/>
    <s v="35.32"/>
    <x v="0"/>
    <s v="9,372,610"/>
    <s v="Americas"/>
    <x v="0"/>
    <s v="$22.20 Tn"/>
    <s v="$18.62 Tn"/>
    <x v="0"/>
  </r>
  <r>
    <x v="365"/>
    <s v="University of Eastern Finland"/>
    <x v="12"/>
    <n v="2"/>
    <n v="367"/>
    <n v="567"/>
    <n v="218"/>
    <n v="374"/>
    <n v="388"/>
    <n v="321"/>
    <s v="300"/>
    <n v="861"/>
    <n v="45.37"/>
    <x v="3"/>
    <s v="116"/>
    <s v="0.15%"/>
    <s v="0.07%"/>
    <s v="16.37"/>
    <x v="12"/>
    <s v="338,424"/>
    <s v="Europe"/>
    <x v="1"/>
    <s v="$289.24 Bn"/>
    <s v="$238.50 Bn"/>
    <x v="12"/>
  </r>
  <r>
    <x v="366"/>
    <s v="University of Buenos Aires"/>
    <x v="36"/>
    <n v="1"/>
    <n v="126"/>
    <n v="500"/>
    <n v="180"/>
    <n v="276"/>
    <n v="350"/>
    <n v="321"/>
    <s v="344"/>
    <n v="871"/>
    <n v="45.37"/>
    <x v="3"/>
    <s v="32"/>
    <s v="0.93%"/>
    <s v="0.58%"/>
    <s v="16.26"/>
    <x v="36"/>
    <s v="2,780,400"/>
    <s v="Americas"/>
    <x v="10"/>
    <s v="$515.35 Bn"/>
    <s v="$545.87 Bn"/>
    <x v="36"/>
  </r>
  <r>
    <x v="367"/>
    <s v="University of Guelph"/>
    <x v="5"/>
    <n v="18"/>
    <n v="367"/>
    <n v="483"/>
    <n v="218"/>
    <n v="325"/>
    <n v="277"/>
    <n v="146"/>
    <s v="344"/>
    <n v="445"/>
    <n v="45.36"/>
    <x v="3"/>
    <s v="39"/>
    <s v="0.89%"/>
    <s v="0.48%"/>
    <s v="3.78"/>
    <x v="5"/>
    <s v="9,984,670"/>
    <s v="Americas"/>
    <x v="0"/>
    <s v="$1.83 Tn"/>
    <s v="$1.53 Tn"/>
    <x v="5"/>
  </r>
  <r>
    <x v="368"/>
    <s v="University of Ferrara"/>
    <x v="9"/>
    <n v="15"/>
    <n v="367"/>
    <n v="567"/>
    <n v="218"/>
    <n v="416"/>
    <n v="392"/>
    <n v="287"/>
    <s v="300"/>
    <n v="656"/>
    <n v="45.36"/>
    <x v="3"/>
    <s v="23"/>
    <s v="-0.15%"/>
    <s v="0.78%"/>
    <s v="200.65"/>
    <x v="9"/>
    <s v="301,336"/>
    <s v="Europe"/>
    <x v="5"/>
    <s v="$2.09 Tn"/>
    <s v="$1.86 Tn"/>
    <x v="9"/>
  </r>
  <r>
    <x v="369"/>
    <s v="Polytechnic University of Catalonia"/>
    <x v="22"/>
    <n v="8"/>
    <n v="367"/>
    <n v="330"/>
    <n v="218"/>
    <n v="371"/>
    <n v="576"/>
    <n v="368"/>
    <s v="540"/>
    <n v="85"/>
    <n v="45.36"/>
    <x v="3"/>
    <s v="30"/>
    <s v="0.04%"/>
    <s v="0.60%"/>
    <s v="92.40"/>
    <x v="22"/>
    <s v="505,992"/>
    <s v="Europe"/>
    <x v="5"/>
    <s v="$1.50 Tn"/>
    <s v="$1.24 Tn"/>
    <x v="22"/>
  </r>
  <r>
    <x v="370"/>
    <s v="Versailles Saint-Quentin-en-Yvelines University"/>
    <x v="6"/>
    <n v="15"/>
    <n v="367"/>
    <n v="567"/>
    <n v="218"/>
    <n v="443"/>
    <n v="232"/>
    <n v="264"/>
    <s v="308"/>
    <n v="839"/>
    <n v="45.36"/>
    <x v="3"/>
    <s v="22"/>
    <s v="0.22%"/>
    <s v="0.84%"/>
    <s v="118.31"/>
    <x v="6"/>
    <s v="551,695"/>
    <s v="Europe"/>
    <x v="3"/>
    <s v="$2.88 Tn"/>
    <s v="$2.47 Tn"/>
    <x v="6"/>
  </r>
  <r>
    <x v="371"/>
    <s v="Saarland University"/>
    <x v="10"/>
    <n v="33"/>
    <n v="367"/>
    <n v="375"/>
    <n v="218"/>
    <n v="392"/>
    <n v="434"/>
    <n v="428"/>
    <s v="318"/>
    <n v="367"/>
    <n v="45.33"/>
    <x v="3"/>
    <s v="19"/>
    <s v="0.32%"/>
    <s v="1.07%"/>
    <s v="234.61"/>
    <x v="10"/>
    <s v="357,114"/>
    <s v="Europe"/>
    <x v="3"/>
    <s v="$4.16 Tn"/>
    <s v="$3.48 Tn"/>
    <x v="10"/>
  </r>
  <r>
    <x v="372"/>
    <s v="City University of Hong Kong"/>
    <x v="24"/>
    <n v="5"/>
    <n v="367"/>
    <n v="567"/>
    <n v="218"/>
    <n v="252"/>
    <n v="874"/>
    <n v="511"/>
    <s v="339"/>
    <n v="387"/>
    <n v="45.33"/>
    <x v="3"/>
    <e v="#N/A"/>
    <e v="#N/A"/>
    <e v="#N/A"/>
    <e v="#N/A"/>
    <x v="24"/>
    <e v="#N/A"/>
    <e v="#N/A"/>
    <x v="11"/>
    <e v="#N/A"/>
    <e v="#N/A"/>
    <x v="24"/>
  </r>
  <r>
    <x v="373"/>
    <s v="Darmstadt University of Technology"/>
    <x v="10"/>
    <n v="34"/>
    <n v="66"/>
    <n v="344"/>
    <n v="218"/>
    <n v="376"/>
    <n v="457"/>
    <n v="368"/>
    <s v="413"/>
    <n v="330"/>
    <n v="45.32"/>
    <x v="3"/>
    <s v="19"/>
    <s v="0.32%"/>
    <s v="1.07%"/>
    <s v="234.61"/>
    <x v="10"/>
    <s v="357,114"/>
    <s v="Europe"/>
    <x v="3"/>
    <s v="$4.16 Tn"/>
    <s v="$3.48 Tn"/>
    <x v="10"/>
  </r>
  <r>
    <x v="374"/>
    <s v="Pompeu Fabra University"/>
    <x v="22"/>
    <n v="9"/>
    <n v="367"/>
    <n v="567"/>
    <n v="218"/>
    <n v="397"/>
    <n v="164"/>
    <n v="428"/>
    <s v="318"/>
    <n v="604"/>
    <n v="45.31"/>
    <x v="3"/>
    <s v="30"/>
    <s v="0.04%"/>
    <s v="0.60%"/>
    <s v="92.40"/>
    <x v="22"/>
    <s v="505,992"/>
    <s v="Europe"/>
    <x v="5"/>
    <s v="$1.50 Tn"/>
    <s v="$1.24 Tn"/>
    <x v="22"/>
  </r>
  <r>
    <x v="375"/>
    <s v="Pontifical Catholic University of Chile"/>
    <x v="40"/>
    <n v="1"/>
    <n v="343"/>
    <n v="139"/>
    <n v="218"/>
    <n v="446"/>
    <n v="310"/>
    <n v="645"/>
    <s v="388"/>
    <n v="396"/>
    <n v="45.31"/>
    <x v="3"/>
    <s v="63"/>
    <s v="0.87%"/>
    <s v="0.25%"/>
    <s v="25.28"/>
    <x v="40"/>
    <s v="756,102"/>
    <s v="Americas"/>
    <x v="10"/>
    <s v="$313.56 Bn"/>
    <s v="$247.05 Bn"/>
    <x v="40"/>
  </r>
  <r>
    <x v="376"/>
    <s v="University of Bari Aldo Moro"/>
    <x v="9"/>
    <n v="16"/>
    <n v="367"/>
    <n v="567"/>
    <n v="218"/>
    <n v="352"/>
    <n v="322"/>
    <n v="511"/>
    <s v="313"/>
    <n v="527"/>
    <n v="45.31"/>
    <x v="3"/>
    <s v="23"/>
    <s v="-0.15%"/>
    <s v="0.78%"/>
    <s v="200.65"/>
    <x v="9"/>
    <s v="301,336"/>
    <s v="Europe"/>
    <x v="5"/>
    <s v="$2.09 Tn"/>
    <s v="$1.86 Tn"/>
    <x v="9"/>
  </r>
  <r>
    <x v="377"/>
    <s v="University of Texas Medical Branch at Galveston"/>
    <x v="0"/>
    <n v="131"/>
    <n v="367"/>
    <n v="567"/>
    <n v="218"/>
    <n v="401"/>
    <n v="311"/>
    <n v="321"/>
    <s v="324"/>
    <n v="333"/>
    <n v="45.3"/>
    <x v="3"/>
    <s v="3"/>
    <s v="0.59%"/>
    <s v="4.25%"/>
    <s v="35.32"/>
    <x v="0"/>
    <s v="9,372,610"/>
    <s v="Americas"/>
    <x v="0"/>
    <s v="$22.20 Tn"/>
    <s v="$18.62 Tn"/>
    <x v="0"/>
  </r>
  <r>
    <x v="378"/>
    <s v="University of Delhi"/>
    <x v="32"/>
    <n v="2"/>
    <n v="240"/>
    <n v="72"/>
    <n v="218"/>
    <n v="703"/>
    <n v="763"/>
    <n v="812"/>
    <s v="796"/>
    <n v="797"/>
    <n v="45.3"/>
    <x v="3"/>
    <s v="2"/>
    <s v="0.99%"/>
    <s v="17.70%"/>
    <s v="419.76"/>
    <x v="32"/>
    <s v="3,287,590"/>
    <s v="Asia"/>
    <x v="12"/>
    <s v="$3.26 Tn"/>
    <s v="$2.26 Tn"/>
    <x v="32"/>
  </r>
  <r>
    <x v="379"/>
    <s v="Washington State University, Pullman"/>
    <x v="0"/>
    <n v="132"/>
    <n v="367"/>
    <n v="301"/>
    <n v="131"/>
    <n v="334"/>
    <n v="234"/>
    <n v="428"/>
    <s v="362"/>
    <n v="298"/>
    <n v="45.29"/>
    <x v="3"/>
    <s v="3"/>
    <s v="0.59%"/>
    <s v="4.25%"/>
    <s v="35.32"/>
    <x v="0"/>
    <s v="9,372,610"/>
    <s v="Americas"/>
    <x v="0"/>
    <s v="$22.20 Tn"/>
    <s v="$18.62 Tn"/>
    <x v="0"/>
  </r>
  <r>
    <x v="380"/>
    <s v="Temple University"/>
    <x v="0"/>
    <n v="133"/>
    <n v="272"/>
    <n v="553"/>
    <n v="218"/>
    <n v="326"/>
    <n v="349"/>
    <n v="511"/>
    <s v="349"/>
    <n v="211"/>
    <n v="45.29"/>
    <x v="3"/>
    <s v="3"/>
    <s v="0.59%"/>
    <s v="4.25%"/>
    <s v="35.32"/>
    <x v="0"/>
    <s v="9,372,610"/>
    <s v="Americas"/>
    <x v="0"/>
    <s v="$22.20 Tn"/>
    <s v="$18.62 Tn"/>
    <x v="0"/>
  </r>
  <r>
    <x v="381"/>
    <s v="University of Milan - Bicocca"/>
    <x v="9"/>
    <n v="17"/>
    <n v="367"/>
    <n v="567"/>
    <n v="218"/>
    <n v="390"/>
    <n v="305"/>
    <n v="287"/>
    <s v="324"/>
    <n v="468"/>
    <n v="45.28"/>
    <x v="3"/>
    <s v="23"/>
    <s v="-0.15%"/>
    <s v="0.78%"/>
    <s v="200.65"/>
    <x v="9"/>
    <s v="301,336"/>
    <s v="Europe"/>
    <x v="5"/>
    <s v="$2.09 Tn"/>
    <s v="$1.86 Tn"/>
    <x v="9"/>
  </r>
  <r>
    <x v="382"/>
    <s v="University of Turku"/>
    <x v="12"/>
    <n v="3"/>
    <n v="367"/>
    <n v="531"/>
    <n v="218"/>
    <n v="320"/>
    <n v="319"/>
    <n v="812"/>
    <s v="330"/>
    <n v="568"/>
    <n v="45.27"/>
    <x v="3"/>
    <s v="116"/>
    <s v="0.15%"/>
    <s v="0.07%"/>
    <s v="16.37"/>
    <x v="12"/>
    <s v="338,424"/>
    <s v="Europe"/>
    <x v="1"/>
    <s v="$289.24 Bn"/>
    <s v="$238.50 Bn"/>
    <x v="12"/>
  </r>
  <r>
    <x v="383"/>
    <s v="Chonnam National University"/>
    <x v="8"/>
    <n v="10"/>
    <n v="367"/>
    <n v="547"/>
    <n v="218"/>
    <n v="405"/>
    <n v="589"/>
    <n v="511"/>
    <s v="437"/>
    <n v="109"/>
    <n v="45.27"/>
    <x v="3"/>
    <s v="28"/>
    <s v="0.09%"/>
    <s v="0.66%"/>
    <s v="511.62"/>
    <x v="8"/>
    <s v="100,210"/>
    <s v="Asia"/>
    <x v="2"/>
    <s v="$1.74 Tn"/>
    <s v="$1.41 Tn"/>
    <x v="8"/>
  </r>
  <r>
    <x v="384"/>
    <s v="University of Lorraine"/>
    <x v="6"/>
    <n v="16"/>
    <n v="216"/>
    <n v="213"/>
    <n v="190"/>
    <n v="311"/>
    <n v="342"/>
    <n v="321"/>
    <s v="437"/>
    <n v="208"/>
    <n v="45.25"/>
    <x v="3"/>
    <s v="22"/>
    <s v="0.22%"/>
    <s v="0.84%"/>
    <s v="118.31"/>
    <x v="6"/>
    <s v="551,695"/>
    <s v="Europe"/>
    <x v="3"/>
    <s v="$2.88 Tn"/>
    <s v="$2.47 Tn"/>
    <x v="6"/>
  </r>
  <r>
    <x v="385"/>
    <s v="National Chiao Tung University"/>
    <x v="19"/>
    <n v="3"/>
    <n v="367"/>
    <n v="206"/>
    <n v="218"/>
    <n v="240"/>
    <n v="651"/>
    <n v="428"/>
    <s v="413"/>
    <n v="871"/>
    <n v="45.24"/>
    <x v="3"/>
    <s v="57"/>
    <s v="0.18%"/>
    <s v="0.31%"/>
    <s v="658.05"/>
    <x v="19"/>
    <s v="36,193"/>
    <s v="Asia"/>
    <x v="2"/>
    <s v="$633.70 Bn"/>
    <s v="-"/>
    <x v="19"/>
  </r>
  <r>
    <x v="386"/>
    <s v="Catholic University of the Sacred Heart"/>
    <x v="9"/>
    <n v="18"/>
    <n v="367"/>
    <n v="555"/>
    <n v="218"/>
    <n v="424"/>
    <n v="482"/>
    <n v="321"/>
    <s v="324"/>
    <n v="770"/>
    <n v="45.22"/>
    <x v="3"/>
    <s v="23"/>
    <s v="-0.15%"/>
    <s v="0.78%"/>
    <s v="200.65"/>
    <x v="9"/>
    <s v="301,336"/>
    <s v="Europe"/>
    <x v="5"/>
    <s v="$2.09 Tn"/>
    <s v="$1.86 Tn"/>
    <x v="9"/>
  </r>
  <r>
    <x v="387"/>
    <s v="University at Albany, SUNY"/>
    <x v="0"/>
    <n v="134"/>
    <n v="180"/>
    <n v="567"/>
    <n v="165"/>
    <n v="411"/>
    <n v="374"/>
    <n v="212"/>
    <s v="353"/>
    <n v="531"/>
    <n v="45.22"/>
    <x v="3"/>
    <s v="3"/>
    <s v="0.59%"/>
    <s v="4.25%"/>
    <s v="35.32"/>
    <x v="0"/>
    <s v="9,372,610"/>
    <s v="Americas"/>
    <x v="0"/>
    <s v="$22.20 Tn"/>
    <s v="$18.62 Tn"/>
    <x v="0"/>
  </r>
  <r>
    <x v="388"/>
    <s v="Xi'an Jiaotong University"/>
    <x v="18"/>
    <n v="13"/>
    <n v="367"/>
    <n v="154"/>
    <n v="218"/>
    <n v="271"/>
    <n v="583"/>
    <n v="812"/>
    <s v="606"/>
    <n v="174"/>
    <n v="45.21"/>
    <x v="3"/>
    <s v="1"/>
    <s v="0.39%"/>
    <s v="18.47%"/>
    <s v="148.28"/>
    <x v="18"/>
    <s v="9,706,961"/>
    <s v="Asia"/>
    <x v="2"/>
    <s v="$15.47 Tn"/>
    <s v="$11.22 Tn"/>
    <x v="18"/>
  </r>
  <r>
    <x v="389"/>
    <s v="Ewha Womans University"/>
    <x v="8"/>
    <n v="11"/>
    <n v="367"/>
    <n v="567"/>
    <n v="218"/>
    <n v="462"/>
    <n v="509"/>
    <n v="645"/>
    <s v="457"/>
    <n v="107"/>
    <n v="45.2"/>
    <x v="3"/>
    <s v="28"/>
    <s v="0.09%"/>
    <s v="0.66%"/>
    <s v="511.62"/>
    <x v="8"/>
    <s v="100,210"/>
    <s v="Asia"/>
    <x v="2"/>
    <s v="$1.74 Tn"/>
    <s v="$1.41 Tn"/>
    <x v="8"/>
  </r>
  <r>
    <x v="390"/>
    <s v="Jilin University"/>
    <x v="18"/>
    <n v="14"/>
    <n v="220"/>
    <n v="338"/>
    <n v="218"/>
    <n v="239"/>
    <n v="452"/>
    <n v="645"/>
    <s v="375"/>
    <n v="551"/>
    <n v="45.2"/>
    <x v="3"/>
    <s v="1"/>
    <s v="0.39%"/>
    <s v="18.47%"/>
    <s v="148.28"/>
    <x v="18"/>
    <s v="9,706,961"/>
    <s v="Asia"/>
    <x v="2"/>
    <s v="$15.47 Tn"/>
    <s v="$11.22 Tn"/>
    <x v="18"/>
  </r>
  <r>
    <x v="391"/>
    <s v="Tokyo Medical and Dental University"/>
    <x v="2"/>
    <n v="15"/>
    <n v="367"/>
    <n v="567"/>
    <n v="218"/>
    <n v="473"/>
    <n v="352"/>
    <n v="645"/>
    <s v="335"/>
    <n v="272"/>
    <n v="45.2"/>
    <x v="3"/>
    <s v="11"/>
    <s v="-0.30%"/>
    <s v="1.62%"/>
    <s v="334.66"/>
    <x v="2"/>
    <s v="377,930"/>
    <s v="Asia"/>
    <x v="2"/>
    <s v="$5.50 Tn"/>
    <s v="$4.94 Tn"/>
    <x v="2"/>
  </r>
  <r>
    <x v="392"/>
    <s v="Scuola Normale Superiore di Pisa"/>
    <x v="9"/>
    <n v="19"/>
    <n v="263"/>
    <n v="567"/>
    <n v="61"/>
    <n v="548"/>
    <n v="526"/>
    <n v="321"/>
    <s v="503"/>
    <n v="871"/>
    <n v="45.2"/>
    <x v="3"/>
    <s v="23"/>
    <s v="-0.15%"/>
    <s v="0.78%"/>
    <s v="200.65"/>
    <x v="9"/>
    <s v="301,336"/>
    <s v="Europe"/>
    <x v="5"/>
    <s v="$2.09 Tn"/>
    <s v="$1.86 Tn"/>
    <x v="9"/>
  </r>
  <r>
    <x v="393"/>
    <s v="University of Central Florida"/>
    <x v="0"/>
    <n v="135"/>
    <n v="367"/>
    <n v="501"/>
    <n v="218"/>
    <n v="381"/>
    <n v="386"/>
    <n v="511"/>
    <s v="381"/>
    <n v="159"/>
    <n v="45.18"/>
    <x v="3"/>
    <s v="3"/>
    <s v="0.59%"/>
    <s v="4.25%"/>
    <s v="35.32"/>
    <x v="0"/>
    <s v="9,372,610"/>
    <s v="Americas"/>
    <x v="0"/>
    <s v="$22.20 Tn"/>
    <s v="$18.62 Tn"/>
    <x v="0"/>
  </r>
  <r>
    <x v="394"/>
    <s v="Innsbruck Medical University"/>
    <x v="26"/>
    <n v="4"/>
    <n v="367"/>
    <n v="567"/>
    <n v="218"/>
    <n v="469"/>
    <n v="413"/>
    <n v="812"/>
    <s v="324"/>
    <n v="678"/>
    <n v="45.18"/>
    <x v="3"/>
    <s v="97"/>
    <s v="0.57%"/>
    <s v="0.12%"/>
    <s v="107.38"/>
    <x v="26"/>
    <s v="83,871"/>
    <s v="Europe"/>
    <x v="3"/>
    <s v="$481.68 Bn"/>
    <s v="$390.80 Bn"/>
    <x v="26"/>
  </r>
  <r>
    <x v="395"/>
    <s v="Beijing Normal University"/>
    <x v="18"/>
    <n v="15"/>
    <n v="57"/>
    <n v="567"/>
    <n v="218"/>
    <n v="363"/>
    <n v="492"/>
    <n v="428"/>
    <s v="480"/>
    <n v="755"/>
    <n v="45.17"/>
    <x v="3"/>
    <s v="1"/>
    <s v="0.39%"/>
    <s v="18.47%"/>
    <s v="148.28"/>
    <x v="18"/>
    <s v="9,706,961"/>
    <s v="Asia"/>
    <x v="2"/>
    <s v="$15.47 Tn"/>
    <s v="$11.22 Tn"/>
    <x v="18"/>
  </r>
  <r>
    <x v="396"/>
    <s v="Polytechnic University of Milan"/>
    <x v="9"/>
    <n v="20"/>
    <n v="103"/>
    <n v="181"/>
    <n v="191"/>
    <n v="358"/>
    <n v="510"/>
    <n v="428"/>
    <s v="503"/>
    <n v="292"/>
    <n v="45.17"/>
    <x v="3"/>
    <s v="23"/>
    <s v="-0.15%"/>
    <s v="0.78%"/>
    <s v="200.65"/>
    <x v="9"/>
    <s v="301,336"/>
    <s v="Europe"/>
    <x v="5"/>
    <s v="$2.09 Tn"/>
    <s v="$1.86 Tn"/>
    <x v="9"/>
  </r>
  <r>
    <x v="397"/>
    <s v="University of Seville"/>
    <x v="22"/>
    <n v="10"/>
    <n v="367"/>
    <n v="564"/>
    <n v="218"/>
    <n v="339"/>
    <n v="516"/>
    <n v="428"/>
    <s v="529"/>
    <n v="104"/>
    <n v="45.17"/>
    <x v="3"/>
    <s v="30"/>
    <s v="0.04%"/>
    <s v="0.60%"/>
    <s v="92.40"/>
    <x v="22"/>
    <s v="505,992"/>
    <s v="Europe"/>
    <x v="5"/>
    <s v="$1.50 Tn"/>
    <s v="$1.24 Tn"/>
    <x v="22"/>
  </r>
  <r>
    <x v="398"/>
    <s v="University of Nebraska Medical Center"/>
    <x v="0"/>
    <n v="136"/>
    <n v="367"/>
    <n v="567"/>
    <n v="218"/>
    <n v="463"/>
    <n v="399"/>
    <n v="368"/>
    <s v="344"/>
    <n v="253"/>
    <n v="45.16"/>
    <x v="3"/>
    <s v="3"/>
    <s v="0.59%"/>
    <s v="4.25%"/>
    <s v="35.32"/>
    <x v="0"/>
    <s v="9,372,610"/>
    <s v="Americas"/>
    <x v="0"/>
    <s v="$22.20 Tn"/>
    <s v="$18.62 Tn"/>
    <x v="0"/>
  </r>
  <r>
    <x v="399"/>
    <s v="Huazhong University of Science and Technology"/>
    <x v="18"/>
    <n v="16"/>
    <n v="367"/>
    <n v="282"/>
    <n v="218"/>
    <n v="219"/>
    <n v="626"/>
    <n v="645"/>
    <s v="480"/>
    <n v="242"/>
    <n v="45.16"/>
    <x v="3"/>
    <s v="1"/>
    <s v="0.39%"/>
    <s v="18.47%"/>
    <s v="148.28"/>
    <x v="18"/>
    <s v="9,706,961"/>
    <s v="Asia"/>
    <x v="2"/>
    <s v="$15.47 Tn"/>
    <s v="$11.22 Tn"/>
    <x v="18"/>
  </r>
  <r>
    <x v="400"/>
    <s v="Kyung Hee University"/>
    <x v="8"/>
    <n v="12"/>
    <n v="245"/>
    <n v="495"/>
    <n v="218"/>
    <n v="380"/>
    <n v="584"/>
    <n v="645"/>
    <s v="558"/>
    <n v="95"/>
    <n v="45.16"/>
    <x v="3"/>
    <s v="28"/>
    <s v="0.09%"/>
    <s v="0.66%"/>
    <s v="511.62"/>
    <x v="8"/>
    <s v="100,210"/>
    <s v="Asia"/>
    <x v="2"/>
    <s v="$1.74 Tn"/>
    <s v="$1.41 Tn"/>
    <x v="8"/>
  </r>
  <r>
    <x v="401"/>
    <s v="Chalmers University of Technology"/>
    <x v="7"/>
    <n v="9"/>
    <n v="361"/>
    <n v="311"/>
    <n v="218"/>
    <n v="367"/>
    <n v="426"/>
    <n v="428"/>
    <s v="349"/>
    <n v="871"/>
    <n v="45.16"/>
    <x v="3"/>
    <s v="91"/>
    <s v="0.63%"/>
    <s v="0.13%"/>
    <s v="22.43"/>
    <x v="7"/>
    <s v="450,295"/>
    <s v="Europe"/>
    <x v="1"/>
    <s v="$576.72 Bn"/>
    <s v="$514.48 Bn"/>
    <x v="7"/>
  </r>
  <r>
    <x v="402"/>
    <s v="Brigham Young University"/>
    <x v="0"/>
    <n v="137"/>
    <n v="298"/>
    <n v="361"/>
    <n v="218"/>
    <n v="498"/>
    <n v="424"/>
    <n v="287"/>
    <s v="424"/>
    <n v="134"/>
    <n v="45.15"/>
    <x v="3"/>
    <s v="3"/>
    <s v="0.59%"/>
    <s v="4.25%"/>
    <s v="35.32"/>
    <x v="0"/>
    <s v="9,372,610"/>
    <s v="Americas"/>
    <x v="0"/>
    <s v="$22.20 Tn"/>
    <s v="$18.62 Tn"/>
    <x v="0"/>
  </r>
  <r>
    <x v="403"/>
    <s v="University of Campinas"/>
    <x v="23"/>
    <n v="3"/>
    <n v="367"/>
    <n v="567"/>
    <n v="218"/>
    <n v="295"/>
    <n v="575"/>
    <n v="511"/>
    <s v="388"/>
    <n v="197"/>
    <n v="45.14"/>
    <x v="3"/>
    <s v="6"/>
    <s v="0.72%"/>
    <s v="2.73%"/>
    <s v="24.96"/>
    <x v="23"/>
    <s v="8,515,767"/>
    <s v="Americas"/>
    <x v="10"/>
    <s v="$2.06 Tn"/>
    <s v="$1.80 Tn"/>
    <x v="23"/>
  </r>
  <r>
    <x v="404"/>
    <s v="University of Bath"/>
    <x v="1"/>
    <n v="34"/>
    <n v="367"/>
    <n v="368"/>
    <n v="218"/>
    <n v="388"/>
    <n v="378"/>
    <n v="287"/>
    <s v="353"/>
    <n v="478"/>
    <n v="45.14"/>
    <x v="3"/>
    <s v="21"/>
    <s v="0.53%"/>
    <s v="0.87%"/>
    <s v="279.48"/>
    <x v="1"/>
    <s v="242,900"/>
    <s v="Europe"/>
    <x v="1"/>
    <s v="$2.93 Tn"/>
    <s v="$2.65 Tn"/>
    <x v="1"/>
  </r>
  <r>
    <x v="405"/>
    <s v="Saint Petersburg State University"/>
    <x v="17"/>
    <n v="3"/>
    <n v="47"/>
    <n v="250"/>
    <n v="218"/>
    <n v="621"/>
    <n v="574"/>
    <n v="645"/>
    <s v="754"/>
    <n v="816"/>
    <n v="45.14"/>
    <x v="3"/>
    <s v="9"/>
    <s v="0.04%"/>
    <s v="1.87%"/>
    <s v="8.54"/>
    <x v="17"/>
    <s v="17,098,242"/>
    <s v="Europe"/>
    <x v="8"/>
    <s v="$1.67 Tn"/>
    <s v="$1.25 Tn"/>
    <x v="17"/>
  </r>
  <r>
    <x v="406"/>
    <s v="National Tsing Hua University"/>
    <x v="19"/>
    <n v="4"/>
    <n v="262"/>
    <n v="520"/>
    <n v="218"/>
    <n v="238"/>
    <n v="425"/>
    <n v="428"/>
    <s v="375"/>
    <n v="731"/>
    <n v="45.14"/>
    <x v="3"/>
    <s v="57"/>
    <s v="0.18%"/>
    <s v="0.31%"/>
    <s v="658.05"/>
    <x v="19"/>
    <s v="36,193"/>
    <s v="Asia"/>
    <x v="2"/>
    <s v="$633.70 Bn"/>
    <s v="-"/>
    <x v="19"/>
  </r>
  <r>
    <x v="407"/>
    <s v="University of Twente"/>
    <x v="11"/>
    <n v="12"/>
    <n v="367"/>
    <n v="511"/>
    <n v="218"/>
    <n v="343"/>
    <n v="511"/>
    <n v="368"/>
    <s v="358"/>
    <n v="288"/>
    <n v="45.14"/>
    <x v="3"/>
    <s v="69"/>
    <s v="0.22%"/>
    <s v="0.22%"/>
    <s v="409.44"/>
    <x v="11"/>
    <s v="41,850"/>
    <s v="Europe"/>
    <x v="3"/>
    <s v="$954.93 Bn"/>
    <s v="$777.23 Bn"/>
    <x v="11"/>
  </r>
  <r>
    <x v="408"/>
    <s v="University of Alabama - Tuscaloosa"/>
    <x v="0"/>
    <n v="138"/>
    <n v="325"/>
    <n v="140"/>
    <n v="218"/>
    <n v="511"/>
    <n v="490"/>
    <n v="368"/>
    <s v="471"/>
    <n v="314"/>
    <n v="45.14"/>
    <x v="3"/>
    <s v="3"/>
    <s v="0.59%"/>
    <s v="4.25%"/>
    <s v="35.32"/>
    <x v="0"/>
    <s v="9,372,610"/>
    <s v="Americas"/>
    <x v="0"/>
    <s v="$22.20 Tn"/>
    <s v="$18.62 Tn"/>
    <x v="0"/>
  </r>
  <r>
    <x v="409"/>
    <s v="Harbin Institute of Technology"/>
    <x v="18"/>
    <n v="17"/>
    <n v="367"/>
    <n v="244"/>
    <n v="218"/>
    <n v="241"/>
    <n v="847"/>
    <n v="645"/>
    <s v="437"/>
    <n v="375"/>
    <n v="45.14"/>
    <x v="3"/>
    <s v="1"/>
    <s v="0.39%"/>
    <s v="18.47%"/>
    <s v="148.28"/>
    <x v="18"/>
    <s v="9,706,961"/>
    <s v="Asia"/>
    <x v="2"/>
    <s v="$15.47 Tn"/>
    <s v="$11.22 Tn"/>
    <x v="18"/>
  </r>
  <r>
    <x v="410"/>
    <s v="University of Verona"/>
    <x v="9"/>
    <n v="21"/>
    <n v="367"/>
    <n v="567"/>
    <n v="218"/>
    <n v="508"/>
    <n v="464"/>
    <n v="212"/>
    <s v="341"/>
    <n v="736"/>
    <n v="45.13"/>
    <x v="3"/>
    <s v="23"/>
    <s v="-0.15%"/>
    <s v="0.78%"/>
    <s v="200.65"/>
    <x v="9"/>
    <s v="301,336"/>
    <s v="Europe"/>
    <x v="5"/>
    <s v="$2.09 Tn"/>
    <s v="$1.86 Tn"/>
    <x v="9"/>
  </r>
  <r>
    <x v="411"/>
    <s v="Oklahoma State University–Stillwater"/>
    <x v="0"/>
    <n v="139"/>
    <n v="239"/>
    <n v="153"/>
    <n v="218"/>
    <n v="447"/>
    <n v="648"/>
    <n v="428"/>
    <s v="471"/>
    <n v="303"/>
    <n v="45.13"/>
    <x v="3"/>
    <s v="3"/>
    <s v="0.59%"/>
    <s v="4.25%"/>
    <s v="35.32"/>
    <x v="0"/>
    <s v="9,372,610"/>
    <s v="Americas"/>
    <x v="0"/>
    <s v="$22.20 Tn"/>
    <s v="$18.62 Tn"/>
    <x v="0"/>
  </r>
  <r>
    <x v="412"/>
    <s v="Shandong University"/>
    <x v="18"/>
    <n v="18"/>
    <n v="367"/>
    <n v="437"/>
    <n v="218"/>
    <n v="213"/>
    <n v="604"/>
    <n v="511"/>
    <s v="409"/>
    <n v="538"/>
    <n v="45.13"/>
    <x v="3"/>
    <s v="1"/>
    <s v="0.39%"/>
    <s v="18.47%"/>
    <s v="148.28"/>
    <x v="18"/>
    <s v="9,706,961"/>
    <s v="Asia"/>
    <x v="2"/>
    <s v="$15.47 Tn"/>
    <s v="$11.22 Tn"/>
    <x v="18"/>
  </r>
  <r>
    <x v="413"/>
    <s v="George Mason University"/>
    <x v="0"/>
    <n v="140"/>
    <n v="367"/>
    <n v="567"/>
    <n v="98"/>
    <n v="450"/>
    <n v="371"/>
    <n v="264"/>
    <s v="388"/>
    <n v="526"/>
    <n v="45.13"/>
    <x v="3"/>
    <s v="3"/>
    <s v="0.59%"/>
    <s v="4.25%"/>
    <s v="35.32"/>
    <x v="0"/>
    <s v="9,372,610"/>
    <s v="Americas"/>
    <x v="0"/>
    <s v="$22.20 Tn"/>
    <s v="$18.62 Tn"/>
    <x v="0"/>
  </r>
  <r>
    <x v="414"/>
    <s v="Wuhan University"/>
    <x v="18"/>
    <n v="19"/>
    <n v="367"/>
    <n v="258"/>
    <n v="218"/>
    <n v="274"/>
    <n v="612"/>
    <n v="645"/>
    <s v="396"/>
    <n v="576"/>
    <n v="45.13"/>
    <x v="3"/>
    <s v="1"/>
    <s v="0.39%"/>
    <s v="18.47%"/>
    <s v="148.28"/>
    <x v="18"/>
    <s v="9,706,961"/>
    <s v="Asia"/>
    <x v="2"/>
    <s v="$15.47 Tn"/>
    <s v="$11.22 Tn"/>
    <x v="18"/>
  </r>
  <r>
    <x v="415"/>
    <s v="Swedish University of Agricultural Sciences"/>
    <x v="7"/>
    <n v="10"/>
    <n v="146"/>
    <n v="567"/>
    <n v="218"/>
    <n v="393"/>
    <n v="268"/>
    <n v="428"/>
    <s v="353"/>
    <n v="871"/>
    <n v="45.12"/>
    <x v="3"/>
    <s v="91"/>
    <s v="0.63%"/>
    <s v="0.13%"/>
    <s v="22.43"/>
    <x v="7"/>
    <s v="450,295"/>
    <s v="Europe"/>
    <x v="1"/>
    <s v="$576.72 Bn"/>
    <s v="$514.48 Bn"/>
    <x v="7"/>
  </r>
  <r>
    <x v="416"/>
    <s v="Concordia University"/>
    <x v="5"/>
    <n v="19"/>
    <n v="367"/>
    <n v="99"/>
    <n v="218"/>
    <n v="545"/>
    <n v="745"/>
    <n v="645"/>
    <s v="590"/>
    <n v="718"/>
    <n v="45.12"/>
    <x v="3"/>
    <s v="39"/>
    <s v="0.89%"/>
    <s v="0.48%"/>
    <s v="3.78"/>
    <x v="5"/>
    <s v="9,984,670"/>
    <s v="Americas"/>
    <x v="0"/>
    <s v="$1.83 Tn"/>
    <s v="$1.53 Tn"/>
    <x v="5"/>
  </r>
  <r>
    <x v="417"/>
    <s v="Chiba University"/>
    <x v="2"/>
    <n v="16"/>
    <n v="367"/>
    <n v="567"/>
    <n v="218"/>
    <n v="361"/>
    <n v="343"/>
    <n v="368"/>
    <s v="362"/>
    <n v="267"/>
    <n v="45.11"/>
    <x v="3"/>
    <s v="11"/>
    <s v="-0.30%"/>
    <s v="1.62%"/>
    <s v="334.66"/>
    <x v="2"/>
    <s v="377,930"/>
    <s v="Asia"/>
    <x v="2"/>
    <s v="$5.50 Tn"/>
    <s v="$4.94 Tn"/>
    <x v="2"/>
  </r>
  <r>
    <x v="418"/>
    <s v="Kumamoto University"/>
    <x v="2"/>
    <n v="17"/>
    <n v="308"/>
    <n v="353"/>
    <n v="218"/>
    <n v="495"/>
    <n v="441"/>
    <n v="428"/>
    <s v="409"/>
    <n v="152"/>
    <n v="45.11"/>
    <x v="3"/>
    <s v="11"/>
    <s v="-0.30%"/>
    <s v="1.62%"/>
    <s v="334.66"/>
    <x v="2"/>
    <s v="377,930"/>
    <s v="Asia"/>
    <x v="2"/>
    <s v="$5.50 Tn"/>
    <s v="$4.94 Tn"/>
    <x v="2"/>
  </r>
  <r>
    <x v="419"/>
    <s v="Tongji University"/>
    <x v="18"/>
    <n v="20"/>
    <n v="153"/>
    <n v="115"/>
    <n v="218"/>
    <n v="346"/>
    <n v="480"/>
    <n v="645"/>
    <s v="671"/>
    <n v="373"/>
    <n v="45.1"/>
    <x v="3"/>
    <s v="1"/>
    <s v="0.39%"/>
    <s v="18.47%"/>
    <s v="148.28"/>
    <x v="18"/>
    <s v="9,706,961"/>
    <s v="Asia"/>
    <x v="2"/>
    <s v="$15.47 Tn"/>
    <s v="$11.22 Tn"/>
    <x v="18"/>
  </r>
  <r>
    <x v="420"/>
    <s v="Aalto University"/>
    <x v="12"/>
    <n v="4"/>
    <n v="367"/>
    <n v="224"/>
    <n v="218"/>
    <n v="336"/>
    <n v="403"/>
    <n v="645"/>
    <s v="424"/>
    <n v="246"/>
    <n v="45.1"/>
    <x v="3"/>
    <s v="116"/>
    <s v="0.15%"/>
    <s v="0.07%"/>
    <s v="16.37"/>
    <x v="12"/>
    <s v="338,424"/>
    <s v="Europe"/>
    <x v="1"/>
    <s v="$289.24 Bn"/>
    <s v="$238.50 Bn"/>
    <x v="12"/>
  </r>
  <r>
    <x v="421"/>
    <s v="Chonbuk National University"/>
    <x v="8"/>
    <n v="13"/>
    <n v="367"/>
    <n v="567"/>
    <n v="218"/>
    <n v="507"/>
    <n v="774"/>
    <n v="812"/>
    <s v="646"/>
    <n v="83"/>
    <n v="45.09"/>
    <x v="3"/>
    <s v="28"/>
    <s v="0.09%"/>
    <s v="0.66%"/>
    <s v="511.62"/>
    <x v="8"/>
    <s v="100,210"/>
    <s v="Asia"/>
    <x v="2"/>
    <s v="$1.74 Tn"/>
    <s v="$1.41 Tn"/>
    <x v="8"/>
  </r>
  <r>
    <x v="422"/>
    <s v="Peking Union Medical College"/>
    <x v="18"/>
    <n v="21"/>
    <n v="367"/>
    <n v="567"/>
    <n v="218"/>
    <n v="324"/>
    <n v="297"/>
    <n v="368"/>
    <s v="358"/>
    <n v="797"/>
    <n v="45.09"/>
    <x v="3"/>
    <s v="1"/>
    <s v="0.39%"/>
    <s v="18.47%"/>
    <s v="148.28"/>
    <x v="18"/>
    <s v="9,706,961"/>
    <s v="Asia"/>
    <x v="2"/>
    <s v="$15.47 Tn"/>
    <s v="$11.22 Tn"/>
    <x v="18"/>
  </r>
  <r>
    <x v="423"/>
    <s v="Georgia Regents University"/>
    <x v="0"/>
    <n v="141"/>
    <n v="367"/>
    <n v="567"/>
    <n v="218"/>
    <n v="482"/>
    <n v="418"/>
    <n v="368"/>
    <s v="341"/>
    <n v="481"/>
    <n v="45.09"/>
    <x v="3"/>
    <s v="3"/>
    <s v="0.59%"/>
    <s v="4.25%"/>
    <s v="35.32"/>
    <x v="0"/>
    <s v="9,372,610"/>
    <s v="Americas"/>
    <x v="0"/>
    <s v="$22.20 Tn"/>
    <s v="$18.62 Tn"/>
    <x v="0"/>
  </r>
  <r>
    <x v="424"/>
    <s v="University of Chile"/>
    <x v="40"/>
    <n v="2"/>
    <n v="242"/>
    <n v="173"/>
    <n v="218"/>
    <n v="418"/>
    <n v="351"/>
    <n v="645"/>
    <s v="424"/>
    <n v="489"/>
    <n v="45.08"/>
    <x v="3"/>
    <s v="63"/>
    <s v="0.87%"/>
    <s v="0.25%"/>
    <s v="25.28"/>
    <x v="40"/>
    <s v="756,102"/>
    <s v="Americas"/>
    <x v="10"/>
    <s v="$313.56 Bn"/>
    <s v="$247.05 Bn"/>
    <x v="40"/>
  </r>
  <r>
    <x v="425"/>
    <s v="Lancaster University"/>
    <x v="1"/>
    <n v="35"/>
    <n v="367"/>
    <n v="360"/>
    <n v="218"/>
    <n v="364"/>
    <n v="398"/>
    <n v="234"/>
    <s v="369"/>
    <n v="673"/>
    <n v="45.08"/>
    <x v="3"/>
    <s v="21"/>
    <s v="0.53%"/>
    <s v="0.87%"/>
    <s v="279.48"/>
    <x v="1"/>
    <s v="242,900"/>
    <s v="Europe"/>
    <x v="1"/>
    <s v="$2.93 Tn"/>
    <s v="$2.65 Tn"/>
    <x v="1"/>
  </r>
  <r>
    <x v="426"/>
    <s v="Vienna University of Technology"/>
    <x v="26"/>
    <n v="5"/>
    <n v="363"/>
    <n v="350"/>
    <n v="218"/>
    <n v="377"/>
    <n v="377"/>
    <n v="321"/>
    <s v="424"/>
    <n v="171"/>
    <n v="45.08"/>
    <x v="3"/>
    <s v="97"/>
    <s v="0.57%"/>
    <s v="0.12%"/>
    <s v="107.38"/>
    <x v="26"/>
    <s v="83,871"/>
    <s v="Europe"/>
    <x v="3"/>
    <s v="$481.68 Bn"/>
    <s v="$390.80 Bn"/>
    <x v="26"/>
  </r>
  <r>
    <x v="427"/>
    <s v="University of Denver"/>
    <x v="0"/>
    <n v="142"/>
    <n v="312"/>
    <n v="101"/>
    <n v="218"/>
    <n v="901"/>
    <n v="522"/>
    <n v="511"/>
    <s v="590"/>
    <n v="760"/>
    <n v="45.08"/>
    <x v="3"/>
    <s v="3"/>
    <s v="0.59%"/>
    <s v="4.25%"/>
    <s v="35.32"/>
    <x v="0"/>
    <s v="9,372,610"/>
    <s v="Americas"/>
    <x v="0"/>
    <s v="$22.20 Tn"/>
    <s v="$18.62 Tn"/>
    <x v="0"/>
  </r>
  <r>
    <x v="428"/>
    <s v="University of Arkansas for Medical Sciences"/>
    <x v="0"/>
    <n v="143"/>
    <n v="367"/>
    <n v="567"/>
    <n v="218"/>
    <n v="501"/>
    <n v="565"/>
    <n v="812"/>
    <s v="344"/>
    <n v="340"/>
    <n v="45.08"/>
    <x v="3"/>
    <s v="3"/>
    <s v="0.59%"/>
    <s v="4.25%"/>
    <s v="35.32"/>
    <x v="0"/>
    <s v="9,372,610"/>
    <s v="Americas"/>
    <x v="0"/>
    <s v="$22.20 Tn"/>
    <s v="$18.62 Tn"/>
    <x v="0"/>
  </r>
  <r>
    <x v="429"/>
    <s v="Grenoble Institute of Technology"/>
    <x v="6"/>
    <n v="17"/>
    <n v="144"/>
    <n v="567"/>
    <n v="188"/>
    <n v="328"/>
    <n v="520"/>
    <n v="428"/>
    <s v="388"/>
    <n v="345"/>
    <n v="45.06"/>
    <x v="3"/>
    <s v="22"/>
    <s v="0.22%"/>
    <s v="0.84%"/>
    <s v="118.31"/>
    <x v="6"/>
    <s v="551,695"/>
    <s v="Europe"/>
    <x v="3"/>
    <s v="$2.88 Tn"/>
    <s v="$2.47 Tn"/>
    <x v="6"/>
  </r>
  <r>
    <x v="430"/>
    <s v="University of Granada"/>
    <x v="22"/>
    <n v="11"/>
    <n v="367"/>
    <n v="567"/>
    <n v="218"/>
    <n v="303"/>
    <n v="449"/>
    <n v="321"/>
    <s v="424"/>
    <n v="190"/>
    <n v="45.06"/>
    <x v="3"/>
    <s v="30"/>
    <s v="0.04%"/>
    <s v="0.60%"/>
    <s v="92.40"/>
    <x v="22"/>
    <s v="505,992"/>
    <s v="Europe"/>
    <x v="5"/>
    <s v="$1.50 Tn"/>
    <s v="$1.24 Tn"/>
    <x v="22"/>
  </r>
  <r>
    <x v="431"/>
    <s v="University of Modena and Reggio Emilia"/>
    <x v="9"/>
    <n v="22"/>
    <n v="367"/>
    <n v="567"/>
    <n v="218"/>
    <n v="435"/>
    <n v="474"/>
    <n v="368"/>
    <s v="349"/>
    <n v="709"/>
    <n v="45.04"/>
    <x v="3"/>
    <s v="23"/>
    <s v="-0.15%"/>
    <s v="0.78%"/>
    <s v="200.65"/>
    <x v="9"/>
    <s v="301,336"/>
    <s v="Europe"/>
    <x v="5"/>
    <s v="$2.09 Tn"/>
    <s v="$1.86 Tn"/>
    <x v="9"/>
  </r>
  <r>
    <x v="432"/>
    <s v="Ajou University"/>
    <x v="8"/>
    <n v="14"/>
    <n v="367"/>
    <n v="426"/>
    <n v="218"/>
    <n v="646"/>
    <n v="729"/>
    <n v="645"/>
    <s v="671"/>
    <n v="89"/>
    <n v="45.04"/>
    <x v="3"/>
    <s v="28"/>
    <s v="0.09%"/>
    <s v="0.66%"/>
    <s v="511.62"/>
    <x v="8"/>
    <s v="100,210"/>
    <s v="Asia"/>
    <x v="2"/>
    <s v="$1.74 Tn"/>
    <s v="$1.41 Tn"/>
    <x v="8"/>
  </r>
  <r>
    <x v="433"/>
    <s v="Gyeongsang National University"/>
    <x v="8"/>
    <n v="15"/>
    <n v="367"/>
    <n v="567"/>
    <n v="218"/>
    <n v="633"/>
    <n v="673"/>
    <n v="645"/>
    <s v="606"/>
    <n v="93"/>
    <n v="45.04"/>
    <x v="3"/>
    <s v="28"/>
    <s v="0.09%"/>
    <s v="0.66%"/>
    <s v="511.62"/>
    <x v="8"/>
    <s v="100,210"/>
    <s v="Asia"/>
    <x v="2"/>
    <s v="$1.74 Tn"/>
    <s v="$1.41 Tn"/>
    <x v="8"/>
  </r>
  <r>
    <x v="434"/>
    <s v="Technical University of Madrid"/>
    <x v="22"/>
    <n v="12"/>
    <n v="215"/>
    <n v="212"/>
    <n v="218"/>
    <n v="470"/>
    <n v="697"/>
    <n v="645"/>
    <s v="770"/>
    <n v="110"/>
    <n v="45.03"/>
    <x v="3"/>
    <s v="30"/>
    <s v="0.04%"/>
    <s v="0.60%"/>
    <s v="92.40"/>
    <x v="22"/>
    <s v="505,992"/>
    <s v="Europe"/>
    <x v="5"/>
    <s v="$1.50 Tn"/>
    <s v="$1.24 Tn"/>
    <x v="22"/>
  </r>
  <r>
    <x v="435"/>
    <s v="University College Cork"/>
    <x v="25"/>
    <n v="3"/>
    <n v="367"/>
    <n v="430"/>
    <n v="218"/>
    <n v="426"/>
    <n v="431"/>
    <n v="368"/>
    <s v="402"/>
    <n v="195"/>
    <n v="45.03"/>
    <x v="3"/>
    <s v="124"/>
    <s v="1.13%"/>
    <s v="0.06%"/>
    <s v="70.27"/>
    <x v="25"/>
    <s v="70,273"/>
    <s v="Europe"/>
    <x v="1"/>
    <s v="$405.19 Bn"/>
    <s v="$304.82 Bn"/>
    <x v="25"/>
  </r>
  <r>
    <x v="436"/>
    <s v="Loyola University Chicago"/>
    <x v="0"/>
    <n v="144"/>
    <n v="367"/>
    <n v="366"/>
    <n v="218"/>
    <n v="522"/>
    <n v="438"/>
    <n v="511"/>
    <s v="353"/>
    <n v="713"/>
    <n v="45.03"/>
    <x v="3"/>
    <s v="3"/>
    <s v="0.59%"/>
    <s v="4.25%"/>
    <s v="35.32"/>
    <x v="0"/>
    <s v="9,372,610"/>
    <s v="Americas"/>
    <x v="0"/>
    <s v="$22.20 Tn"/>
    <s v="$18.62 Tn"/>
    <x v="0"/>
  </r>
  <r>
    <x v="437"/>
    <s v="Central South University"/>
    <x v="18"/>
    <n v="22"/>
    <n v="367"/>
    <n v="131"/>
    <n v="218"/>
    <n v="366"/>
    <n v="783"/>
    <n v="511"/>
    <s v="558"/>
    <n v="444"/>
    <n v="45.02"/>
    <x v="3"/>
    <s v="1"/>
    <s v="0.39%"/>
    <s v="18.47%"/>
    <s v="148.28"/>
    <x v="18"/>
    <s v="9,706,961"/>
    <s v="Asia"/>
    <x v="2"/>
    <s v="$15.47 Tn"/>
    <s v="$11.22 Tn"/>
    <x v="18"/>
  </r>
  <r>
    <x v="438"/>
    <s v="South China University of Technology"/>
    <x v="18"/>
    <n v="23"/>
    <n v="367"/>
    <n v="266"/>
    <n v="218"/>
    <n v="347"/>
    <n v="620"/>
    <n v="511"/>
    <s v="471"/>
    <n v="196"/>
    <n v="45.02"/>
    <x v="3"/>
    <s v="1"/>
    <s v="0.39%"/>
    <s v="18.47%"/>
    <s v="148.28"/>
    <x v="18"/>
    <s v="9,706,961"/>
    <s v="Asia"/>
    <x v="2"/>
    <s v="$15.47 Tn"/>
    <s v="$11.22 Tn"/>
    <x v="18"/>
  </r>
  <r>
    <x v="439"/>
    <s v="Polytechnic University of Valencia"/>
    <x v="22"/>
    <n v="13"/>
    <n v="367"/>
    <n v="567"/>
    <n v="218"/>
    <n v="386"/>
    <n v="505"/>
    <n v="645"/>
    <s v="437"/>
    <n v="155"/>
    <n v="45.02"/>
    <x v="3"/>
    <s v="30"/>
    <s v="0.04%"/>
    <s v="0.60%"/>
    <s v="92.40"/>
    <x v="22"/>
    <s v="505,992"/>
    <s v="Europe"/>
    <x v="5"/>
    <s v="$1.50 Tn"/>
    <s v="$1.24 Tn"/>
    <x v="22"/>
  </r>
  <r>
    <x v="440"/>
    <s v="West Virginia University"/>
    <x v="0"/>
    <n v="145"/>
    <n v="328"/>
    <n v="178"/>
    <n v="218"/>
    <n v="441"/>
    <n v="409"/>
    <n v="428"/>
    <s v="437"/>
    <n v="617"/>
    <n v="45.02"/>
    <x v="3"/>
    <s v="3"/>
    <s v="0.59%"/>
    <s v="4.25%"/>
    <s v="35.32"/>
    <x v="0"/>
    <s v="9,372,610"/>
    <s v="Americas"/>
    <x v="0"/>
    <s v="$22.20 Tn"/>
    <s v="$18.62 Tn"/>
    <x v="0"/>
  </r>
  <r>
    <x v="441"/>
    <s v="University of Tampere"/>
    <x v="12"/>
    <n v="5"/>
    <n v="367"/>
    <n v="297"/>
    <n v="218"/>
    <n v="526"/>
    <n v="439"/>
    <n v="511"/>
    <s v="362"/>
    <n v="679"/>
    <n v="45.02"/>
    <x v="3"/>
    <s v="116"/>
    <s v="0.15%"/>
    <s v="0.07%"/>
    <s v="16.37"/>
    <x v="12"/>
    <s v="338,424"/>
    <s v="Europe"/>
    <x v="1"/>
    <s v="$289.24 Bn"/>
    <s v="$238.50 Bn"/>
    <x v="12"/>
  </r>
  <r>
    <x v="442"/>
    <s v="Southeast University"/>
    <x v="18"/>
    <n v="24"/>
    <n v="168"/>
    <n v="488"/>
    <n v="218"/>
    <n v="369"/>
    <n v="702"/>
    <n v="645"/>
    <s v="480"/>
    <n v="149"/>
    <n v="45.01"/>
    <x v="3"/>
    <s v="1"/>
    <s v="0.39%"/>
    <s v="18.47%"/>
    <s v="148.28"/>
    <x v="18"/>
    <s v="9,706,961"/>
    <s v="Asia"/>
    <x v="2"/>
    <s v="$15.47 Tn"/>
    <s v="$11.22 Tn"/>
    <x v="18"/>
  </r>
  <r>
    <x v="443"/>
    <s v="Miami University"/>
    <x v="0"/>
    <n v="146"/>
    <n v="367"/>
    <n v="102"/>
    <n v="218"/>
    <n v="715"/>
    <n v="543"/>
    <n v="511"/>
    <s v="659"/>
    <n v="871"/>
    <n v="45"/>
    <x v="3"/>
    <s v="3"/>
    <s v="0.59%"/>
    <s v="4.25%"/>
    <s v="35.32"/>
    <x v="0"/>
    <s v="9,372,610"/>
    <s v="Americas"/>
    <x v="0"/>
    <s v="$22.20 Tn"/>
    <s v="$18.62 Tn"/>
    <x v="0"/>
  </r>
  <r>
    <x v="444"/>
    <s v="University of Dayton"/>
    <x v="0"/>
    <n v="147"/>
    <n v="348"/>
    <n v="90"/>
    <n v="218"/>
    <n v="988"/>
    <n v="818"/>
    <n v="511"/>
    <s v="781"/>
    <n v="675"/>
    <n v="44.99"/>
    <x v="3"/>
    <s v="3"/>
    <s v="0.59%"/>
    <s v="4.25%"/>
    <s v="35.32"/>
    <x v="0"/>
    <s v="9,372,610"/>
    <s v="Americas"/>
    <x v="0"/>
    <s v="$22.20 Tn"/>
    <s v="$18.62 Tn"/>
    <x v="0"/>
  </r>
  <r>
    <x v="445"/>
    <s v="University of Siena"/>
    <x v="9"/>
    <n v="23"/>
    <n v="367"/>
    <n v="482"/>
    <n v="218"/>
    <n v="420"/>
    <n v="365"/>
    <n v="287"/>
    <s v="369"/>
    <n v="712"/>
    <n v="44.98"/>
    <x v="3"/>
    <s v="23"/>
    <s v="-0.15%"/>
    <s v="0.78%"/>
    <s v="200.65"/>
    <x v="9"/>
    <s v="301,336"/>
    <s v="Europe"/>
    <x v="5"/>
    <s v="$2.09 Tn"/>
    <s v="$1.86 Tn"/>
    <x v="9"/>
  </r>
  <r>
    <x v="446"/>
    <s v="University of Oulu"/>
    <x v="12"/>
    <n v="6"/>
    <n v="275"/>
    <n v="369"/>
    <n v="218"/>
    <n v="432"/>
    <n v="344"/>
    <n v="368"/>
    <s v="375"/>
    <n v="521"/>
    <n v="44.96"/>
    <x v="3"/>
    <s v="116"/>
    <s v="0.15%"/>
    <s v="0.07%"/>
    <s v="16.37"/>
    <x v="12"/>
    <s v="338,424"/>
    <s v="Europe"/>
    <x v="1"/>
    <s v="$289.24 Bn"/>
    <s v="$238.50 Bn"/>
    <x v="12"/>
  </r>
  <r>
    <x v="447"/>
    <s v="Indian Institute of Science"/>
    <x v="32"/>
    <n v="3"/>
    <n v="367"/>
    <n v="332"/>
    <n v="218"/>
    <n v="315"/>
    <n v="537"/>
    <n v="511"/>
    <s v="447"/>
    <n v="239"/>
    <n v="44.96"/>
    <x v="3"/>
    <s v="2"/>
    <s v="0.99%"/>
    <s v="17.70%"/>
    <s v="419.76"/>
    <x v="32"/>
    <s v="3,287,590"/>
    <s v="Asia"/>
    <x v="12"/>
    <s v="$3.26 Tn"/>
    <s v="$2.26 Tn"/>
    <x v="32"/>
  </r>
  <r>
    <x v="448"/>
    <s v="Macquarie University"/>
    <x v="14"/>
    <n v="9"/>
    <n v="367"/>
    <n v="304"/>
    <n v="218"/>
    <n v="391"/>
    <n v="292"/>
    <n v="321"/>
    <s v="402"/>
    <n v="530"/>
    <n v="44.96"/>
    <x v="3"/>
    <s v="55"/>
    <s v="1.18%"/>
    <s v="0.33%"/>
    <s v="3.32"/>
    <x v="14"/>
    <s v="7,692,024"/>
    <s v="Oceania"/>
    <x v="6"/>
    <s v="$1.48 Tn"/>
    <s v="$1.30 Tn"/>
    <x v="14"/>
  </r>
  <r>
    <x v="449"/>
    <s v="University of Rostock"/>
    <x v="10"/>
    <n v="35"/>
    <n v="364"/>
    <n v="567"/>
    <n v="218"/>
    <n v="443"/>
    <n v="591"/>
    <n v="511"/>
    <s v="373"/>
    <n v="325"/>
    <n v="44.96"/>
    <x v="3"/>
    <s v="19"/>
    <s v="0.32%"/>
    <s v="1.07%"/>
    <s v="234.61"/>
    <x v="10"/>
    <s v="357,114"/>
    <s v="Europe"/>
    <x v="3"/>
    <s v="$4.16 Tn"/>
    <s v="$3.48 Tn"/>
    <x v="10"/>
  </r>
  <r>
    <x v="450"/>
    <s v="Jagiellonian University"/>
    <x v="38"/>
    <n v="1"/>
    <n v="367"/>
    <n v="567"/>
    <n v="218"/>
    <n v="403"/>
    <n v="465"/>
    <n v="645"/>
    <s v="375"/>
    <n v="355"/>
    <n v="44.94"/>
    <x v="3"/>
    <s v="38"/>
    <s v="-0.11%"/>
    <s v="0.49%"/>
    <s v="121.04"/>
    <x v="38"/>
    <s v="312,679"/>
    <s v="Europe"/>
    <x v="8"/>
    <s v="$643.27 Bn"/>
    <s v="$471.40 Bn"/>
    <x v="38"/>
  </r>
  <r>
    <x v="451"/>
    <s v="Pusan National University"/>
    <x v="8"/>
    <n v="16"/>
    <n v="367"/>
    <n v="401"/>
    <n v="218"/>
    <n v="398"/>
    <n v="488"/>
    <n v="428"/>
    <s v="503"/>
    <n v="147"/>
    <n v="44.94"/>
    <x v="3"/>
    <s v="28"/>
    <s v="0.09%"/>
    <s v="0.66%"/>
    <s v="511.62"/>
    <x v="8"/>
    <s v="100,210"/>
    <s v="Asia"/>
    <x v="2"/>
    <s v="$1.74 Tn"/>
    <s v="$1.41 Tn"/>
    <x v="8"/>
  </r>
  <r>
    <x v="452"/>
    <s v="University of Strathclyde"/>
    <x v="1"/>
    <n v="36"/>
    <n v="367"/>
    <n v="216"/>
    <n v="218"/>
    <n v="389"/>
    <n v="467"/>
    <n v="368"/>
    <s v="486"/>
    <n v="305"/>
    <n v="44.94"/>
    <x v="3"/>
    <s v="21"/>
    <s v="0.53%"/>
    <s v="0.87%"/>
    <s v="279.48"/>
    <x v="1"/>
    <s v="242,900"/>
    <s v="Europe"/>
    <x v="1"/>
    <s v="$2.93 Tn"/>
    <s v="$2.65 Tn"/>
    <x v="1"/>
  </r>
  <r>
    <x v="453"/>
    <s v="University of Nevada, Reno"/>
    <x v="0"/>
    <n v="148"/>
    <n v="367"/>
    <n v="364"/>
    <n v="218"/>
    <n v="542"/>
    <n v="382"/>
    <n v="264"/>
    <s v="381"/>
    <n v="708"/>
    <n v="44.93"/>
    <x v="3"/>
    <s v="3"/>
    <s v="0.59%"/>
    <s v="4.25%"/>
    <s v="35.32"/>
    <x v="0"/>
    <s v="9,372,610"/>
    <s v="Americas"/>
    <x v="0"/>
    <s v="$22.20 Tn"/>
    <s v="$18.62 Tn"/>
    <x v="0"/>
  </r>
  <r>
    <x v="454"/>
    <s v="University of Saskatchewan"/>
    <x v="5"/>
    <n v="20"/>
    <n v="336"/>
    <n v="278"/>
    <n v="218"/>
    <n v="335"/>
    <n v="442"/>
    <n v="287"/>
    <s v="457"/>
    <n v="427"/>
    <n v="44.92"/>
    <x v="3"/>
    <s v="39"/>
    <s v="0.89%"/>
    <s v="0.48%"/>
    <s v="3.78"/>
    <x v="5"/>
    <s v="9,984,670"/>
    <s v="Americas"/>
    <x v="0"/>
    <s v="$1.83 Tn"/>
    <s v="$1.53 Tn"/>
    <x v="5"/>
  </r>
  <r>
    <x v="455"/>
    <s v="University of Parma"/>
    <x v="9"/>
    <n v="24"/>
    <n v="367"/>
    <n v="356"/>
    <n v="218"/>
    <n v="438"/>
    <n v="463"/>
    <n v="368"/>
    <s v="381"/>
    <n v="741"/>
    <n v="44.92"/>
    <x v="3"/>
    <s v="23"/>
    <s v="-0.15%"/>
    <s v="0.78%"/>
    <s v="200.65"/>
    <x v="9"/>
    <s v="301,336"/>
    <s v="Europe"/>
    <x v="5"/>
    <s v="$2.09 Tn"/>
    <s v="$1.86 Tn"/>
    <x v="9"/>
  </r>
  <r>
    <x v="456"/>
    <s v="Kanazawa University"/>
    <x v="2"/>
    <n v="18"/>
    <n v="367"/>
    <n v="416"/>
    <n v="218"/>
    <n v="474"/>
    <n v="419"/>
    <n v="511"/>
    <s v="381"/>
    <n v="350"/>
    <n v="44.92"/>
    <x v="3"/>
    <s v="11"/>
    <s v="-0.30%"/>
    <s v="1.62%"/>
    <s v="334.66"/>
    <x v="2"/>
    <s v="377,930"/>
    <s v="Asia"/>
    <x v="2"/>
    <s v="$5.50 Tn"/>
    <s v="$4.94 Tn"/>
    <x v="2"/>
  </r>
  <r>
    <x v="457"/>
    <s v="Eötvös Loránd University"/>
    <x v="35"/>
    <n v="1"/>
    <n v="89"/>
    <n v="567"/>
    <n v="116"/>
    <n v="559"/>
    <n v="444"/>
    <n v="287"/>
    <s v="495"/>
    <n v="724"/>
    <n v="44.92"/>
    <x v="3"/>
    <s v="94"/>
    <s v="-0.25%"/>
    <s v="0.12%"/>
    <s v="103.84"/>
    <x v="35"/>
    <s v="93,028"/>
    <s v="Europe"/>
    <x v="8"/>
    <s v="$177.73 Bn"/>
    <s v="$125.82 Bn"/>
    <x v="35"/>
  </r>
  <r>
    <x v="458"/>
    <s v="Aristotle University of Thessaloniki"/>
    <x v="33"/>
    <n v="2"/>
    <n v="367"/>
    <n v="567"/>
    <n v="218"/>
    <n v="340"/>
    <n v="683"/>
    <n v="511"/>
    <s v="381"/>
    <n v="756"/>
    <n v="44.92"/>
    <x v="3"/>
    <s v="87"/>
    <s v="-0.48%"/>
    <s v="0.13%"/>
    <s v="78.97"/>
    <x v="33"/>
    <s v="131,990"/>
    <s v="Europe"/>
    <x v="5"/>
    <s v="$230.50 Bn"/>
    <s v="$192.69 Bn"/>
    <x v="33"/>
  </r>
  <r>
    <x v="459"/>
    <s v="Ohio University"/>
    <x v="0"/>
    <n v="149"/>
    <n v="205"/>
    <n v="174"/>
    <n v="218"/>
    <n v="590"/>
    <n v="472"/>
    <n v="812"/>
    <s v="565"/>
    <n v="224"/>
    <n v="44.91"/>
    <x v="3"/>
    <s v="3"/>
    <s v="0.59%"/>
    <s v="4.25%"/>
    <s v="35.32"/>
    <x v="0"/>
    <s v="9,372,610"/>
    <s v="Americas"/>
    <x v="0"/>
    <s v="$22.20 Tn"/>
    <s v="$18.62 Tn"/>
    <x v="0"/>
  </r>
  <r>
    <x v="460"/>
    <s v="University of Iceland"/>
    <x v="41"/>
    <n v="1"/>
    <n v="367"/>
    <n v="567"/>
    <n v="218"/>
    <n v="612"/>
    <n v="295"/>
    <n v="321"/>
    <s v="369"/>
    <n v="839"/>
    <n v="44.91"/>
    <x v="3"/>
    <s v="180"/>
    <s v="0.65%"/>
    <s v="0.00%"/>
    <s v="3.31"/>
    <x v="41"/>
    <s v="103,000"/>
    <s v="Europe"/>
    <x v="1"/>
    <s v="$26.82 Bn"/>
    <s v="$20.27 Bn"/>
    <x v="41"/>
  </r>
  <r>
    <x v="461"/>
    <s v="University of Warsaw"/>
    <x v="38"/>
    <n v="2"/>
    <n v="118"/>
    <n v="562"/>
    <n v="150"/>
    <n v="409"/>
    <n v="462"/>
    <n v="428"/>
    <s v="437"/>
    <n v="716"/>
    <n v="44.91"/>
    <x v="3"/>
    <s v="38"/>
    <s v="-0.11%"/>
    <s v="0.49%"/>
    <s v="121.04"/>
    <x v="38"/>
    <s v="312,679"/>
    <s v="Europe"/>
    <x v="8"/>
    <s v="$643.27 Bn"/>
    <s v="$471.40 Bn"/>
    <x v="38"/>
  </r>
  <r>
    <x v="462"/>
    <s v="Syracuse University"/>
    <x v="0"/>
    <n v="150"/>
    <n v="138"/>
    <n v="221"/>
    <n v="218"/>
    <n v="453"/>
    <n v="494"/>
    <n v="428"/>
    <s v="495"/>
    <n v="392"/>
    <n v="44.91"/>
    <x v="3"/>
    <s v="3"/>
    <s v="0.59%"/>
    <s v="4.25%"/>
    <s v="35.32"/>
    <x v="0"/>
    <s v="9,372,610"/>
    <s v="Americas"/>
    <x v="0"/>
    <s v="$22.20 Tn"/>
    <s v="$18.62 Tn"/>
    <x v="0"/>
  </r>
  <r>
    <x v="463"/>
    <s v="Bielefeld University"/>
    <x v="10"/>
    <n v="36"/>
    <n v="367"/>
    <n v="567"/>
    <n v="218"/>
    <n v="480"/>
    <n v="375"/>
    <n v="511"/>
    <s v="369"/>
    <n v="774"/>
    <n v="44.91"/>
    <x v="3"/>
    <s v="19"/>
    <s v="0.32%"/>
    <s v="1.07%"/>
    <s v="234.61"/>
    <x v="10"/>
    <s v="357,114"/>
    <s v="Europe"/>
    <x v="3"/>
    <s v="$4.16 Tn"/>
    <s v="$3.48 Tn"/>
    <x v="10"/>
  </r>
  <r>
    <x v="464"/>
    <s v="Juntendo University"/>
    <x v="2"/>
    <n v="19"/>
    <n v="367"/>
    <n v="567"/>
    <n v="218"/>
    <n v="653"/>
    <n v="498"/>
    <n v="428"/>
    <s v="362"/>
    <n v="853"/>
    <n v="44.9"/>
    <x v="3"/>
    <s v="11"/>
    <s v="-0.30%"/>
    <s v="1.62%"/>
    <s v="334.66"/>
    <x v="2"/>
    <s v="377,930"/>
    <s v="Asia"/>
    <x v="2"/>
    <s v="$5.50 Tn"/>
    <s v="$4.94 Tn"/>
    <x v="2"/>
  </r>
  <r>
    <x v="465"/>
    <s v="University of Wyoming"/>
    <x v="0"/>
    <n v="151"/>
    <n v="367"/>
    <n v="230"/>
    <n v="218"/>
    <n v="534"/>
    <n v="316"/>
    <n v="321"/>
    <s v="457"/>
    <n v="380"/>
    <n v="44.89"/>
    <x v="3"/>
    <s v="3"/>
    <s v="0.59%"/>
    <s v="4.25%"/>
    <s v="35.32"/>
    <x v="0"/>
    <s v="9,372,610"/>
    <s v="Americas"/>
    <x v="0"/>
    <s v="$22.20 Tn"/>
    <s v="$18.62 Tn"/>
    <x v="0"/>
  </r>
  <r>
    <x v="466"/>
    <s v="University of Wollongong"/>
    <x v="14"/>
    <n v="10"/>
    <n v="367"/>
    <n v="269"/>
    <n v="218"/>
    <n v="431"/>
    <n v="433"/>
    <n v="428"/>
    <s v="424"/>
    <n v="493"/>
    <n v="44.88"/>
    <x v="3"/>
    <s v="55"/>
    <s v="1.18%"/>
    <s v="0.33%"/>
    <s v="3.32"/>
    <x v="14"/>
    <s v="7,692,024"/>
    <s v="Oceania"/>
    <x v="6"/>
    <s v="$1.48 Tn"/>
    <s v="$1.30 Tn"/>
    <x v="14"/>
  </r>
  <r>
    <x v="467"/>
    <s v="Niigata University"/>
    <x v="2"/>
    <n v="20"/>
    <n v="367"/>
    <n v="285"/>
    <n v="218"/>
    <n v="527"/>
    <n v="514"/>
    <n v="511"/>
    <s v="447"/>
    <n v="238"/>
    <n v="44.88"/>
    <x v="3"/>
    <s v="11"/>
    <s v="-0.30%"/>
    <s v="1.62%"/>
    <s v="334.66"/>
    <x v="2"/>
    <s v="377,930"/>
    <s v="Asia"/>
    <x v="2"/>
    <s v="$5.50 Tn"/>
    <s v="$4.94 Tn"/>
    <x v="2"/>
  </r>
  <r>
    <x v="468"/>
    <s v="Texas Tech University (TTU)"/>
    <x v="0"/>
    <n v="152"/>
    <n v="367"/>
    <n v="184"/>
    <n v="218"/>
    <n v="455"/>
    <n v="618"/>
    <n v="287"/>
    <s v="511"/>
    <n v="809"/>
    <n v="44.87"/>
    <x v="3"/>
    <s v="3"/>
    <s v="0.59%"/>
    <s v="4.25%"/>
    <s v="35.32"/>
    <x v="0"/>
    <s v="9,372,610"/>
    <s v="Americas"/>
    <x v="0"/>
    <s v="$22.20 Tn"/>
    <s v="$18.62 Tn"/>
    <x v="0"/>
  </r>
  <r>
    <x v="469"/>
    <s v="Middle East Technical University"/>
    <x v="37"/>
    <n v="1"/>
    <n v="367"/>
    <n v="120"/>
    <n v="218"/>
    <n v="550"/>
    <n v="879"/>
    <n v="511"/>
    <s v="659"/>
    <n v="871"/>
    <n v="44.87"/>
    <x v="3"/>
    <s v="17"/>
    <s v="1.09%"/>
    <s v="1.08%"/>
    <s v="107.64"/>
    <x v="37"/>
    <s v="783,562"/>
    <s v="Asia"/>
    <x v="4"/>
    <s v="$809.55 Bn"/>
    <s v="$863.71 Bn"/>
    <x v="37"/>
  </r>
  <r>
    <x v="470"/>
    <s v="École normale supérieure de Lyon"/>
    <x v="6"/>
    <n v="18"/>
    <n v="367"/>
    <n v="567"/>
    <n v="135"/>
    <n v="481"/>
    <n v="210"/>
    <n v="511"/>
    <s v="413"/>
    <n v="589"/>
    <n v="44.87"/>
    <x v="3"/>
    <s v="22"/>
    <s v="0.22%"/>
    <s v="0.84%"/>
    <s v="118.31"/>
    <x v="6"/>
    <s v="551,695"/>
    <s v="Europe"/>
    <x v="3"/>
    <s v="$2.88 Tn"/>
    <s v="$2.47 Tn"/>
    <x v="6"/>
  </r>
  <r>
    <x v="471"/>
    <s v="Brunel University"/>
    <x v="1"/>
    <n v="37"/>
    <n v="367"/>
    <n v="236"/>
    <n v="218"/>
    <n v="497"/>
    <n v="676"/>
    <n v="511"/>
    <s v="437"/>
    <n v="667"/>
    <n v="44.86"/>
    <x v="3"/>
    <s v="21"/>
    <s v="0.53%"/>
    <s v="0.87%"/>
    <s v="279.48"/>
    <x v="1"/>
    <s v="242,900"/>
    <s v="Europe"/>
    <x v="1"/>
    <s v="$2.93 Tn"/>
    <s v="$2.65 Tn"/>
    <x v="1"/>
  </r>
  <r>
    <x v="472"/>
    <s v="Nihon University"/>
    <x v="2"/>
    <n v="21"/>
    <n v="301"/>
    <n v="565"/>
    <n v="218"/>
    <n v="599"/>
    <n v="588"/>
    <n v="812"/>
    <s v="637"/>
    <n v="113"/>
    <n v="44.86"/>
    <x v="3"/>
    <s v="11"/>
    <s v="-0.30%"/>
    <s v="1.62%"/>
    <s v="334.66"/>
    <x v="2"/>
    <s v="377,930"/>
    <s v="Asia"/>
    <x v="2"/>
    <s v="$5.50 Tn"/>
    <s v="$4.94 Tn"/>
    <x v="2"/>
  </r>
  <r>
    <x v="473"/>
    <s v="Osaka City University"/>
    <x v="2"/>
    <n v="22"/>
    <n v="108"/>
    <n v="414"/>
    <n v="218"/>
    <n v="484"/>
    <n v="536"/>
    <n v="321"/>
    <s v="471"/>
    <n v="374"/>
    <n v="44.86"/>
    <x v="3"/>
    <s v="11"/>
    <s v="-0.30%"/>
    <s v="1.62%"/>
    <s v="334.66"/>
    <x v="2"/>
    <s v="377,930"/>
    <s v="Asia"/>
    <x v="2"/>
    <s v="$5.50 Tn"/>
    <s v="$4.94 Tn"/>
    <x v="2"/>
  </r>
  <r>
    <x v="474"/>
    <s v="University of Rennes 1"/>
    <x v="6"/>
    <n v="19"/>
    <n v="367"/>
    <n v="567"/>
    <n v="218"/>
    <n v="351"/>
    <n v="341"/>
    <n v="428"/>
    <s v="420"/>
    <n v="344"/>
    <n v="44.86"/>
    <x v="3"/>
    <s v="22"/>
    <s v="0.22%"/>
    <s v="0.84%"/>
    <s v="118.31"/>
    <x v="6"/>
    <s v="551,695"/>
    <s v="Europe"/>
    <x v="3"/>
    <s v="$2.88 Tn"/>
    <s v="$2.47 Tn"/>
    <x v="6"/>
  </r>
  <r>
    <x v="475"/>
    <s v="University of Oklahoma Health Sciences Center"/>
    <x v="0"/>
    <n v="153"/>
    <n v="367"/>
    <n v="567"/>
    <n v="218"/>
    <n v="580"/>
    <n v="461"/>
    <n v="511"/>
    <s v="375"/>
    <n v="482"/>
    <n v="44.86"/>
    <x v="3"/>
    <s v="3"/>
    <s v="0.59%"/>
    <s v="4.25%"/>
    <s v="35.32"/>
    <x v="0"/>
    <s v="9,372,610"/>
    <s v="Americas"/>
    <x v="0"/>
    <s v="$22.20 Tn"/>
    <s v="$18.62 Tn"/>
    <x v="0"/>
  </r>
  <r>
    <x v="476"/>
    <s v="East China University of Science and Technology"/>
    <x v="18"/>
    <n v="25"/>
    <n v="367"/>
    <n v="567"/>
    <n v="218"/>
    <n v="423"/>
    <n v="828"/>
    <n v="645"/>
    <s v="471"/>
    <n v="184"/>
    <n v="44.86"/>
    <x v="3"/>
    <s v="1"/>
    <s v="0.39%"/>
    <s v="18.47%"/>
    <s v="148.28"/>
    <x v="18"/>
    <s v="9,706,961"/>
    <s v="Asia"/>
    <x v="2"/>
    <s v="$15.47 Tn"/>
    <s v="$11.22 Tn"/>
    <x v="18"/>
  </r>
  <r>
    <x v="477"/>
    <s v="University of KwaZulu-Natal"/>
    <x v="21"/>
    <n v="4"/>
    <n v="367"/>
    <n v="148"/>
    <n v="218"/>
    <n v="562"/>
    <n v="397"/>
    <n v="368"/>
    <s v="579"/>
    <n v="539"/>
    <n v="44.85"/>
    <x v="3"/>
    <s v="25"/>
    <s v="1.28%"/>
    <s v="0.76%"/>
    <s v="48.57"/>
    <x v="21"/>
    <s v="1,221,037"/>
    <s v="Africa"/>
    <x v="9"/>
    <s v="$386.73 Bn"/>
    <s v="$295.44 Bn"/>
    <x v="21"/>
  </r>
  <r>
    <x v="478"/>
    <s v="Sichuan University"/>
    <x v="18"/>
    <n v="26"/>
    <n v="367"/>
    <n v="563"/>
    <n v="218"/>
    <n v="269"/>
    <n v="478"/>
    <n v="645"/>
    <s v="447"/>
    <n v="597"/>
    <n v="44.85"/>
    <x v="3"/>
    <s v="1"/>
    <s v="0.39%"/>
    <s v="18.47%"/>
    <s v="148.28"/>
    <x v="18"/>
    <s v="9,706,961"/>
    <s v="Asia"/>
    <x v="2"/>
    <s v="$15.47 Tn"/>
    <s v="$11.22 Tn"/>
    <x v="18"/>
  </r>
  <r>
    <x v="479"/>
    <s v="Illinois Institute of Technology"/>
    <x v="0"/>
    <n v="154"/>
    <n v="274"/>
    <n v="114"/>
    <n v="218"/>
    <n v="784"/>
    <n v="713"/>
    <n v="511"/>
    <s v="715"/>
    <n v="861"/>
    <n v="44.85"/>
    <x v="3"/>
    <s v="3"/>
    <s v="0.59%"/>
    <s v="4.25%"/>
    <s v="35.32"/>
    <x v="0"/>
    <s v="9,372,610"/>
    <s v="Americas"/>
    <x v="0"/>
    <s v="$22.20 Tn"/>
    <s v="$18.62 Tn"/>
    <x v="0"/>
  </r>
  <r>
    <x v="480"/>
    <s v="Tokyo University of Science"/>
    <x v="2"/>
    <n v="23"/>
    <n v="367"/>
    <n v="567"/>
    <n v="218"/>
    <n v="530"/>
    <n v="530"/>
    <n v="428"/>
    <s v="457"/>
    <n v="191"/>
    <n v="44.84"/>
    <x v="3"/>
    <s v="11"/>
    <s v="-0.30%"/>
    <s v="1.62%"/>
    <s v="334.66"/>
    <x v="2"/>
    <s v="377,930"/>
    <s v="Asia"/>
    <x v="2"/>
    <s v="$5.50 Tn"/>
    <s v="$4.94 Tn"/>
    <x v="2"/>
  </r>
  <r>
    <x v="481"/>
    <s v="University of Science, Malaysia"/>
    <x v="31"/>
    <n v="1"/>
    <n v="367"/>
    <n v="567"/>
    <n v="218"/>
    <n v="669"/>
    <n v="888"/>
    <n v="428"/>
    <s v="809"/>
    <n v="94"/>
    <n v="44.84"/>
    <x v="3"/>
    <s v="45"/>
    <s v="1.30%"/>
    <s v="0.42%"/>
    <s v="97.84"/>
    <x v="31"/>
    <s v="330,803"/>
    <s v="Asia"/>
    <x v="7"/>
    <s v="$401.99 Bn"/>
    <s v="$296.53 Bn"/>
    <x v="31"/>
  </r>
  <r>
    <x v="482"/>
    <s v="Clemson University"/>
    <x v="0"/>
    <n v="155"/>
    <n v="367"/>
    <n v="535"/>
    <n v="218"/>
    <n v="433"/>
    <n v="497"/>
    <n v="645"/>
    <s v="396"/>
    <n v="510"/>
    <n v="44.83"/>
    <x v="3"/>
    <s v="3"/>
    <s v="0.59%"/>
    <s v="4.25%"/>
    <s v="35.32"/>
    <x v="0"/>
    <s v="9,372,610"/>
    <s v="Americas"/>
    <x v="0"/>
    <s v="$22.20 Tn"/>
    <s v="$18.62 Tn"/>
    <x v="0"/>
  </r>
  <r>
    <x v="483"/>
    <s v="University of Zaragoza"/>
    <x v="22"/>
    <n v="14"/>
    <n v="366"/>
    <n v="408"/>
    <n v="218"/>
    <n v="342"/>
    <n v="675"/>
    <n v="428"/>
    <s v="471"/>
    <n v="276"/>
    <n v="44.83"/>
    <x v="3"/>
    <s v="30"/>
    <s v="0.04%"/>
    <s v="0.60%"/>
    <s v="92.40"/>
    <x v="22"/>
    <s v="505,992"/>
    <s v="Europe"/>
    <x v="5"/>
    <s v="$1.50 Tn"/>
    <s v="$1.24 Tn"/>
    <x v="22"/>
  </r>
  <r>
    <x v="484"/>
    <s v="University of the Basque Country"/>
    <x v="22"/>
    <n v="15"/>
    <n v="367"/>
    <n v="567"/>
    <n v="218"/>
    <n v="318"/>
    <n v="387"/>
    <n v="511"/>
    <s v="480"/>
    <n v="266"/>
    <n v="44.83"/>
    <x v="3"/>
    <s v="30"/>
    <s v="0.04%"/>
    <s v="0.60%"/>
    <s v="92.40"/>
    <x v="22"/>
    <s v="505,992"/>
    <s v="Europe"/>
    <x v="5"/>
    <s v="$1.50 Tn"/>
    <s v="$1.24 Tn"/>
    <x v="22"/>
  </r>
  <r>
    <x v="485"/>
    <s v="Nagasaki University"/>
    <x v="2"/>
    <n v="24"/>
    <n v="299"/>
    <n v="214"/>
    <n v="218"/>
    <n v="614"/>
    <n v="607"/>
    <n v="645"/>
    <s v="529"/>
    <n v="233"/>
    <n v="44.82"/>
    <x v="3"/>
    <s v="11"/>
    <s v="-0.30%"/>
    <s v="1.62%"/>
    <s v="334.66"/>
    <x v="2"/>
    <s v="377,930"/>
    <s v="Asia"/>
    <x v="2"/>
    <s v="$5.50 Tn"/>
    <s v="$4.94 Tn"/>
    <x v="2"/>
  </r>
  <r>
    <x v="486"/>
    <s v="Technical University of Dortmund"/>
    <x v="10"/>
    <n v="37"/>
    <n v="367"/>
    <n v="567"/>
    <n v="218"/>
    <n v="459"/>
    <n v="528"/>
    <n v="368"/>
    <s v="420"/>
    <n v="284"/>
    <n v="44.82"/>
    <x v="3"/>
    <s v="19"/>
    <s v="0.32%"/>
    <s v="1.07%"/>
    <s v="234.61"/>
    <x v="10"/>
    <s v="357,114"/>
    <s v="Europe"/>
    <x v="3"/>
    <s v="$4.16 Tn"/>
    <s v="$3.48 Tn"/>
    <x v="10"/>
  </r>
  <r>
    <x v="487"/>
    <s v="University of Hawaii at Manoa"/>
    <x v="0"/>
    <n v="156"/>
    <n v="367"/>
    <n v="435"/>
    <n v="153"/>
    <n v="448"/>
    <n v="213"/>
    <n v="368"/>
    <s v="457"/>
    <n v="490"/>
    <n v="44.82"/>
    <x v="3"/>
    <s v="3"/>
    <s v="0.59%"/>
    <s v="4.25%"/>
    <s v="35.32"/>
    <x v="0"/>
    <s v="9,372,610"/>
    <s v="Americas"/>
    <x v="0"/>
    <s v="$22.20 Tn"/>
    <s v="$18.62 Tn"/>
    <x v="0"/>
  </r>
  <r>
    <x v="488"/>
    <s v="University of Nebraska Omaha"/>
    <x v="0"/>
    <n v="157"/>
    <n v="367"/>
    <n v="365"/>
    <n v="218"/>
    <n v="704"/>
    <n v="606"/>
    <n v="428"/>
    <s v="396"/>
    <n v="871"/>
    <n v="44.81"/>
    <x v="3"/>
    <s v="3"/>
    <s v="0.59%"/>
    <s v="4.25%"/>
    <s v="35.32"/>
    <x v="0"/>
    <s v="9,372,610"/>
    <s v="Americas"/>
    <x v="0"/>
    <s v="$22.20 Tn"/>
    <s v="$18.62 Tn"/>
    <x v="0"/>
  </r>
  <r>
    <x v="489"/>
    <s v="University of Konstanz"/>
    <x v="10"/>
    <n v="38"/>
    <n v="367"/>
    <n v="567"/>
    <n v="218"/>
    <n v="475"/>
    <n v="337"/>
    <n v="368"/>
    <s v="402"/>
    <n v="614"/>
    <n v="44.81"/>
    <x v="3"/>
    <s v="19"/>
    <s v="0.32%"/>
    <s v="1.07%"/>
    <s v="234.61"/>
    <x v="10"/>
    <s v="357,114"/>
    <s v="Europe"/>
    <x v="3"/>
    <s v="$4.16 Tn"/>
    <s v="$3.48 Tn"/>
    <x v="10"/>
  </r>
  <r>
    <x v="490"/>
    <s v="Panjab University"/>
    <x v="32"/>
    <n v="4"/>
    <n v="333"/>
    <n v="167"/>
    <n v="218"/>
    <n v="720"/>
    <n v="786"/>
    <n v="368"/>
    <s v="540"/>
    <n v="824"/>
    <n v="44.8"/>
    <x v="3"/>
    <s v="2"/>
    <s v="0.99%"/>
    <s v="17.70%"/>
    <s v="419.76"/>
    <x v="32"/>
    <s v="3,287,590"/>
    <s v="Asia"/>
    <x v="12"/>
    <s v="$3.26 Tn"/>
    <s v="$2.26 Tn"/>
    <x v="32"/>
  </r>
  <r>
    <x v="491"/>
    <s v="University of Hanover"/>
    <x v="10"/>
    <n v="39"/>
    <n v="367"/>
    <n v="485"/>
    <n v="218"/>
    <n v="434"/>
    <n v="507"/>
    <n v="368"/>
    <s v="457"/>
    <n v="250"/>
    <n v="44.8"/>
    <x v="3"/>
    <s v="19"/>
    <s v="0.32%"/>
    <s v="1.07%"/>
    <s v="234.61"/>
    <x v="10"/>
    <s v="357,114"/>
    <s v="Europe"/>
    <x v="3"/>
    <s v="$4.16 Tn"/>
    <s v="$3.48 Tn"/>
    <x v="10"/>
  </r>
  <r>
    <x v="492"/>
    <s v="University of Maryland, Baltimore County"/>
    <x v="0"/>
    <n v="158"/>
    <n v="367"/>
    <n v="567"/>
    <n v="218"/>
    <n v="587"/>
    <n v="391"/>
    <n v="428"/>
    <s v="402"/>
    <n v="423"/>
    <n v="44.8"/>
    <x v="3"/>
    <s v="3"/>
    <s v="0.59%"/>
    <s v="4.25%"/>
    <s v="35.32"/>
    <x v="0"/>
    <s v="9,372,610"/>
    <s v="Americas"/>
    <x v="0"/>
    <s v="$22.20 Tn"/>
    <s v="$18.62 Tn"/>
    <x v="0"/>
  </r>
  <r>
    <x v="493"/>
    <s v="University of Newcastle"/>
    <x v="14"/>
    <n v="11"/>
    <n v="367"/>
    <n v="567"/>
    <n v="218"/>
    <n v="408"/>
    <n v="496"/>
    <n v="812"/>
    <s v="424"/>
    <n v="322"/>
    <n v="44.79"/>
    <x v="3"/>
    <s v="55"/>
    <s v="1.18%"/>
    <s v="0.33%"/>
    <s v="3.32"/>
    <x v="14"/>
    <s v="7,692,024"/>
    <s v="Oceania"/>
    <x v="6"/>
    <s v="$1.48 Tn"/>
    <s v="$1.30 Tn"/>
    <x v="14"/>
  </r>
  <r>
    <x v="494"/>
    <s v="University of Ulsan"/>
    <x v="8"/>
    <n v="17"/>
    <n v="367"/>
    <n v="436"/>
    <n v="218"/>
    <n v="421"/>
    <n v="599"/>
    <n v="645"/>
    <s v="424"/>
    <n v="370"/>
    <n v="44.79"/>
    <x v="3"/>
    <s v="28"/>
    <s v="0.09%"/>
    <s v="0.66%"/>
    <s v="511.62"/>
    <x v="8"/>
    <s v="100,210"/>
    <s v="Asia"/>
    <x v="2"/>
    <s v="$1.74 Tn"/>
    <s v="$1.41 Tn"/>
    <x v="8"/>
  </r>
  <r>
    <x v="495"/>
    <s v="Renmin University of China"/>
    <x v="18"/>
    <n v="27"/>
    <n v="367"/>
    <n v="100"/>
    <n v="218"/>
    <n v="965"/>
    <n v="936"/>
    <n v="812"/>
    <s v="896"/>
    <n v="715"/>
    <n v="44.79"/>
    <x v="3"/>
    <s v="1"/>
    <s v="0.39%"/>
    <s v="18.47%"/>
    <s v="148.28"/>
    <x v="18"/>
    <s v="9,706,961"/>
    <s v="Asia"/>
    <x v="2"/>
    <s v="$15.47 Tn"/>
    <s v="$11.22 Tn"/>
    <x v="18"/>
  </r>
  <r>
    <x v="496"/>
    <s v="Martin Luther University of Halle-Wittenberg"/>
    <x v="10"/>
    <n v="40"/>
    <n v="358"/>
    <n v="567"/>
    <n v="210"/>
    <n v="394"/>
    <n v="345"/>
    <n v="812"/>
    <s v="413"/>
    <n v="706"/>
    <n v="44.79"/>
    <x v="3"/>
    <s v="19"/>
    <s v="0.32%"/>
    <s v="1.07%"/>
    <s v="234.61"/>
    <x v="10"/>
    <s v="357,114"/>
    <s v="Europe"/>
    <x v="3"/>
    <s v="$4.16 Tn"/>
    <s v="$3.48 Tn"/>
    <x v="10"/>
  </r>
  <r>
    <x v="497"/>
    <s v="University of Malaya"/>
    <x v="31"/>
    <n v="2"/>
    <n v="367"/>
    <n v="138"/>
    <n v="218"/>
    <n v="572"/>
    <n v="877"/>
    <n v="428"/>
    <s v="741"/>
    <n v="274"/>
    <n v="44.79"/>
    <x v="3"/>
    <s v="45"/>
    <s v="1.30%"/>
    <s v="0.42%"/>
    <s v="97.84"/>
    <x v="31"/>
    <s v="330,803"/>
    <s v="Asia"/>
    <x v="7"/>
    <s v="$401.99 Bn"/>
    <s v="$296.53 Bn"/>
    <x v="31"/>
  </r>
  <r>
    <x v="498"/>
    <s v="University of Savoy"/>
    <x v="6"/>
    <n v="20"/>
    <n v="367"/>
    <n v="567"/>
    <n v="218"/>
    <n v="490"/>
    <n v="435"/>
    <n v="428"/>
    <s v="402"/>
    <n v="731"/>
    <n v="44.79"/>
    <x v="3"/>
    <s v="22"/>
    <s v="0.22%"/>
    <s v="0.84%"/>
    <s v="118.31"/>
    <x v="6"/>
    <s v="551,695"/>
    <s v="Europe"/>
    <x v="3"/>
    <s v="$2.88 Tn"/>
    <s v="$2.47 Tn"/>
    <x v="6"/>
  </r>
  <r>
    <x v="499"/>
    <s v="University of Udine"/>
    <x v="9"/>
    <n v="25"/>
    <n v="367"/>
    <n v="567"/>
    <n v="218"/>
    <n v="600"/>
    <n v="390"/>
    <n v="511"/>
    <s v="396"/>
    <n v="634"/>
    <n v="44.78"/>
    <x v="3"/>
    <s v="23"/>
    <s v="-0.15%"/>
    <s v="0.78%"/>
    <s v="200.65"/>
    <x v="9"/>
    <s v="301,336"/>
    <s v="Europe"/>
    <x v="5"/>
    <s v="$2.09 Tn"/>
    <s v="$1.86 Tn"/>
    <x v="9"/>
  </r>
  <r>
    <x v="500"/>
    <s v="Tokyo Metropolitan University"/>
    <x v="2"/>
    <n v="25"/>
    <n v="367"/>
    <n v="415"/>
    <n v="218"/>
    <n v="593"/>
    <n v="460"/>
    <n v="321"/>
    <s v="413"/>
    <n v="574"/>
    <n v="44.78"/>
    <x v="3"/>
    <s v="11"/>
    <s v="-0.30%"/>
    <s v="1.62%"/>
    <s v="334.66"/>
    <x v="2"/>
    <s v="377,930"/>
    <s v="Asia"/>
    <x v="2"/>
    <s v="$5.50 Tn"/>
    <s v="$4.94 Tn"/>
    <x v="2"/>
  </r>
  <r>
    <x v="501"/>
    <s v="University of Sherbrooke"/>
    <x v="5"/>
    <n v="21"/>
    <n v="367"/>
    <n v="567"/>
    <n v="218"/>
    <n v="454"/>
    <n v="421"/>
    <n v="321"/>
    <s v="413"/>
    <n v="853"/>
    <n v="44.77"/>
    <x v="3"/>
    <s v="39"/>
    <s v="0.89%"/>
    <s v="0.48%"/>
    <s v="3.78"/>
    <x v="5"/>
    <s v="9,984,670"/>
    <s v="Americas"/>
    <x v="0"/>
    <s v="$1.83 Tn"/>
    <s v="$1.53 Tn"/>
    <x v="5"/>
  </r>
  <r>
    <x v="502"/>
    <s v="University of Brescia"/>
    <x v="9"/>
    <n v="26"/>
    <n v="367"/>
    <n v="567"/>
    <n v="218"/>
    <n v="585"/>
    <n v="614"/>
    <n v="645"/>
    <s v="396"/>
    <n v="816"/>
    <n v="44.77"/>
    <x v="3"/>
    <s v="23"/>
    <s v="-0.15%"/>
    <s v="0.78%"/>
    <s v="200.65"/>
    <x v="9"/>
    <s v="301,336"/>
    <s v="Europe"/>
    <x v="5"/>
    <s v="$2.09 Tn"/>
    <s v="$1.86 Tn"/>
    <x v="9"/>
  </r>
  <r>
    <x v="503"/>
    <s v="University of Ljubljana"/>
    <x v="42"/>
    <n v="1"/>
    <n v="367"/>
    <n v="567"/>
    <n v="218"/>
    <n v="341"/>
    <n v="415"/>
    <n v="321"/>
    <s v="457"/>
    <n v="507"/>
    <n v="44.77"/>
    <x v="3"/>
    <s v="149"/>
    <s v="0.01%"/>
    <s v="0.03%"/>
    <s v="102.55"/>
    <x v="42"/>
    <s v="20,273"/>
    <s v="Europe"/>
    <x v="5"/>
    <s v="$58.21 Bn"/>
    <s v="$44.71 Bn"/>
    <x v="42"/>
  </r>
  <r>
    <x v="504"/>
    <s v="University of Nice Sophia Antipolis"/>
    <x v="6"/>
    <n v="21"/>
    <n v="266"/>
    <n v="567"/>
    <n v="218"/>
    <n v="451"/>
    <n v="259"/>
    <n v="511"/>
    <s v="424"/>
    <n v="513"/>
    <n v="44.75"/>
    <x v="3"/>
    <s v="22"/>
    <s v="0.22%"/>
    <s v="0.84%"/>
    <s v="118.31"/>
    <x v="6"/>
    <s v="551,695"/>
    <s v="Europe"/>
    <x v="3"/>
    <s v="$2.88 Tn"/>
    <s v="$2.47 Tn"/>
    <x v="6"/>
  </r>
  <r>
    <x v="505"/>
    <s v="University of Hull"/>
    <x v="1"/>
    <n v="38"/>
    <n v="305"/>
    <n v="253"/>
    <n v="162"/>
    <n v="602"/>
    <n v="557"/>
    <n v="511"/>
    <s v="511"/>
    <n v="524"/>
    <n v="44.75"/>
    <x v="3"/>
    <s v="21"/>
    <s v="0.53%"/>
    <s v="0.87%"/>
    <s v="279.48"/>
    <x v="1"/>
    <s v="242,900"/>
    <s v="Europe"/>
    <x v="1"/>
    <s v="$2.93 Tn"/>
    <s v="$2.65 Tn"/>
    <x v="1"/>
  </r>
  <r>
    <x v="506"/>
    <s v="University of Coimbra"/>
    <x v="28"/>
    <n v="3"/>
    <n v="359"/>
    <n v="567"/>
    <n v="218"/>
    <n v="415"/>
    <n v="423"/>
    <n v="645"/>
    <s v="424"/>
    <n v="459"/>
    <n v="44.75"/>
    <x v="3"/>
    <s v="89"/>
    <s v="-0.29%"/>
    <s v="0.13%"/>
    <s v="110.73"/>
    <x v="28"/>
    <s v="92,090"/>
    <s v="Europe"/>
    <x v="5"/>
    <s v="$249.91 Bn"/>
    <s v="$204.84 Bn"/>
    <x v="28"/>
  </r>
  <r>
    <x v="507"/>
    <s v="Creighton University"/>
    <x v="0"/>
    <n v="159"/>
    <n v="367"/>
    <n v="567"/>
    <n v="218"/>
    <n v="824"/>
    <n v="724"/>
    <n v="368"/>
    <s v="402"/>
    <n v="615"/>
    <n v="44.75"/>
    <x v="3"/>
    <s v="3"/>
    <s v="0.59%"/>
    <s v="4.25%"/>
    <s v="35.32"/>
    <x v="0"/>
    <s v="9,372,610"/>
    <s v="Americas"/>
    <x v="0"/>
    <s v="$22.20 Tn"/>
    <s v="$18.62 Tn"/>
    <x v="0"/>
  </r>
  <r>
    <x v="508"/>
    <s v="Georgia State University"/>
    <x v="0"/>
    <n v="160"/>
    <n v="367"/>
    <n v="405"/>
    <n v="218"/>
    <n v="449"/>
    <n v="484"/>
    <n v="511"/>
    <s v="457"/>
    <n v="360"/>
    <n v="44.74"/>
    <x v="3"/>
    <s v="3"/>
    <s v="0.59%"/>
    <s v="4.25%"/>
    <s v="35.32"/>
    <x v="0"/>
    <s v="9,372,610"/>
    <s v="Americas"/>
    <x v="0"/>
    <s v="$22.20 Tn"/>
    <s v="$18.62 Tn"/>
    <x v="0"/>
  </r>
  <r>
    <x v="509"/>
    <s v="University of Wisconsin–Milwaukee"/>
    <x v="0"/>
    <n v="161"/>
    <n v="229"/>
    <n v="248"/>
    <n v="218"/>
    <n v="516"/>
    <n v="491"/>
    <n v="511"/>
    <s v="503"/>
    <n v="871"/>
    <n v="44.74"/>
    <x v="3"/>
    <s v="3"/>
    <s v="0.59%"/>
    <s v="4.25%"/>
    <s v="35.32"/>
    <x v="0"/>
    <s v="9,372,610"/>
    <s v="Americas"/>
    <x v="0"/>
    <s v="$22.20 Tn"/>
    <s v="$18.62 Tn"/>
    <x v="0"/>
  </r>
  <r>
    <x v="510"/>
    <s v="Catholic University of Korea"/>
    <x v="8"/>
    <n v="18"/>
    <n v="367"/>
    <n v="567"/>
    <n v="218"/>
    <n v="576"/>
    <n v="792"/>
    <n v="645"/>
    <s v="590"/>
    <n v="139"/>
    <n v="44.74"/>
    <x v="3"/>
    <s v="28"/>
    <s v="0.09%"/>
    <s v="0.66%"/>
    <s v="511.62"/>
    <x v="8"/>
    <s v="100,210"/>
    <s v="Asia"/>
    <x v="2"/>
    <s v="$1.74 Tn"/>
    <s v="$1.41 Tn"/>
    <x v="8"/>
  </r>
  <r>
    <x v="511"/>
    <s v="University of Tokushima"/>
    <x v="2"/>
    <n v="26"/>
    <n v="107"/>
    <n v="567"/>
    <n v="218"/>
    <n v="643"/>
    <n v="453"/>
    <n v="645"/>
    <s v="529"/>
    <n v="247"/>
    <n v="44.73"/>
    <x v="3"/>
    <s v="11"/>
    <s v="-0.30%"/>
    <s v="1.62%"/>
    <s v="334.66"/>
    <x v="2"/>
    <s v="377,930"/>
    <s v="Asia"/>
    <x v="2"/>
    <s v="$5.50 Tn"/>
    <s v="$4.94 Tn"/>
    <x v="2"/>
  </r>
  <r>
    <x v="512"/>
    <s v="Yokohama City University"/>
    <x v="2"/>
    <n v="27"/>
    <n v="367"/>
    <n v="231"/>
    <n v="218"/>
    <n v="685"/>
    <n v="370"/>
    <n v="645"/>
    <s v="520"/>
    <n v="359"/>
    <n v="44.73"/>
    <x v="3"/>
    <s v="11"/>
    <s v="-0.30%"/>
    <s v="1.62%"/>
    <s v="334.66"/>
    <x v="2"/>
    <s v="377,930"/>
    <s v="Asia"/>
    <x v="2"/>
    <s v="$5.50 Tn"/>
    <s v="$4.94 Tn"/>
    <x v="2"/>
  </r>
  <r>
    <x v="513"/>
    <s v="Lanzhou University"/>
    <x v="18"/>
    <n v="28"/>
    <n v="367"/>
    <n v="567"/>
    <n v="218"/>
    <n v="350"/>
    <n v="689"/>
    <n v="645"/>
    <s v="457"/>
    <n v="624"/>
    <n v="44.72"/>
    <x v="3"/>
    <s v="1"/>
    <s v="0.39%"/>
    <s v="18.47%"/>
    <s v="148.28"/>
    <x v="18"/>
    <s v="9,706,961"/>
    <s v="Asia"/>
    <x v="2"/>
    <s v="$15.47 Tn"/>
    <s v="$11.22 Tn"/>
    <x v="18"/>
  </r>
  <r>
    <x v="514"/>
    <s v="University of Crete"/>
    <x v="33"/>
    <n v="3"/>
    <n v="367"/>
    <n v="567"/>
    <n v="218"/>
    <n v="491"/>
    <n v="518"/>
    <n v="511"/>
    <s v="420"/>
    <n v="871"/>
    <n v="44.72"/>
    <x v="3"/>
    <s v="87"/>
    <s v="-0.48%"/>
    <s v="0.13%"/>
    <s v="78.97"/>
    <x v="33"/>
    <s v="131,990"/>
    <s v="Europe"/>
    <x v="5"/>
    <s v="$230.50 Bn"/>
    <s v="$192.69 Bn"/>
    <x v="33"/>
  </r>
  <r>
    <x v="515"/>
    <s v="SUNY Downstate Medical Center"/>
    <x v="0"/>
    <n v="162"/>
    <n v="367"/>
    <n v="567"/>
    <n v="155"/>
    <n v="756"/>
    <n v="446"/>
    <n v="511"/>
    <s v="437"/>
    <n v="660"/>
    <n v="44.72"/>
    <x v="3"/>
    <s v="3"/>
    <s v="0.59%"/>
    <s v="4.25%"/>
    <s v="35.32"/>
    <x v="0"/>
    <s v="9,372,610"/>
    <s v="Americas"/>
    <x v="0"/>
    <s v="$22.20 Tn"/>
    <s v="$18.62 Tn"/>
    <x v="0"/>
  </r>
  <r>
    <x v="516"/>
    <s v="University of Potsdam"/>
    <x v="10"/>
    <n v="41"/>
    <n v="367"/>
    <n v="567"/>
    <n v="218"/>
    <n v="485"/>
    <n v="313"/>
    <n v="511"/>
    <s v="424"/>
    <n v="584"/>
    <n v="44.72"/>
    <x v="3"/>
    <s v="19"/>
    <s v="0.32%"/>
    <s v="1.07%"/>
    <s v="234.61"/>
    <x v="10"/>
    <s v="357,114"/>
    <s v="Europe"/>
    <x v="3"/>
    <s v="$4.16 Tn"/>
    <s v="$3.48 Tn"/>
    <x v="10"/>
  </r>
  <r>
    <x v="517"/>
    <s v="Yokohama National University"/>
    <x v="2"/>
    <n v="28"/>
    <n v="88"/>
    <n v="217"/>
    <n v="135"/>
    <n v="909"/>
    <n v="865"/>
    <n v="645"/>
    <s v="809"/>
    <n v="440"/>
    <n v="44.72"/>
    <x v="3"/>
    <s v="11"/>
    <s v="-0.30%"/>
    <s v="1.62%"/>
    <s v="334.66"/>
    <x v="2"/>
    <s v="377,930"/>
    <s v="Asia"/>
    <x v="2"/>
    <s v="$5.50 Tn"/>
    <s v="$4.94 Tn"/>
    <x v="2"/>
  </r>
  <r>
    <x v="518"/>
    <s v="New Mexico State University"/>
    <x v="0"/>
    <n v="163"/>
    <n v="367"/>
    <n v="432"/>
    <n v="218"/>
    <n v="711"/>
    <n v="585"/>
    <n v="321"/>
    <s v="424"/>
    <n v="871"/>
    <n v="44.71"/>
    <x v="3"/>
    <s v="3"/>
    <s v="0.59%"/>
    <s v="4.25%"/>
    <s v="35.32"/>
    <x v="0"/>
    <s v="9,372,610"/>
    <s v="Americas"/>
    <x v="0"/>
    <s v="$22.20 Tn"/>
    <s v="$18.62 Tn"/>
    <x v="0"/>
  </r>
  <r>
    <x v="519"/>
    <s v="University of Bayreuth"/>
    <x v="10"/>
    <n v="42"/>
    <n v="367"/>
    <n v="567"/>
    <n v="218"/>
    <n v="457"/>
    <n v="331"/>
    <n v="321"/>
    <s v="447"/>
    <n v="603"/>
    <n v="44.71"/>
    <x v="3"/>
    <s v="19"/>
    <s v="0.32%"/>
    <s v="1.07%"/>
    <s v="234.61"/>
    <x v="10"/>
    <s v="357,114"/>
    <s v="Europe"/>
    <x v="3"/>
    <s v="$4.16 Tn"/>
    <s v="$3.48 Tn"/>
    <x v="10"/>
  </r>
  <r>
    <x v="520"/>
    <s v="Bar-Ilan University"/>
    <x v="4"/>
    <n v="6"/>
    <n v="280"/>
    <n v="392"/>
    <n v="218"/>
    <n v="404"/>
    <n v="410"/>
    <n v="645"/>
    <s v="495"/>
    <n v="338"/>
    <n v="44.71"/>
    <x v="3"/>
    <s v="100"/>
    <s v="1.60%"/>
    <s v="0.11%"/>
    <s v="416.73"/>
    <x v="4"/>
    <s v="20,770"/>
    <s v="Asia"/>
    <x v="4"/>
    <s v="$403.96 Bn"/>
    <s v="$317.75 Bn"/>
    <x v="4"/>
  </r>
  <r>
    <x v="521"/>
    <s v="University of Mississippi - Oxford Campus"/>
    <x v="0"/>
    <n v="164"/>
    <n v="367"/>
    <n v="567"/>
    <n v="218"/>
    <n v="508"/>
    <n v="851"/>
    <n v="428"/>
    <s v="424"/>
    <n v="611"/>
    <n v="44.7"/>
    <x v="3"/>
    <s v="3"/>
    <s v="0.59%"/>
    <s v="4.25%"/>
    <s v="35.32"/>
    <x v="0"/>
    <s v="9,372,610"/>
    <s v="Americas"/>
    <x v="0"/>
    <s v="$22.20 Tn"/>
    <s v="$18.62 Tn"/>
    <x v="0"/>
  </r>
  <r>
    <x v="522"/>
    <s v="University of Tasmania"/>
    <x v="14"/>
    <n v="12"/>
    <n v="367"/>
    <n v="567"/>
    <n v="218"/>
    <n v="429"/>
    <n v="261"/>
    <n v="645"/>
    <s v="447"/>
    <n v="727"/>
    <n v="44.7"/>
    <x v="3"/>
    <s v="55"/>
    <s v="1.18%"/>
    <s v="0.33%"/>
    <s v="3.32"/>
    <x v="14"/>
    <s v="7,692,024"/>
    <s v="Oceania"/>
    <x v="6"/>
    <s v="$1.48 Tn"/>
    <s v="$1.30 Tn"/>
    <x v="14"/>
  </r>
  <r>
    <x v="523"/>
    <s v="Graduate University for Advanced Studies"/>
    <x v="2"/>
    <n v="29"/>
    <n v="367"/>
    <n v="567"/>
    <n v="218"/>
    <n v="613"/>
    <n v="291"/>
    <n v="645"/>
    <s v="420"/>
    <n v="871"/>
    <n v="44.7"/>
    <x v="3"/>
    <s v="11"/>
    <s v="-0.30%"/>
    <s v="1.62%"/>
    <s v="334.66"/>
    <x v="2"/>
    <s v="377,930"/>
    <s v="Asia"/>
    <x v="2"/>
    <s v="$5.50 Tn"/>
    <s v="$4.94 Tn"/>
    <x v="2"/>
  </r>
  <r>
    <x v="524"/>
    <s v="University of Surrey"/>
    <x v="1"/>
    <n v="39"/>
    <n v="217"/>
    <n v="295"/>
    <n v="218"/>
    <n v="419"/>
    <n v="553"/>
    <n v="428"/>
    <s v="549"/>
    <n v="300"/>
    <n v="44.7"/>
    <x v="3"/>
    <s v="21"/>
    <s v="0.53%"/>
    <s v="0.87%"/>
    <s v="279.48"/>
    <x v="1"/>
    <s v="242,900"/>
    <s v="Europe"/>
    <x v="1"/>
    <s v="$2.93 Tn"/>
    <s v="$2.65 Tn"/>
    <x v="1"/>
  </r>
  <r>
    <x v="525"/>
    <s v="Federal University of Minas Gerais"/>
    <x v="23"/>
    <n v="4"/>
    <n v="367"/>
    <n v="425"/>
    <n v="218"/>
    <n v="417"/>
    <n v="521"/>
    <n v="428"/>
    <s v="549"/>
    <n v="207"/>
    <n v="44.7"/>
    <x v="3"/>
    <s v="6"/>
    <s v="0.72%"/>
    <s v="2.73%"/>
    <s v="24.96"/>
    <x v="23"/>
    <s v="8,515,767"/>
    <s v="Americas"/>
    <x v="10"/>
    <s v="$2.06 Tn"/>
    <s v="$1.80 Tn"/>
    <x v="23"/>
  </r>
  <r>
    <x v="526"/>
    <s v="University of Tromsø - The Arctic University of Norway"/>
    <x v="13"/>
    <n v="4"/>
    <n v="367"/>
    <n v="567"/>
    <n v="218"/>
    <n v="493"/>
    <n v="407"/>
    <n v="287"/>
    <s v="447"/>
    <n v="824"/>
    <n v="44.7"/>
    <x v="3"/>
    <s v="119"/>
    <s v="0.79%"/>
    <s v="0.07%"/>
    <s v="16.74"/>
    <x v="13"/>
    <s v="323,802"/>
    <s v="Europe"/>
    <x v="1"/>
    <s v="$438.62 Bn"/>
    <s v="$371.07 Bn"/>
    <x v="13"/>
  </r>
  <r>
    <x v="527"/>
    <s v="University of Palermo"/>
    <x v="9"/>
    <n v="27"/>
    <n v="367"/>
    <n v="567"/>
    <n v="218"/>
    <n v="452"/>
    <n v="545"/>
    <n v="812"/>
    <s v="437"/>
    <n v="559"/>
    <n v="44.7"/>
    <x v="3"/>
    <s v="23"/>
    <s v="-0.15%"/>
    <s v="0.78%"/>
    <s v="200.65"/>
    <x v="9"/>
    <s v="301,336"/>
    <s v="Europe"/>
    <x v="5"/>
    <s v="$2.09 Tn"/>
    <s v="$1.86 Tn"/>
    <x v="9"/>
  </r>
  <r>
    <x v="528"/>
    <s v="Shinshu University"/>
    <x v="2"/>
    <n v="30"/>
    <n v="367"/>
    <n v="517"/>
    <n v="218"/>
    <n v="594"/>
    <n v="602"/>
    <n v="368"/>
    <s v="486"/>
    <n v="244"/>
    <n v="44.7"/>
    <x v="3"/>
    <s v="11"/>
    <s v="-0.30%"/>
    <s v="1.62%"/>
    <s v="334.66"/>
    <x v="2"/>
    <s v="377,930"/>
    <s v="Asia"/>
    <x v="2"/>
    <s v="$5.50 Tn"/>
    <s v="$4.94 Tn"/>
    <x v="2"/>
  </r>
  <r>
    <x v="529"/>
    <s v="University of Science and Technology Beijing"/>
    <x v="18"/>
    <n v="29"/>
    <n v="367"/>
    <n v="121"/>
    <n v="218"/>
    <n v="542"/>
    <n v="937"/>
    <n v="511"/>
    <s v="886"/>
    <n v="408"/>
    <n v="44.7"/>
    <x v="3"/>
    <s v="1"/>
    <s v="0.39%"/>
    <s v="18.47%"/>
    <s v="148.28"/>
    <x v="18"/>
    <s v="9,706,961"/>
    <s v="Asia"/>
    <x v="2"/>
    <s v="$15.47 Tn"/>
    <s v="$11.22 Tn"/>
    <x v="18"/>
  </r>
  <r>
    <x v="530"/>
    <s v="University of Catania"/>
    <x v="9"/>
    <n v="28"/>
    <n v="213"/>
    <n v="567"/>
    <n v="218"/>
    <n v="438"/>
    <n v="693"/>
    <n v="428"/>
    <s v="457"/>
    <n v="853"/>
    <n v="44.69"/>
    <x v="3"/>
    <s v="23"/>
    <s v="-0.15%"/>
    <s v="0.78%"/>
    <s v="200.65"/>
    <x v="9"/>
    <s v="301,336"/>
    <s v="Europe"/>
    <x v="5"/>
    <s v="$2.09 Tn"/>
    <s v="$1.86 Tn"/>
    <x v="9"/>
  </r>
  <r>
    <x v="531"/>
    <s v="Mahidol University"/>
    <x v="29"/>
    <n v="2"/>
    <n v="367"/>
    <n v="567"/>
    <n v="218"/>
    <n v="476"/>
    <n v="372"/>
    <n v="368"/>
    <s v="447"/>
    <n v="861"/>
    <n v="44.69"/>
    <x v="3"/>
    <s v="20"/>
    <s v="0.25%"/>
    <s v="0.90%"/>
    <s v="136.03"/>
    <x v="29"/>
    <s v="513,120"/>
    <s v="Asia"/>
    <x v="7"/>
    <s v="$547.43 Bn"/>
    <s v="$407.03 Bn"/>
    <x v="29"/>
  </r>
  <r>
    <x v="532"/>
    <s v="University of Canterbury"/>
    <x v="27"/>
    <n v="3"/>
    <n v="190"/>
    <n v="195"/>
    <n v="218"/>
    <n v="569"/>
    <n v="437"/>
    <n v="428"/>
    <s v="606"/>
    <n v="871"/>
    <n v="44.68"/>
    <x v="3"/>
    <s v="126"/>
    <s v="0.82%"/>
    <s v="0.06%"/>
    <s v="17.83"/>
    <x v="27"/>
    <s v="270,467"/>
    <s v="Oceania"/>
    <x v="6"/>
    <s v="$224.94 Bn"/>
    <s v="$187.52 Bn"/>
    <x v="27"/>
  </r>
  <r>
    <x v="533"/>
    <s v="Indian Institute of Technology Madras"/>
    <x v="32"/>
    <n v="5"/>
    <n v="367"/>
    <n v="147"/>
    <n v="218"/>
    <n v="523"/>
    <n v="943"/>
    <n v="812"/>
    <s v="796"/>
    <n v="317"/>
    <n v="44.68"/>
    <x v="3"/>
    <s v="2"/>
    <s v="0.99%"/>
    <s v="17.70%"/>
    <s v="419.76"/>
    <x v="32"/>
    <s v="3,287,590"/>
    <s v="Asia"/>
    <x v="12"/>
    <s v="$3.26 Tn"/>
    <s v="$2.26 Tn"/>
    <x v="32"/>
  </r>
  <r>
    <x v="534"/>
    <s v="University of Bremen"/>
    <x v="10"/>
    <n v="43"/>
    <n v="367"/>
    <n v="567"/>
    <n v="218"/>
    <n v="466"/>
    <n v="289"/>
    <n v="321"/>
    <s v="471"/>
    <n v="515"/>
    <n v="44.68"/>
    <x v="3"/>
    <s v="19"/>
    <s v="0.32%"/>
    <s v="1.07%"/>
    <s v="234.61"/>
    <x v="10"/>
    <s v="357,114"/>
    <s v="Europe"/>
    <x v="3"/>
    <s v="$4.16 Tn"/>
    <s v="$3.48 Tn"/>
    <x v="10"/>
  </r>
  <r>
    <x v="535"/>
    <s v="Otto-von-Guericke University Magdeburg"/>
    <x v="10"/>
    <n v="44"/>
    <n v="367"/>
    <n v="567"/>
    <n v="218"/>
    <n v="486"/>
    <n v="629"/>
    <n v="511"/>
    <s v="457"/>
    <n v="388"/>
    <n v="44.68"/>
    <x v="3"/>
    <s v="19"/>
    <s v="0.32%"/>
    <s v="1.07%"/>
    <s v="234.61"/>
    <x v="10"/>
    <s v="357,114"/>
    <s v="Europe"/>
    <x v="3"/>
    <s v="$4.16 Tn"/>
    <s v="$3.48 Tn"/>
    <x v="10"/>
  </r>
  <r>
    <x v="536"/>
    <s v="University of Tartu"/>
    <x v="43"/>
    <n v="1"/>
    <n v="365"/>
    <n v="567"/>
    <n v="218"/>
    <n v="586"/>
    <n v="318"/>
    <n v="368"/>
    <s v="457"/>
    <n v="426"/>
    <n v="44.68"/>
    <x v="3"/>
    <s v="155"/>
    <s v="0.07%"/>
    <s v="0.02%"/>
    <s v="29.33"/>
    <x v="43"/>
    <s v="45,227"/>
    <s v="Europe"/>
    <x v="1"/>
    <s v="$33.23 Bn"/>
    <s v="$23.34 Bn"/>
    <x v="43"/>
  </r>
  <r>
    <x v="537"/>
    <s v="University of Windsor"/>
    <x v="5"/>
    <n v="22"/>
    <n v="367"/>
    <n v="133"/>
    <n v="218"/>
    <n v="764"/>
    <n v="912"/>
    <n v="812"/>
    <s v="754"/>
    <n v="658"/>
    <n v="44.68"/>
    <x v="3"/>
    <s v="39"/>
    <s v="0.89%"/>
    <s v="0.48%"/>
    <s v="3.78"/>
    <x v="5"/>
    <s v="9,984,670"/>
    <s v="Americas"/>
    <x v="0"/>
    <s v="$1.83 Tn"/>
    <s v="$1.53 Tn"/>
    <x v="5"/>
  </r>
  <r>
    <x v="538"/>
    <s v="University of Nantes"/>
    <x v="6"/>
    <n v="22"/>
    <n v="367"/>
    <n v="567"/>
    <n v="218"/>
    <n v="483"/>
    <n v="420"/>
    <n v="511"/>
    <s v="447"/>
    <n v="579"/>
    <n v="44.67"/>
    <x v="3"/>
    <s v="22"/>
    <s v="0.22%"/>
    <s v="0.84%"/>
    <s v="118.31"/>
    <x v="6"/>
    <s v="551,695"/>
    <s v="Europe"/>
    <x v="3"/>
    <s v="$2.88 Tn"/>
    <s v="$2.47 Tn"/>
    <x v="6"/>
  </r>
  <r>
    <x v="539"/>
    <s v="Royal Holloway, University of London"/>
    <x v="1"/>
    <n v="40"/>
    <n v="367"/>
    <n v="567"/>
    <n v="218"/>
    <n v="564"/>
    <n v="306"/>
    <n v="428"/>
    <s v="447"/>
    <n v="556"/>
    <n v="44.67"/>
    <x v="3"/>
    <s v="21"/>
    <s v="0.53%"/>
    <s v="0.87%"/>
    <s v="279.48"/>
    <x v="1"/>
    <s v="242,900"/>
    <s v="Europe"/>
    <x v="1"/>
    <s v="$2.93 Tn"/>
    <s v="$2.65 Tn"/>
    <x v="1"/>
  </r>
  <r>
    <x v="540"/>
    <s v="James Cook University"/>
    <x v="14"/>
    <n v="13"/>
    <n v="367"/>
    <n v="567"/>
    <n v="218"/>
    <n v="505"/>
    <n v="248"/>
    <n v="428"/>
    <s v="457"/>
    <n v="665"/>
    <n v="44.67"/>
    <x v="3"/>
    <s v="55"/>
    <s v="1.18%"/>
    <s v="0.33%"/>
    <s v="3.32"/>
    <x v="14"/>
    <s v="7,692,024"/>
    <s v="Oceania"/>
    <x v="6"/>
    <s v="$1.48 Tn"/>
    <s v="$1.30 Tn"/>
    <x v="14"/>
  </r>
  <r>
    <x v="541"/>
    <s v="National Yang-Ming University"/>
    <x v="19"/>
    <n v="5"/>
    <n v="367"/>
    <n v="567"/>
    <n v="218"/>
    <n v="345"/>
    <n v="517"/>
    <n v="511"/>
    <s v="495"/>
    <n v="824"/>
    <n v="44.65"/>
    <x v="3"/>
    <s v="57"/>
    <s v="0.18%"/>
    <s v="0.31%"/>
    <s v="658.05"/>
    <x v="19"/>
    <s v="36,193"/>
    <s v="Asia"/>
    <x v="2"/>
    <s v="$633.70 Bn"/>
    <s v="-"/>
    <x v="19"/>
  </r>
  <r>
    <x v="542"/>
    <s v="University of Akron"/>
    <x v="0"/>
    <n v="165"/>
    <n v="367"/>
    <n v="400"/>
    <n v="218"/>
    <n v="656"/>
    <n v="653"/>
    <n v="645"/>
    <s v="606"/>
    <n v="166"/>
    <n v="44.65"/>
    <x v="3"/>
    <s v="3"/>
    <s v="0.59%"/>
    <s v="4.25%"/>
    <s v="35.32"/>
    <x v="0"/>
    <s v="9,372,610"/>
    <s v="Americas"/>
    <x v="0"/>
    <s v="$22.20 Tn"/>
    <s v="$18.62 Tn"/>
    <x v="0"/>
  </r>
  <r>
    <x v="543"/>
    <s v="National Chung Hsing University"/>
    <x v="19"/>
    <n v="6"/>
    <n v="367"/>
    <n v="211"/>
    <n v="218"/>
    <n v="412"/>
    <n v="682"/>
    <n v="511"/>
    <s v="606"/>
    <n v="871"/>
    <n v="44.65"/>
    <x v="3"/>
    <s v="57"/>
    <s v="0.18%"/>
    <s v="0.31%"/>
    <s v="658.05"/>
    <x v="19"/>
    <s v="36,193"/>
    <s v="Asia"/>
    <x v="2"/>
    <s v="$633.70 Bn"/>
    <s v="-"/>
    <x v="19"/>
  </r>
  <r>
    <x v="544"/>
    <s v="City University London"/>
    <x v="1"/>
    <n v="41"/>
    <n v="367"/>
    <n v="122"/>
    <n v="218"/>
    <n v="785"/>
    <n v="861"/>
    <n v="812"/>
    <s v="880"/>
    <n v="601"/>
    <n v="44.64"/>
    <x v="3"/>
    <s v="21"/>
    <s v="0.53%"/>
    <s v="0.87%"/>
    <s v="279.48"/>
    <x v="1"/>
    <s v="242,900"/>
    <s v="Europe"/>
    <x v="1"/>
    <s v="$2.93 Tn"/>
    <s v="$2.65 Tn"/>
    <x v="1"/>
  </r>
  <r>
    <x v="545"/>
    <s v="New York Medical College"/>
    <x v="0"/>
    <n v="166"/>
    <n v="367"/>
    <n v="567"/>
    <n v="218"/>
    <n v="752"/>
    <n v="622"/>
    <n v="812"/>
    <s v="437"/>
    <n v="719"/>
    <n v="44.64"/>
    <x v="3"/>
    <s v="3"/>
    <s v="0.59%"/>
    <s v="4.25%"/>
    <s v="35.32"/>
    <x v="0"/>
    <s v="9,372,610"/>
    <s v="Americas"/>
    <x v="0"/>
    <s v="$22.20 Tn"/>
    <s v="$18.62 Tn"/>
    <x v="0"/>
  </r>
  <r>
    <x v="546"/>
    <s v="Nara Institute of Science and Technology"/>
    <x v="2"/>
    <n v="31"/>
    <n v="367"/>
    <n v="567"/>
    <n v="218"/>
    <n v="773"/>
    <n v="329"/>
    <n v="645"/>
    <s v="495"/>
    <n v="270"/>
    <n v="44.63"/>
    <x v="3"/>
    <s v="11"/>
    <s v="-0.30%"/>
    <s v="1.62%"/>
    <s v="334.66"/>
    <x v="2"/>
    <s v="377,930"/>
    <s v="Asia"/>
    <x v="2"/>
    <s v="$5.50 Tn"/>
    <s v="$4.94 Tn"/>
    <x v="2"/>
  </r>
  <r>
    <x v="547"/>
    <s v="École Centrale Paris"/>
    <x v="6"/>
    <n v="23"/>
    <n v="367"/>
    <n v="111"/>
    <n v="218"/>
    <n v="995"/>
    <n v="827"/>
    <n v="812"/>
    <s v="958"/>
    <n v="839"/>
    <n v="44.63"/>
    <x v="3"/>
    <s v="22"/>
    <s v="0.22%"/>
    <s v="0.84%"/>
    <s v="118.31"/>
    <x v="6"/>
    <s v="551,695"/>
    <s v="Europe"/>
    <x v="3"/>
    <s v="$2.88 Tn"/>
    <s v="$2.47 Tn"/>
    <x v="6"/>
  </r>
  <r>
    <x v="548"/>
    <s v="Auburn University"/>
    <x v="0"/>
    <n v="167"/>
    <n v="367"/>
    <n v="232"/>
    <n v="218"/>
    <n v="472"/>
    <n v="569"/>
    <n v="368"/>
    <s v="606"/>
    <n v="425"/>
    <n v="44.63"/>
    <x v="3"/>
    <s v="3"/>
    <s v="0.59%"/>
    <s v="4.25%"/>
    <s v="35.32"/>
    <x v="0"/>
    <s v="9,372,610"/>
    <s v="Americas"/>
    <x v="0"/>
    <s v="$22.20 Tn"/>
    <s v="$18.62 Tn"/>
    <x v="0"/>
  </r>
  <r>
    <x v="549"/>
    <s v="University of Arkansas - Fayetteville"/>
    <x v="0"/>
    <n v="168"/>
    <n v="204"/>
    <n v="345"/>
    <n v="218"/>
    <n v="517"/>
    <n v="571"/>
    <n v="645"/>
    <s v="520"/>
    <n v="409"/>
    <n v="44.62"/>
    <x v="3"/>
    <s v="3"/>
    <s v="0.59%"/>
    <s v="4.25%"/>
    <s v="35.32"/>
    <x v="0"/>
    <s v="9,372,610"/>
    <s v="Americas"/>
    <x v="0"/>
    <s v="$22.20 Tn"/>
    <s v="$18.62 Tn"/>
    <x v="0"/>
  </r>
  <r>
    <x v="550"/>
    <s v="University of Zagreb"/>
    <x v="45"/>
    <n v="1"/>
    <n v="367"/>
    <n v="567"/>
    <n v="218"/>
    <n v="553"/>
    <n v="541"/>
    <n v="428"/>
    <s v="471"/>
    <n v="650"/>
    <n v="44.62"/>
    <x v="3"/>
    <s v="130"/>
    <s v="-0.61%"/>
    <s v="0.05%"/>
    <s v="72.54"/>
    <x v="45"/>
    <s v="56,594"/>
    <s v="Europe"/>
    <x v="5"/>
    <s v="$64.59 Bn"/>
    <s v="$51.23 Bn"/>
    <x v="45"/>
  </r>
  <r>
    <x v="551"/>
    <s v="University of Lübeck"/>
    <x v="10"/>
    <n v="45"/>
    <n v="367"/>
    <n v="567"/>
    <n v="218"/>
    <n v="649"/>
    <n v="394"/>
    <n v="812"/>
    <s v="457"/>
    <n v="629"/>
    <n v="44.62"/>
    <x v="3"/>
    <s v="19"/>
    <s v="0.32%"/>
    <s v="1.07%"/>
    <s v="234.61"/>
    <x v="10"/>
    <s v="357,114"/>
    <s v="Europe"/>
    <x v="3"/>
    <s v="$4.16 Tn"/>
    <s v="$3.48 Tn"/>
    <x v="10"/>
  </r>
  <r>
    <x v="552"/>
    <s v="Hunan University"/>
    <x v="18"/>
    <n v="30"/>
    <n v="367"/>
    <n v="291"/>
    <n v="218"/>
    <n v="464"/>
    <n v="906"/>
    <n v="645"/>
    <s v="529"/>
    <n v="816"/>
    <n v="44.62"/>
    <x v="3"/>
    <s v="1"/>
    <s v="0.39%"/>
    <s v="18.47%"/>
    <s v="148.28"/>
    <x v="18"/>
    <s v="9,706,961"/>
    <s v="Asia"/>
    <x v="2"/>
    <s v="$15.47 Tn"/>
    <s v="$11.22 Tn"/>
    <x v="18"/>
  </r>
  <r>
    <x v="553"/>
    <s v="University of Missouri–Kansas City"/>
    <x v="0"/>
    <n v="169"/>
    <n v="311"/>
    <n v="480"/>
    <n v="218"/>
    <n v="634"/>
    <n v="447"/>
    <n v="645"/>
    <s v="471"/>
    <n v="687"/>
    <n v="44.61"/>
    <x v="3"/>
    <s v="3"/>
    <s v="0.59%"/>
    <s v="4.25%"/>
    <s v="35.32"/>
    <x v="0"/>
    <s v="9,372,610"/>
    <s v="Americas"/>
    <x v="0"/>
    <s v="$22.20 Tn"/>
    <s v="$18.62 Tn"/>
    <x v="0"/>
  </r>
  <r>
    <x v="554"/>
    <s v="Tokyo Women's Medical University"/>
    <x v="2"/>
    <n v="32"/>
    <n v="367"/>
    <n v="567"/>
    <n v="218"/>
    <n v="787"/>
    <n v="594"/>
    <n v="511"/>
    <s v="480"/>
    <n v="362"/>
    <n v="44.61"/>
    <x v="3"/>
    <s v="11"/>
    <s v="-0.30%"/>
    <s v="1.62%"/>
    <s v="334.66"/>
    <x v="2"/>
    <s v="377,930"/>
    <s v="Asia"/>
    <x v="2"/>
    <s v="$5.50 Tn"/>
    <s v="$4.94 Tn"/>
    <x v="2"/>
  </r>
  <r>
    <x v="555"/>
    <s v="Montana State University - Bozeman"/>
    <x v="0"/>
    <n v="170"/>
    <n v="367"/>
    <n v="477"/>
    <n v="218"/>
    <n v="575"/>
    <n v="323"/>
    <n v="287"/>
    <s v="495"/>
    <n v="744"/>
    <n v="44.61"/>
    <x v="3"/>
    <s v="3"/>
    <s v="0.59%"/>
    <s v="4.25%"/>
    <s v="35.32"/>
    <x v="0"/>
    <s v="9,372,610"/>
    <s v="Americas"/>
    <x v="0"/>
    <s v="$22.20 Tn"/>
    <s v="$18.62 Tn"/>
    <x v="0"/>
  </r>
  <r>
    <x v="556"/>
    <s v="University of Aveiro"/>
    <x v="28"/>
    <n v="4"/>
    <n v="367"/>
    <n v="567"/>
    <n v="218"/>
    <n v="413"/>
    <n v="680"/>
    <n v="511"/>
    <s v="590"/>
    <n v="212"/>
    <n v="44.61"/>
    <x v="3"/>
    <s v="89"/>
    <s v="-0.29%"/>
    <s v="0.13%"/>
    <s v="110.73"/>
    <x v="28"/>
    <s v="92,090"/>
    <s v="Europe"/>
    <x v="5"/>
    <s v="$249.91 Bn"/>
    <s v="$204.84 Bn"/>
    <x v="28"/>
  </r>
  <r>
    <x v="557"/>
    <s v="National University of Ireland, Galway"/>
    <x v="25"/>
    <n v="4"/>
    <n v="367"/>
    <n v="567"/>
    <n v="218"/>
    <n v="588"/>
    <n v="546"/>
    <n v="645"/>
    <s v="503"/>
    <n v="293"/>
    <n v="44.61"/>
    <x v="3"/>
    <s v="124"/>
    <s v="1.13%"/>
    <s v="0.06%"/>
    <s v="70.27"/>
    <x v="25"/>
    <s v="70,273"/>
    <s v="Europe"/>
    <x v="1"/>
    <s v="$405.19 Bn"/>
    <s v="$304.82 Bn"/>
    <x v="25"/>
  </r>
  <r>
    <x v="558"/>
    <s v="University of Oviedo"/>
    <x v="22"/>
    <n v="16"/>
    <n v="367"/>
    <n v="539"/>
    <n v="218"/>
    <n v="440"/>
    <n v="445"/>
    <n v="428"/>
    <s v="495"/>
    <n v="579"/>
    <n v="44.61"/>
    <x v="3"/>
    <s v="30"/>
    <s v="0.04%"/>
    <s v="0.60%"/>
    <s v="92.40"/>
    <x v="22"/>
    <s v="505,992"/>
    <s v="Europe"/>
    <x v="5"/>
    <s v="$1.50 Tn"/>
    <s v="$1.24 Tn"/>
    <x v="22"/>
  </r>
  <r>
    <x v="559"/>
    <s v="Dongguk University"/>
    <x v="8"/>
    <n v="19"/>
    <n v="367"/>
    <n v="305"/>
    <n v="218"/>
    <n v="927"/>
    <n v="917"/>
    <n v="812"/>
    <s v="997"/>
    <n v="108"/>
    <n v="44.61"/>
    <x v="3"/>
    <s v="28"/>
    <s v="0.09%"/>
    <s v="0.66%"/>
    <s v="511.62"/>
    <x v="8"/>
    <s v="100,210"/>
    <s v="Asia"/>
    <x v="2"/>
    <s v="$1.74 Tn"/>
    <s v="$1.41 Tn"/>
    <x v="8"/>
  </r>
  <r>
    <x v="560"/>
    <s v="University of Trento"/>
    <x v="9"/>
    <n v="29"/>
    <n v="367"/>
    <n v="567"/>
    <n v="218"/>
    <n v="488"/>
    <n v="556"/>
    <n v="368"/>
    <s v="486"/>
    <n v="861"/>
    <n v="44.61"/>
    <x v="3"/>
    <s v="23"/>
    <s v="-0.15%"/>
    <s v="0.78%"/>
    <s v="200.65"/>
    <x v="9"/>
    <s v="301,336"/>
    <s v="Europe"/>
    <x v="5"/>
    <s v="$2.09 Tn"/>
    <s v="$1.86 Tn"/>
    <x v="9"/>
  </r>
  <r>
    <x v="561"/>
    <s v="University Lille 1: Sciences and Technologies"/>
    <x v="6"/>
    <n v="24"/>
    <n v="367"/>
    <n v="567"/>
    <n v="218"/>
    <n v="414"/>
    <n v="400"/>
    <n v="368"/>
    <s v="511"/>
    <n v="546"/>
    <n v="44.6"/>
    <x v="3"/>
    <s v="22"/>
    <s v="0.22%"/>
    <s v="0.84%"/>
    <s v="118.31"/>
    <x v="6"/>
    <s v="551,695"/>
    <s v="Europe"/>
    <x v="3"/>
    <s v="$2.88 Tn"/>
    <s v="$2.47 Tn"/>
    <x v="6"/>
  </r>
  <r>
    <x v="562"/>
    <s v="Chang Gung University"/>
    <x v="19"/>
    <n v="7"/>
    <n v="367"/>
    <n v="567"/>
    <n v="218"/>
    <n v="344"/>
    <n v="598"/>
    <n v="812"/>
    <s v="520"/>
    <n v="824"/>
    <n v="44.6"/>
    <x v="3"/>
    <s v="57"/>
    <s v="0.18%"/>
    <s v="0.31%"/>
    <s v="658.05"/>
    <x v="19"/>
    <s v="36,193"/>
    <s v="Asia"/>
    <x v="2"/>
    <s v="$633.70 Bn"/>
    <s v="-"/>
    <x v="19"/>
  </r>
  <r>
    <x v="563"/>
    <s v="National Central University"/>
    <x v="19"/>
    <n v="8"/>
    <n v="225"/>
    <n v="567"/>
    <n v="218"/>
    <n v="384"/>
    <n v="468"/>
    <n v="511"/>
    <s v="520"/>
    <n v="839"/>
    <n v="44.6"/>
    <x v="3"/>
    <s v="57"/>
    <s v="0.18%"/>
    <s v="0.31%"/>
    <s v="658.05"/>
    <x v="19"/>
    <s v="36,193"/>
    <s v="Asia"/>
    <x v="2"/>
    <s v="$633.70 Bn"/>
    <s v="-"/>
    <x v="19"/>
  </r>
  <r>
    <x v="564"/>
    <s v="Aalborg University"/>
    <x v="15"/>
    <n v="5"/>
    <n v="367"/>
    <n v="439"/>
    <n v="218"/>
    <n v="596"/>
    <n v="660"/>
    <n v="287"/>
    <s v="520"/>
    <n v="401"/>
    <n v="44.59"/>
    <x v="3"/>
    <s v="115"/>
    <s v="0.35%"/>
    <s v="0.07%"/>
    <s v="134.41"/>
    <x v="15"/>
    <s v="43,094"/>
    <s v="Europe"/>
    <x v="1"/>
    <s v="$364.55 Bn"/>
    <s v="$306.90 Bn"/>
    <x v="15"/>
  </r>
  <r>
    <x v="565"/>
    <s v="Utah State University"/>
    <x v="0"/>
    <n v="171"/>
    <n v="166"/>
    <n v="352"/>
    <n v="218"/>
    <n v="564"/>
    <n v="414"/>
    <n v="368"/>
    <s v="565"/>
    <n v="371"/>
    <n v="44.59"/>
    <x v="3"/>
    <s v="3"/>
    <s v="0.59%"/>
    <s v="4.25%"/>
    <s v="35.32"/>
    <x v="0"/>
    <s v="9,372,610"/>
    <s v="Americas"/>
    <x v="0"/>
    <s v="$22.20 Tn"/>
    <s v="$18.62 Tn"/>
    <x v="0"/>
  </r>
  <r>
    <x v="566"/>
    <s v="Baylor University"/>
    <x v="0"/>
    <n v="172"/>
    <n v="367"/>
    <n v="293"/>
    <n v="218"/>
    <n v="682"/>
    <n v="681"/>
    <n v="321"/>
    <s v="540"/>
    <n v="630"/>
    <n v="44.59"/>
    <x v="3"/>
    <s v="3"/>
    <s v="0.59%"/>
    <s v="4.25%"/>
    <s v="35.32"/>
    <x v="0"/>
    <s v="9,372,610"/>
    <s v="Americas"/>
    <x v="0"/>
    <s v="$22.20 Tn"/>
    <s v="$18.62 Tn"/>
    <x v="0"/>
  </r>
  <r>
    <x v="567"/>
    <s v="Bangor University"/>
    <x v="1"/>
    <n v="42"/>
    <n v="260"/>
    <n v="370"/>
    <n v="218"/>
    <n v="622"/>
    <n v="568"/>
    <n v="511"/>
    <s v="529"/>
    <n v="342"/>
    <n v="44.59"/>
    <x v="3"/>
    <s v="21"/>
    <s v="0.53%"/>
    <s v="0.87%"/>
    <s v="279.48"/>
    <x v="1"/>
    <s v="242,900"/>
    <s v="Europe"/>
    <x v="1"/>
    <s v="$2.93 Tn"/>
    <s v="$2.65 Tn"/>
    <x v="1"/>
  </r>
  <r>
    <x v="568"/>
    <s v="King Saud University"/>
    <x v="39"/>
    <n v="1"/>
    <n v="367"/>
    <n v="182"/>
    <n v="218"/>
    <n v="560"/>
    <n v="539"/>
    <n v="645"/>
    <s v="837"/>
    <n v="232"/>
    <n v="44.59"/>
    <x v="3"/>
    <s v="41"/>
    <s v="1.59%"/>
    <s v="0.45%"/>
    <s v="16.19"/>
    <x v="39"/>
    <s v="2,149,690"/>
    <s v="Asia"/>
    <x v="4"/>
    <s v="$790.06 Bn"/>
    <s v="$639.62 Bn"/>
    <x v="39"/>
  </r>
  <r>
    <x v="569"/>
    <s v="University of Cagliari"/>
    <x v="9"/>
    <n v="30"/>
    <n v="367"/>
    <n v="567"/>
    <n v="218"/>
    <n v="518"/>
    <n v="567"/>
    <n v="511"/>
    <s v="486"/>
    <n v="623"/>
    <n v="44.59"/>
    <x v="3"/>
    <s v="23"/>
    <s v="-0.15%"/>
    <s v="0.78%"/>
    <s v="200.65"/>
    <x v="9"/>
    <s v="301,336"/>
    <s v="Europe"/>
    <x v="5"/>
    <s v="$2.09 Tn"/>
    <s v="$1.86 Tn"/>
    <x v="9"/>
  </r>
  <r>
    <x v="570"/>
    <s v="Kent State University"/>
    <x v="0"/>
    <n v="173"/>
    <n v="367"/>
    <n v="567"/>
    <n v="218"/>
    <n v="610"/>
    <n v="436"/>
    <n v="511"/>
    <s v="486"/>
    <n v="498"/>
    <n v="44.58"/>
    <x v="3"/>
    <s v="3"/>
    <s v="0.59%"/>
    <s v="4.25%"/>
    <s v="35.32"/>
    <x v="0"/>
    <s v="9,372,610"/>
    <s v="Americas"/>
    <x v="0"/>
    <s v="$22.20 Tn"/>
    <s v="$18.62 Tn"/>
    <x v="0"/>
  </r>
  <r>
    <x v="571"/>
    <s v="Central China Normal University"/>
    <x v="18"/>
    <n v="31"/>
    <n v="367"/>
    <n v="567"/>
    <n v="218"/>
    <n v="631"/>
    <n v="855"/>
    <n v="511"/>
    <s v="480"/>
    <n v="778"/>
    <n v="44.58"/>
    <x v="3"/>
    <s v="1"/>
    <s v="0.39%"/>
    <s v="18.47%"/>
    <s v="148.28"/>
    <x v="18"/>
    <s v="9,706,961"/>
    <s v="Asia"/>
    <x v="2"/>
    <s v="$15.47 Tn"/>
    <s v="$11.22 Tn"/>
    <x v="18"/>
  </r>
  <r>
    <x v="572"/>
    <s v="University of Fribourg"/>
    <x v="3"/>
    <n v="8"/>
    <n v="232"/>
    <n v="252"/>
    <n v="218"/>
    <n v="734"/>
    <n v="428"/>
    <n v="428"/>
    <s v="579"/>
    <n v="787"/>
    <n v="44.58"/>
    <x v="3"/>
    <s v="101"/>
    <s v="0.74%"/>
    <s v="0.11%"/>
    <s v="209.64"/>
    <x v="3"/>
    <s v="41,284"/>
    <s v="Europe"/>
    <x v="3"/>
    <s v="$740.70 Bn"/>
    <s v="$668.85 Bn"/>
    <x v="3"/>
  </r>
  <r>
    <x v="573"/>
    <s v="Medical University of Graz"/>
    <x v="26"/>
    <n v="6"/>
    <n v="367"/>
    <n v="567"/>
    <n v="218"/>
    <n v="573"/>
    <n v="628"/>
    <n v="812"/>
    <s v="486"/>
    <n v="576"/>
    <n v="44.58"/>
    <x v="3"/>
    <s v="97"/>
    <s v="0.57%"/>
    <s v="0.12%"/>
    <s v="107.38"/>
    <x v="26"/>
    <s v="83,871"/>
    <s v="Europe"/>
    <x v="3"/>
    <s v="$481.68 Bn"/>
    <s v="$390.80 Bn"/>
    <x v="26"/>
  </r>
  <r>
    <x v="574"/>
    <s v="Second University of Naples"/>
    <x v="9"/>
    <n v="31"/>
    <n v="367"/>
    <n v="567"/>
    <n v="218"/>
    <n v="556"/>
    <n v="641"/>
    <n v="645"/>
    <s v="486"/>
    <n v="824"/>
    <n v="44.57"/>
    <x v="3"/>
    <s v="23"/>
    <s v="-0.15%"/>
    <s v="0.78%"/>
    <s v="200.65"/>
    <x v="9"/>
    <s v="301,336"/>
    <s v="Europe"/>
    <x v="5"/>
    <s v="$2.09 Tn"/>
    <s v="$1.86 Tn"/>
    <x v="9"/>
  </r>
  <r>
    <x v="575"/>
    <s v="International School for Advanced Studies"/>
    <x v="9"/>
    <n v="32"/>
    <n v="367"/>
    <n v="567"/>
    <n v="218"/>
    <n v="623"/>
    <n v="406"/>
    <n v="812"/>
    <s v="486"/>
    <n v="768"/>
    <n v="44.57"/>
    <x v="3"/>
    <s v="23"/>
    <s v="-0.15%"/>
    <s v="0.78%"/>
    <s v="200.65"/>
    <x v="9"/>
    <s v="301,336"/>
    <s v="Europe"/>
    <x v="5"/>
    <s v="$2.09 Tn"/>
    <s v="$1.86 Tn"/>
    <x v="9"/>
  </r>
  <r>
    <x v="576"/>
    <s v="Tampere University of Technology"/>
    <x v="12"/>
    <n v="7"/>
    <n v="367"/>
    <n v="156"/>
    <n v="218"/>
    <n v="816"/>
    <n v="646"/>
    <n v="645"/>
    <s v="796"/>
    <n v="746"/>
    <n v="44.56"/>
    <x v="3"/>
    <s v="116"/>
    <s v="0.15%"/>
    <s v="0.07%"/>
    <s v="16.37"/>
    <x v="12"/>
    <s v="338,424"/>
    <s v="Europe"/>
    <x v="1"/>
    <s v="$289.24 Bn"/>
    <s v="$238.50 Bn"/>
    <x v="12"/>
  </r>
  <r>
    <x v="577"/>
    <s v="Inha University"/>
    <x v="8"/>
    <n v="20"/>
    <n v="367"/>
    <n v="381"/>
    <n v="218"/>
    <n v="568"/>
    <n v="780"/>
    <n v="511"/>
    <s v="565"/>
    <n v="273"/>
    <n v="44.56"/>
    <x v="3"/>
    <s v="28"/>
    <s v="0.09%"/>
    <s v="0.66%"/>
    <s v="511.62"/>
    <x v="8"/>
    <s v="100,210"/>
    <s v="Asia"/>
    <x v="2"/>
    <s v="$1.74 Tn"/>
    <s v="$1.41 Tn"/>
    <x v="8"/>
  </r>
  <r>
    <x v="578"/>
    <s v="Deakin University"/>
    <x v="14"/>
    <n v="14"/>
    <n v="367"/>
    <n v="424"/>
    <n v="218"/>
    <n v="502"/>
    <n v="647"/>
    <n v="321"/>
    <s v="529"/>
    <n v="636"/>
    <n v="44.56"/>
    <x v="3"/>
    <s v="55"/>
    <s v="1.18%"/>
    <s v="0.33%"/>
    <s v="3.32"/>
    <x v="14"/>
    <s v="7,692,024"/>
    <s v="Oceania"/>
    <x v="6"/>
    <s v="$1.48 Tn"/>
    <s v="$1.30 Tn"/>
    <x v="14"/>
  </r>
  <r>
    <x v="579"/>
    <s v="National Polytechnic Institute of Toulouse"/>
    <x v="6"/>
    <n v="25"/>
    <n v="367"/>
    <n v="242"/>
    <n v="218"/>
    <n v="486"/>
    <n v="672"/>
    <n v="812"/>
    <s v="646"/>
    <n v="413"/>
    <n v="44.56"/>
    <x v="3"/>
    <s v="22"/>
    <s v="0.22%"/>
    <s v="0.84%"/>
    <s v="118.31"/>
    <x v="6"/>
    <s v="551,695"/>
    <s v="Europe"/>
    <x v="3"/>
    <s v="$2.88 Tn"/>
    <s v="$2.47 Tn"/>
    <x v="6"/>
  </r>
  <r>
    <x v="580"/>
    <s v="Sogang University"/>
    <x v="8"/>
    <n v="21"/>
    <n v="367"/>
    <n v="567"/>
    <n v="218"/>
    <n v="806"/>
    <n v="798"/>
    <n v="812"/>
    <s v="921"/>
    <n v="115"/>
    <n v="44.56"/>
    <x v="3"/>
    <s v="28"/>
    <s v="0.09%"/>
    <s v="0.66%"/>
    <s v="511.62"/>
    <x v="8"/>
    <s v="100,210"/>
    <s v="Asia"/>
    <x v="2"/>
    <s v="$1.74 Tn"/>
    <s v="$1.41 Tn"/>
    <x v="8"/>
  </r>
  <r>
    <x v="581"/>
    <s v="University of Ioannina"/>
    <x v="33"/>
    <n v="4"/>
    <n v="367"/>
    <n v="567"/>
    <n v="218"/>
    <n v="597"/>
    <n v="836"/>
    <n v="645"/>
    <s v="495"/>
    <n v="871"/>
    <n v="44.55"/>
    <x v="3"/>
    <s v="87"/>
    <s v="-0.48%"/>
    <s v="0.13%"/>
    <s v="78.97"/>
    <x v="33"/>
    <s v="131,990"/>
    <s v="Europe"/>
    <x v="5"/>
    <s v="$230.50 Bn"/>
    <s v="$192.69 Bn"/>
    <x v="33"/>
  </r>
  <r>
    <x v="582"/>
    <s v="Federal University of Rio Grande do Sul"/>
    <x v="23"/>
    <n v="5"/>
    <n v="367"/>
    <n v="567"/>
    <n v="218"/>
    <n v="410"/>
    <n v="578"/>
    <n v="428"/>
    <s v="529"/>
    <n v="787"/>
    <n v="44.55"/>
    <x v="3"/>
    <s v="6"/>
    <s v="0.72%"/>
    <s v="2.73%"/>
    <s v="24.96"/>
    <x v="23"/>
    <s v="8,515,767"/>
    <s v="Americas"/>
    <x v="10"/>
    <s v="$2.06 Tn"/>
    <s v="$1.80 Tn"/>
    <x v="23"/>
  </r>
  <r>
    <x v="583"/>
    <s v="University of Graz"/>
    <x v="26"/>
    <n v="7"/>
    <n v="349"/>
    <n v="453"/>
    <n v="204"/>
    <n v="571"/>
    <n v="547"/>
    <n v="812"/>
    <s v="511"/>
    <n v="600"/>
    <n v="44.54"/>
    <x v="3"/>
    <s v="97"/>
    <s v="0.57%"/>
    <s v="0.12%"/>
    <s v="107.38"/>
    <x v="26"/>
    <s v="83,871"/>
    <s v="Europe"/>
    <x v="3"/>
    <s v="$481.68 Bn"/>
    <s v="$390.80 Bn"/>
    <x v="26"/>
  </r>
  <r>
    <x v="584"/>
    <s v="University of Montana - Missoula"/>
    <x v="0"/>
    <n v="174"/>
    <n v="353"/>
    <n v="567"/>
    <n v="218"/>
    <n v="713"/>
    <n v="315"/>
    <n v="428"/>
    <s v="503"/>
    <n v="702"/>
    <n v="44.54"/>
    <x v="3"/>
    <s v="3"/>
    <s v="0.59%"/>
    <s v="4.25%"/>
    <s v="35.32"/>
    <x v="0"/>
    <s v="9,372,610"/>
    <s v="Americas"/>
    <x v="0"/>
    <s v="$22.20 Tn"/>
    <s v="$18.62 Tn"/>
    <x v="0"/>
  </r>
  <r>
    <x v="585"/>
    <s v="East China Normal University"/>
    <x v="18"/>
    <n v="32"/>
    <n v="367"/>
    <n v="272"/>
    <n v="218"/>
    <n v="436"/>
    <n v="645"/>
    <n v="812"/>
    <s v="622"/>
    <n v="576"/>
    <n v="44.54"/>
    <x v="3"/>
    <s v="1"/>
    <s v="0.39%"/>
    <s v="18.47%"/>
    <s v="148.28"/>
    <x v="18"/>
    <s v="9,706,961"/>
    <s v="Asia"/>
    <x v="2"/>
    <s v="$15.47 Tn"/>
    <s v="$11.22 Tn"/>
    <x v="18"/>
  </r>
  <r>
    <x v="586"/>
    <s v="Plymouth University"/>
    <x v="1"/>
    <n v="43"/>
    <n v="367"/>
    <n v="544"/>
    <n v="218"/>
    <n v="532"/>
    <n v="429"/>
    <n v="511"/>
    <s v="511"/>
    <n v="651"/>
    <n v="44.54"/>
    <x v="3"/>
    <s v="21"/>
    <s v="0.53%"/>
    <s v="0.87%"/>
    <s v="279.48"/>
    <x v="1"/>
    <s v="242,900"/>
    <s v="Europe"/>
    <x v="1"/>
    <s v="$2.93 Tn"/>
    <s v="$2.65 Tn"/>
    <x v="1"/>
  </r>
  <r>
    <x v="587"/>
    <s v="Victoria University of Wellington"/>
    <x v="27"/>
    <n v="4"/>
    <n v="317"/>
    <n v="223"/>
    <n v="218"/>
    <n v="606"/>
    <n v="469"/>
    <n v="645"/>
    <s v="646"/>
    <n v="809"/>
    <n v="44.54"/>
    <x v="3"/>
    <s v="126"/>
    <s v="0.82%"/>
    <s v="0.06%"/>
    <s v="17.83"/>
    <x v="27"/>
    <s v="270,467"/>
    <s v="Oceania"/>
    <x v="6"/>
    <s v="$224.94 Bn"/>
    <s v="$187.52 Bn"/>
    <x v="27"/>
  </r>
  <r>
    <x v="588"/>
    <s v="Federal University of São Paulo"/>
    <x v="23"/>
    <n v="6"/>
    <n v="367"/>
    <n v="567"/>
    <n v="218"/>
    <n v="504"/>
    <n v="638"/>
    <n v="368"/>
    <s v="520"/>
    <n v="839"/>
    <n v="44.53"/>
    <x v="3"/>
    <s v="6"/>
    <s v="0.72%"/>
    <s v="2.73%"/>
    <s v="24.96"/>
    <x v="23"/>
    <s v="8,515,767"/>
    <s v="Americas"/>
    <x v="10"/>
    <s v="$2.06 Tn"/>
    <s v="$1.80 Tn"/>
    <x v="23"/>
  </r>
  <r>
    <x v="589"/>
    <s v="Southern Illinois University Carbondale"/>
    <x v="0"/>
    <n v="175"/>
    <n v="208"/>
    <n v="533"/>
    <n v="218"/>
    <n v="591"/>
    <n v="512"/>
    <n v="812"/>
    <s v="520"/>
    <n v="588"/>
    <n v="44.53"/>
    <x v="3"/>
    <s v="3"/>
    <s v="0.59%"/>
    <s v="4.25%"/>
    <s v="35.32"/>
    <x v="0"/>
    <s v="9,372,610"/>
    <s v="Americas"/>
    <x v="0"/>
    <s v="$22.20 Tn"/>
    <s v="$18.62 Tn"/>
    <x v="0"/>
  </r>
  <r>
    <x v="590"/>
    <s v="University of Alaska Fairbanks"/>
    <x v="0"/>
    <n v="176"/>
    <n v="367"/>
    <n v="420"/>
    <n v="218"/>
    <n v="642"/>
    <n v="373"/>
    <n v="511"/>
    <s v="520"/>
    <n v="792"/>
    <n v="44.53"/>
    <x v="3"/>
    <s v="3"/>
    <s v="0.59%"/>
    <s v="4.25%"/>
    <s v="35.32"/>
    <x v="0"/>
    <s v="9,372,610"/>
    <s v="Americas"/>
    <x v="0"/>
    <s v="$22.20 Tn"/>
    <s v="$18.62 Tn"/>
    <x v="0"/>
  </r>
  <r>
    <x v="591"/>
    <s v="University of Toledo"/>
    <x v="0"/>
    <n v="177"/>
    <n v="367"/>
    <n v="567"/>
    <n v="218"/>
    <n v="618"/>
    <n v="555"/>
    <n v="812"/>
    <s v="606"/>
    <n v="220"/>
    <n v="44.53"/>
    <x v="3"/>
    <s v="3"/>
    <s v="0.59%"/>
    <s v="4.25%"/>
    <s v="35.32"/>
    <x v="0"/>
    <s v="9,372,610"/>
    <s v="Americas"/>
    <x v="0"/>
    <s v="$22.20 Tn"/>
    <s v="$18.62 Tn"/>
    <x v="0"/>
  </r>
  <r>
    <x v="592"/>
    <s v="Carleton University"/>
    <x v="5"/>
    <n v="23"/>
    <n v="367"/>
    <n v="538"/>
    <n v="218"/>
    <n v="479"/>
    <n v="739"/>
    <n v="264"/>
    <s v="549"/>
    <n v="871"/>
    <n v="44.53"/>
    <x v="3"/>
    <s v="39"/>
    <s v="0.89%"/>
    <s v="0.48%"/>
    <s v="3.78"/>
    <x v="5"/>
    <s v="9,984,670"/>
    <s v="Americas"/>
    <x v="0"/>
    <s v="$1.83 Tn"/>
    <s v="$1.53 Tn"/>
    <x v="5"/>
  </r>
  <r>
    <x v="593"/>
    <s v="Cranfield University"/>
    <x v="1"/>
    <n v="44"/>
    <n v="367"/>
    <n v="176"/>
    <n v="218"/>
    <n v="763"/>
    <n v="762"/>
    <n v="812"/>
    <s v="770"/>
    <n v="549"/>
    <n v="44.52"/>
    <x v="3"/>
    <s v="21"/>
    <s v="0.53%"/>
    <s v="0.87%"/>
    <s v="279.48"/>
    <x v="1"/>
    <s v="242,900"/>
    <s v="Europe"/>
    <x v="1"/>
    <s v="$2.93 Tn"/>
    <s v="$2.65 Tn"/>
    <x v="1"/>
  </r>
  <r>
    <x v="594"/>
    <s v="Curtin University"/>
    <x v="14"/>
    <n v="15"/>
    <n v="367"/>
    <n v="559"/>
    <n v="218"/>
    <n v="425"/>
    <n v="384"/>
    <n v="511"/>
    <s v="549"/>
    <n v="518"/>
    <n v="44.52"/>
    <x v="3"/>
    <s v="55"/>
    <s v="1.18%"/>
    <s v="0.33%"/>
    <s v="3.32"/>
    <x v="14"/>
    <s v="7,692,024"/>
    <s v="Oceania"/>
    <x v="6"/>
    <s v="$1.48 Tn"/>
    <s v="$1.30 Tn"/>
    <x v="14"/>
  </r>
  <r>
    <x v="595"/>
    <s v="Indian Institute of Technology Bombay"/>
    <x v="32"/>
    <n v="6"/>
    <n v="367"/>
    <n v="507"/>
    <n v="218"/>
    <n v="521"/>
    <n v="815"/>
    <n v="645"/>
    <s v="699"/>
    <n v="176"/>
    <n v="44.52"/>
    <x v="3"/>
    <s v="2"/>
    <s v="0.99%"/>
    <s v="17.70%"/>
    <s v="419.76"/>
    <x v="32"/>
    <s v="3,287,590"/>
    <s v="Asia"/>
    <x v="12"/>
    <s v="$3.26 Tn"/>
    <s v="$2.26 Tn"/>
    <x v="32"/>
  </r>
  <r>
    <x v="596"/>
    <s v="University of Portsmouth"/>
    <x v="1"/>
    <n v="45"/>
    <n v="367"/>
    <n v="567"/>
    <n v="218"/>
    <n v="768"/>
    <n v="719"/>
    <n v="234"/>
    <s v="540"/>
    <n v="765"/>
    <n v="44.52"/>
    <x v="3"/>
    <s v="21"/>
    <s v="0.53%"/>
    <s v="0.87%"/>
    <s v="279.48"/>
    <x v="1"/>
    <s v="242,900"/>
    <s v="Europe"/>
    <x v="1"/>
    <s v="$2.93 Tn"/>
    <s v="$2.65 Tn"/>
    <x v="1"/>
  </r>
  <r>
    <x v="597"/>
    <s v="Osaka Prefecture University"/>
    <x v="2"/>
    <n v="33"/>
    <n v="367"/>
    <n v="411"/>
    <n v="218"/>
    <n v="688"/>
    <n v="671"/>
    <n v="812"/>
    <s v="686"/>
    <n v="187"/>
    <n v="44.52"/>
    <x v="3"/>
    <s v="11"/>
    <s v="-0.30%"/>
    <s v="1.62%"/>
    <s v="334.66"/>
    <x v="2"/>
    <s v="377,930"/>
    <s v="Asia"/>
    <x v="2"/>
    <s v="$5.50 Tn"/>
    <s v="$4.94 Tn"/>
    <x v="2"/>
  </r>
  <r>
    <x v="598"/>
    <s v="Nagoya City University"/>
    <x v="2"/>
    <n v="34"/>
    <n v="367"/>
    <n v="333"/>
    <n v="218"/>
    <n v="785"/>
    <n v="525"/>
    <n v="368"/>
    <s v="565"/>
    <n v="400"/>
    <n v="44.52"/>
    <x v="3"/>
    <s v="11"/>
    <s v="-0.30%"/>
    <s v="1.62%"/>
    <s v="334.66"/>
    <x v="2"/>
    <s v="377,930"/>
    <s v="Asia"/>
    <x v="2"/>
    <s v="$5.50 Tn"/>
    <s v="$4.94 Tn"/>
    <x v="2"/>
  </r>
  <r>
    <x v="599"/>
    <s v="LSU Health Sciences Center New Orleans"/>
    <x v="0"/>
    <n v="178"/>
    <n v="367"/>
    <n v="567"/>
    <n v="218"/>
    <n v="823"/>
    <n v="544"/>
    <n v="645"/>
    <s v="503"/>
    <n v="661"/>
    <n v="44.52"/>
    <x v="3"/>
    <s v="3"/>
    <s v="0.59%"/>
    <s v="4.25%"/>
    <s v="35.32"/>
    <x v="0"/>
    <s v="9,372,610"/>
    <s v="Americas"/>
    <x v="0"/>
    <s v="$22.20 Tn"/>
    <s v="$18.62 Tn"/>
    <x v="0"/>
  </r>
  <r>
    <x v="600"/>
    <s v="Tata Institute of Fundamental Research"/>
    <x v="32"/>
    <n v="7"/>
    <n v="367"/>
    <n v="567"/>
    <n v="218"/>
    <n v="468"/>
    <n v="450"/>
    <n v="368"/>
    <s v="540"/>
    <n v="792"/>
    <n v="44.51"/>
    <x v="3"/>
    <s v="2"/>
    <s v="0.99%"/>
    <s v="17.70%"/>
    <s v="419.76"/>
    <x v="32"/>
    <s v="3,287,590"/>
    <s v="Asia"/>
    <x v="12"/>
    <s v="$3.26 Tn"/>
    <s v="$2.26 Tn"/>
    <x v="32"/>
  </r>
  <r>
    <x v="601"/>
    <s v="Konkuk University"/>
    <x v="8"/>
    <n v="22"/>
    <n v="367"/>
    <n v="388"/>
    <n v="218"/>
    <n v="533"/>
    <n v="748"/>
    <n v="812"/>
    <s v="686"/>
    <n v="204"/>
    <n v="44.51"/>
    <x v="3"/>
    <s v="28"/>
    <s v="0.09%"/>
    <s v="0.66%"/>
    <s v="511.62"/>
    <x v="8"/>
    <s v="100,210"/>
    <s v="Asia"/>
    <x v="2"/>
    <s v="$1.74 Tn"/>
    <s v="$1.41 Tn"/>
    <x v="8"/>
  </r>
  <r>
    <x v="602"/>
    <s v="University of La Laguna"/>
    <x v="22"/>
    <n v="17"/>
    <n v="367"/>
    <n v="567"/>
    <n v="218"/>
    <n v="514"/>
    <n v="336"/>
    <n v="645"/>
    <s v="529"/>
    <n v="661"/>
    <n v="44.51"/>
    <x v="3"/>
    <s v="30"/>
    <s v="0.04%"/>
    <s v="0.60%"/>
    <s v="92.40"/>
    <x v="22"/>
    <s v="505,992"/>
    <s v="Europe"/>
    <x v="5"/>
    <s v="$1.50 Tn"/>
    <s v="$1.24 Tn"/>
    <x v="22"/>
  </r>
  <r>
    <x v="603"/>
    <s v="University of Hertfordshire"/>
    <x v="1"/>
    <n v="46"/>
    <n v="367"/>
    <n v="567"/>
    <n v="218"/>
    <n v="792"/>
    <n v="396"/>
    <n v="511"/>
    <s v="511"/>
    <n v="839"/>
    <n v="44.51"/>
    <x v="3"/>
    <s v="21"/>
    <s v="0.53%"/>
    <s v="0.87%"/>
    <s v="279.48"/>
    <x v="1"/>
    <s v="242,900"/>
    <s v="Europe"/>
    <x v="1"/>
    <s v="$2.93 Tn"/>
    <s v="$2.65 Tn"/>
    <x v="1"/>
  </r>
  <r>
    <x v="604"/>
    <s v="Florida International University"/>
    <x v="0"/>
    <n v="179"/>
    <n v="367"/>
    <n v="567"/>
    <n v="218"/>
    <n v="496"/>
    <n v="508"/>
    <n v="428"/>
    <s v="540"/>
    <n v="585"/>
    <n v="44.5"/>
    <x v="3"/>
    <s v="3"/>
    <s v="0.59%"/>
    <s v="4.25%"/>
    <s v="35.32"/>
    <x v="0"/>
    <s v="9,372,610"/>
    <s v="Americas"/>
    <x v="0"/>
    <s v="$22.20 Tn"/>
    <s v="$18.62 Tn"/>
    <x v="0"/>
  </r>
  <r>
    <x v="605"/>
    <s v="University of Rhode Island"/>
    <x v="0"/>
    <n v="180"/>
    <n v="367"/>
    <n v="265"/>
    <n v="218"/>
    <n v="664"/>
    <n v="385"/>
    <n v="511"/>
    <s v="637"/>
    <n v="472"/>
    <n v="44.5"/>
    <x v="3"/>
    <s v="3"/>
    <s v="0.59%"/>
    <s v="4.25%"/>
    <s v="35.32"/>
    <x v="0"/>
    <s v="9,372,610"/>
    <s v="Americas"/>
    <x v="0"/>
    <s v="$22.20 Tn"/>
    <s v="$18.62 Tn"/>
    <x v="0"/>
  </r>
  <r>
    <x v="606"/>
    <s v="Mississippi State University"/>
    <x v="0"/>
    <n v="181"/>
    <n v="155"/>
    <n v="220"/>
    <n v="218"/>
    <n v="605"/>
    <n v="608"/>
    <n v="645"/>
    <s v="754"/>
    <n v="566"/>
    <n v="44.5"/>
    <x v="3"/>
    <s v="3"/>
    <s v="0.59%"/>
    <s v="4.25%"/>
    <s v="35.32"/>
    <x v="0"/>
    <s v="9,372,610"/>
    <s v="Americas"/>
    <x v="0"/>
    <s v="$22.20 Tn"/>
    <s v="$18.62 Tn"/>
    <x v="0"/>
  </r>
  <r>
    <x v="607"/>
    <s v="Gunma University"/>
    <x v="2"/>
    <n v="35"/>
    <n v="367"/>
    <n v="567"/>
    <n v="218"/>
    <n v="627"/>
    <n v="531"/>
    <n v="511"/>
    <s v="590"/>
    <n v="252"/>
    <n v="44.5"/>
    <x v="3"/>
    <s v="11"/>
    <s v="-0.30%"/>
    <s v="1.62%"/>
    <s v="334.66"/>
    <x v="2"/>
    <s v="377,930"/>
    <s v="Asia"/>
    <x v="2"/>
    <s v="$5.50 Tn"/>
    <s v="$4.94 Tn"/>
    <x v="2"/>
  </r>
  <r>
    <x v="608"/>
    <s v="University of New Orleans"/>
    <x v="0"/>
    <n v="182"/>
    <n v="367"/>
    <n v="567"/>
    <n v="218"/>
    <n v="944"/>
    <n v="840"/>
    <n v="428"/>
    <s v="511"/>
    <n v="871"/>
    <n v="44.5"/>
    <x v="3"/>
    <s v="3"/>
    <s v="0.59%"/>
    <s v="4.25%"/>
    <s v="35.32"/>
    <x v="0"/>
    <s v="9,372,610"/>
    <s v="Americas"/>
    <x v="0"/>
    <s v="$22.20 Tn"/>
    <s v="$18.62 Tn"/>
    <x v="0"/>
  </r>
  <r>
    <x v="609"/>
    <s v="Putra University, Malaysia"/>
    <x v="31"/>
    <n v="3"/>
    <n v="367"/>
    <n v="567"/>
    <n v="218"/>
    <n v="860"/>
    <n v="900"/>
    <n v="812"/>
    <s v="989"/>
    <n v="114"/>
    <n v="44.49"/>
    <x v="3"/>
    <s v="45"/>
    <s v="1.30%"/>
    <s v="0.42%"/>
    <s v="97.84"/>
    <x v="31"/>
    <s v="330,803"/>
    <s v="Asia"/>
    <x v="7"/>
    <s v="$401.99 Bn"/>
    <s v="$296.53 Bn"/>
    <x v="31"/>
  </r>
  <r>
    <x v="610"/>
    <s v="Memorial University of Newfoundland"/>
    <x v="5"/>
    <n v="24"/>
    <n v="367"/>
    <n v="567"/>
    <n v="218"/>
    <n v="552"/>
    <n v="577"/>
    <n v="645"/>
    <s v="529"/>
    <n v="653"/>
    <n v="44.49"/>
    <x v="3"/>
    <s v="39"/>
    <s v="0.89%"/>
    <s v="0.48%"/>
    <s v="3.78"/>
    <x v="5"/>
    <s v="9,984,670"/>
    <s v="Americas"/>
    <x v="0"/>
    <s v="$1.83 Tn"/>
    <s v="$1.53 Tn"/>
    <x v="5"/>
  </r>
  <r>
    <x v="611"/>
    <s v="Universidade Nova de Lisboa"/>
    <x v="28"/>
    <n v="5"/>
    <n v="367"/>
    <n v="567"/>
    <n v="218"/>
    <n v="506"/>
    <n v="477"/>
    <n v="645"/>
    <s v="540"/>
    <n v="590"/>
    <n v="44.49"/>
    <x v="3"/>
    <s v="89"/>
    <s v="-0.29%"/>
    <s v="0.13%"/>
    <s v="110.73"/>
    <x v="28"/>
    <s v="92,090"/>
    <s v="Europe"/>
    <x v="5"/>
    <s v="$249.91 Bn"/>
    <s v="$204.84 Bn"/>
    <x v="28"/>
  </r>
  <r>
    <x v="612"/>
    <s v="Griffith University"/>
    <x v="14"/>
    <n v="16"/>
    <n v="367"/>
    <n v="567"/>
    <n v="218"/>
    <n v="436"/>
    <n v="500"/>
    <n v="368"/>
    <s v="565"/>
    <n v="556"/>
    <n v="44.49"/>
    <x v="3"/>
    <s v="55"/>
    <s v="1.18%"/>
    <s v="0.33%"/>
    <s v="3.32"/>
    <x v="14"/>
    <s v="7,692,024"/>
    <s v="Oceania"/>
    <x v="6"/>
    <s v="$1.48 Tn"/>
    <s v="$1.30 Tn"/>
    <x v="14"/>
  </r>
  <r>
    <x v="613"/>
    <s v="Indian Institute of Technology Kharagpur"/>
    <x v="32"/>
    <n v="8"/>
    <n v="367"/>
    <n v="242"/>
    <n v="218"/>
    <n v="500"/>
    <n v="974"/>
    <n v="812"/>
    <s v="686"/>
    <n v="644"/>
    <n v="44.49"/>
    <x v="3"/>
    <s v="2"/>
    <s v="0.99%"/>
    <s v="17.70%"/>
    <s v="419.76"/>
    <x v="32"/>
    <s v="3,287,590"/>
    <s v="Asia"/>
    <x v="12"/>
    <s v="$3.26 Tn"/>
    <s v="$2.26 Tn"/>
    <x v="32"/>
  </r>
  <r>
    <x v="614"/>
    <s v="Soochow University (Suzhou)"/>
    <x v="18"/>
    <n v="33"/>
    <n v="367"/>
    <n v="567"/>
    <n v="218"/>
    <n v="396"/>
    <n v="773"/>
    <n v="812"/>
    <s v="565"/>
    <n v="871"/>
    <n v="44.49"/>
    <x v="3"/>
    <s v="1"/>
    <s v="0.39%"/>
    <s v="18.47%"/>
    <s v="148.28"/>
    <x v="18"/>
    <s v="9,706,961"/>
    <s v="Asia"/>
    <x v="2"/>
    <s v="$15.47 Tn"/>
    <s v="$11.22 Tn"/>
    <x v="18"/>
  </r>
  <r>
    <x v="615"/>
    <s v="Texas A&amp;M Health Science Center"/>
    <x v="0"/>
    <n v="183"/>
    <n v="367"/>
    <n v="567"/>
    <n v="218"/>
    <n v="672"/>
    <n v="440"/>
    <n v="645"/>
    <s v="558"/>
    <n v="336"/>
    <n v="44.49"/>
    <x v="3"/>
    <s v="3"/>
    <s v="0.59%"/>
    <s v="4.25%"/>
    <s v="35.32"/>
    <x v="0"/>
    <s v="9,372,610"/>
    <s v="Americas"/>
    <x v="0"/>
    <s v="$22.20 Tn"/>
    <s v="$18.62 Tn"/>
    <x v="0"/>
  </r>
  <r>
    <x v="616"/>
    <s v="Semmelweis University"/>
    <x v="35"/>
    <n v="2"/>
    <n v="367"/>
    <n v="567"/>
    <n v="218"/>
    <n v="650"/>
    <n v="481"/>
    <n v="511"/>
    <s v="529"/>
    <n v="670"/>
    <n v="44.48"/>
    <x v="3"/>
    <s v="94"/>
    <s v="-0.25%"/>
    <s v="0.12%"/>
    <s v="103.84"/>
    <x v="35"/>
    <s v="93,028"/>
    <s v="Europe"/>
    <x v="8"/>
    <s v="$177.73 Bn"/>
    <s v="$125.82 Bn"/>
    <x v="35"/>
  </r>
  <r>
    <x v="617"/>
    <s v="Lille 2 University of Health and Law"/>
    <x v="6"/>
    <n v="26"/>
    <n v="367"/>
    <n v="567"/>
    <n v="218"/>
    <n v="821"/>
    <n v="631"/>
    <n v="645"/>
    <s v="520"/>
    <n v="630"/>
    <n v="44.48"/>
    <x v="3"/>
    <s v="22"/>
    <s v="0.22%"/>
    <s v="0.84%"/>
    <s v="118.31"/>
    <x v="6"/>
    <s v="551,695"/>
    <s v="Europe"/>
    <x v="3"/>
    <s v="$2.88 Tn"/>
    <s v="$2.47 Tn"/>
    <x v="6"/>
  </r>
  <r>
    <x v="618"/>
    <s v="Kagoshima University"/>
    <x v="2"/>
    <n v="36"/>
    <n v="367"/>
    <n v="281"/>
    <n v="218"/>
    <n v="733"/>
    <n v="706"/>
    <n v="511"/>
    <s v="715"/>
    <n v="251"/>
    <n v="44.48"/>
    <x v="3"/>
    <s v="11"/>
    <s v="-0.30%"/>
    <s v="1.62%"/>
    <s v="334.66"/>
    <x v="2"/>
    <s v="377,930"/>
    <s v="Asia"/>
    <x v="2"/>
    <s v="$5.50 Tn"/>
    <s v="$4.94 Tn"/>
    <x v="2"/>
  </r>
  <r>
    <x v="619"/>
    <s v="Flinders University"/>
    <x v="14"/>
    <n v="17"/>
    <n v="122"/>
    <n v="567"/>
    <n v="218"/>
    <n v="518"/>
    <n v="581"/>
    <n v="812"/>
    <s v="622"/>
    <n v="686"/>
    <n v="44.48"/>
    <x v="3"/>
    <s v="55"/>
    <s v="1.18%"/>
    <s v="0.33%"/>
    <s v="3.32"/>
    <x v="14"/>
    <s v="7,692,024"/>
    <s v="Oceania"/>
    <x v="6"/>
    <s v="$1.48 Tn"/>
    <s v="$1.30 Tn"/>
    <x v="14"/>
  </r>
  <r>
    <x v="620"/>
    <s v="Queensland University of Technology"/>
    <x v="14"/>
    <n v="18"/>
    <n v="367"/>
    <n v="567"/>
    <n v="218"/>
    <n v="477"/>
    <n v="750"/>
    <n v="511"/>
    <s v="558"/>
    <n v="492"/>
    <n v="44.48"/>
    <x v="3"/>
    <s v="55"/>
    <s v="1.18%"/>
    <s v="0.33%"/>
    <s v="3.32"/>
    <x v="14"/>
    <s v="7,692,024"/>
    <s v="Oceania"/>
    <x v="6"/>
    <s v="$1.48 Tn"/>
    <s v="$1.30 Tn"/>
    <x v="14"/>
  </r>
  <r>
    <x v="621"/>
    <s v="Tokai University"/>
    <x v="2"/>
    <n v="37"/>
    <n v="367"/>
    <n v="567"/>
    <n v="218"/>
    <n v="721"/>
    <n v="644"/>
    <n v="645"/>
    <s v="540"/>
    <n v="448"/>
    <n v="44.48"/>
    <x v="3"/>
    <s v="11"/>
    <s v="-0.30%"/>
    <s v="1.62%"/>
    <s v="334.66"/>
    <x v="2"/>
    <s v="377,930"/>
    <s v="Asia"/>
    <x v="2"/>
    <s v="$5.50 Tn"/>
    <s v="$4.94 Tn"/>
    <x v="2"/>
  </r>
  <r>
    <x v="622"/>
    <s v="Istanbul University"/>
    <x v="37"/>
    <n v="2"/>
    <n v="253"/>
    <n v="386"/>
    <n v="218"/>
    <n v="684"/>
    <n v="560"/>
    <n v="645"/>
    <s v="558"/>
    <n v="871"/>
    <n v="44.48"/>
    <x v="3"/>
    <s v="17"/>
    <s v="1.09%"/>
    <s v="1.08%"/>
    <s v="107.64"/>
    <x v="37"/>
    <s v="783,562"/>
    <s v="Asia"/>
    <x v="4"/>
    <s v="$809.55 Bn"/>
    <s v="$863.71 Bn"/>
    <x v="37"/>
  </r>
  <r>
    <x v="623"/>
    <s v="Tokyo University of Agriculture and Technology"/>
    <x v="2"/>
    <n v="38"/>
    <n v="367"/>
    <n v="567"/>
    <n v="218"/>
    <n v="641"/>
    <n v="756"/>
    <n v="511"/>
    <s v="606"/>
    <n v="264"/>
    <n v="44.47"/>
    <x v="3"/>
    <s v="11"/>
    <s v="-0.30%"/>
    <s v="1.62%"/>
    <s v="334.66"/>
    <x v="2"/>
    <s v="377,930"/>
    <s v="Asia"/>
    <x v="2"/>
    <s v="$5.50 Tn"/>
    <s v="$4.94 Tn"/>
    <x v="2"/>
  </r>
  <r>
    <x v="624"/>
    <s v="Louisiana Tech University"/>
    <x v="0"/>
    <n v="184"/>
    <n v="367"/>
    <n v="197"/>
    <n v="218"/>
    <n v="969"/>
    <n v="871"/>
    <n v="428"/>
    <s v="754"/>
    <n v="792"/>
    <n v="44.47"/>
    <x v="3"/>
    <s v="3"/>
    <s v="0.59%"/>
    <s v="4.25%"/>
    <s v="35.32"/>
    <x v="0"/>
    <s v="9,372,610"/>
    <s v="Americas"/>
    <x v="0"/>
    <s v="$22.20 Tn"/>
    <s v="$18.62 Tn"/>
    <x v="0"/>
  </r>
  <r>
    <x v="625"/>
    <s v="University of Texas at Arlington"/>
    <x v="0"/>
    <n v="185"/>
    <n v="367"/>
    <n v="567"/>
    <n v="218"/>
    <n v="492"/>
    <n v="532"/>
    <n v="511"/>
    <s v="565"/>
    <n v="462"/>
    <n v="44.47"/>
    <x v="3"/>
    <s v="3"/>
    <s v="0.59%"/>
    <s v="4.25%"/>
    <s v="35.32"/>
    <x v="0"/>
    <s v="9,372,610"/>
    <s v="Americas"/>
    <x v="0"/>
    <s v="$22.20 Tn"/>
    <s v="$18.62 Tn"/>
    <x v="0"/>
  </r>
  <r>
    <x v="626"/>
    <s v="China Agricultural University"/>
    <x v="18"/>
    <n v="34"/>
    <n v="367"/>
    <n v="534"/>
    <n v="218"/>
    <n v="407"/>
    <n v="362"/>
    <n v="645"/>
    <s v="590"/>
    <n v="572"/>
    <n v="44.47"/>
    <x v="3"/>
    <s v="1"/>
    <s v="0.39%"/>
    <s v="18.47%"/>
    <s v="148.28"/>
    <x v="18"/>
    <s v="9,706,961"/>
    <s v="Asia"/>
    <x v="2"/>
    <s v="$15.47 Tn"/>
    <s v="$11.22 Tn"/>
    <x v="18"/>
  </r>
  <r>
    <x v="627"/>
    <s v="Chungnam National University"/>
    <x v="8"/>
    <n v="23"/>
    <n v="367"/>
    <n v="567"/>
    <n v="218"/>
    <n v="470"/>
    <n v="563"/>
    <n v="645"/>
    <s v="622"/>
    <n v="290"/>
    <n v="44.47"/>
    <x v="3"/>
    <s v="28"/>
    <s v="0.09%"/>
    <s v="0.66%"/>
    <s v="511.62"/>
    <x v="8"/>
    <s v="100,210"/>
    <s v="Asia"/>
    <x v="2"/>
    <s v="$1.74 Tn"/>
    <s v="$1.41 Tn"/>
    <x v="8"/>
  </r>
  <r>
    <x v="628"/>
    <s v="University of Minho"/>
    <x v="28"/>
    <n v="6"/>
    <n v="367"/>
    <n v="567"/>
    <n v="218"/>
    <n v="588"/>
    <n v="652"/>
    <n v="287"/>
    <s v="606"/>
    <n v="363"/>
    <n v="44.46"/>
    <x v="3"/>
    <s v="89"/>
    <s v="-0.29%"/>
    <s v="0.13%"/>
    <s v="110.73"/>
    <x v="28"/>
    <s v="92,090"/>
    <s v="Europe"/>
    <x v="5"/>
    <s v="$249.91 Bn"/>
    <s v="$204.84 Bn"/>
    <x v="28"/>
  </r>
  <r>
    <x v="629"/>
    <s v="University of Eastern Piedmont Amedeo Avogadro&quot;&quot;"/>
    <x v="9"/>
    <n v="33"/>
    <n v="367"/>
    <n v="567"/>
    <n v="218"/>
    <n v="693"/>
    <n v="623"/>
    <n v="645"/>
    <s v="540"/>
    <n v="739"/>
    <n v="44.46"/>
    <x v="3"/>
    <s v="23"/>
    <s v="-0.15%"/>
    <s v="0.78%"/>
    <s v="200.65"/>
    <x v="9"/>
    <s v="301,336"/>
    <s v="Europe"/>
    <x v="5"/>
    <s v="$2.09 Tn"/>
    <s v="$1.86 Tn"/>
    <x v="9"/>
  </r>
  <r>
    <x v="630"/>
    <s v="Open University (UK)"/>
    <x v="1"/>
    <n v="47"/>
    <n v="367"/>
    <n v="567"/>
    <n v="218"/>
    <n v="616"/>
    <n v="340"/>
    <n v="645"/>
    <s v="549"/>
    <n v="809"/>
    <n v="44.46"/>
    <x v="3"/>
    <s v="21"/>
    <s v="0.53%"/>
    <s v="0.87%"/>
    <s v="279.48"/>
    <x v="1"/>
    <s v="242,900"/>
    <s v="Europe"/>
    <x v="1"/>
    <s v="$2.93 Tn"/>
    <s v="$2.65 Tn"/>
    <x v="1"/>
  </r>
  <r>
    <x v="631"/>
    <s v="University of Essex"/>
    <x v="1"/>
    <n v="48"/>
    <n v="119"/>
    <n v="358"/>
    <n v="218"/>
    <n v="694"/>
    <n v="695"/>
    <n v="511"/>
    <s v="671"/>
    <n v="871"/>
    <n v="44.45"/>
    <x v="3"/>
    <s v="21"/>
    <s v="0.53%"/>
    <s v="0.87%"/>
    <s v="279.48"/>
    <x v="1"/>
    <s v="242,900"/>
    <s v="Europe"/>
    <x v="1"/>
    <s v="$2.93 Tn"/>
    <s v="$2.65 Tn"/>
    <x v="1"/>
  </r>
  <r>
    <x v="632"/>
    <s v="Paris-Est Créteil Val-de-Marne University"/>
    <x v="6"/>
    <n v="27"/>
    <n v="367"/>
    <n v="406"/>
    <n v="218"/>
    <n v="732"/>
    <n v="611"/>
    <n v="812"/>
    <s v="558"/>
    <n v="824"/>
    <n v="44.45"/>
    <x v="3"/>
    <s v="22"/>
    <s v="0.22%"/>
    <s v="0.84%"/>
    <s v="118.31"/>
    <x v="6"/>
    <s v="551,695"/>
    <s v="Europe"/>
    <x v="3"/>
    <s v="$2.88 Tn"/>
    <s v="$2.47 Tn"/>
    <x v="6"/>
  </r>
  <r>
    <x v="633"/>
    <s v="Hacettepe University"/>
    <x v="37"/>
    <n v="3"/>
    <n v="367"/>
    <n v="567"/>
    <n v="218"/>
    <n v="658"/>
    <n v="630"/>
    <n v="428"/>
    <s v="549"/>
    <n v="871"/>
    <n v="44.45"/>
    <x v="3"/>
    <s v="17"/>
    <s v="1.09%"/>
    <s v="1.08%"/>
    <s v="107.64"/>
    <x v="37"/>
    <s v="783,562"/>
    <s v="Asia"/>
    <x v="4"/>
    <s v="$809.55 Bn"/>
    <s v="$863.71 Bn"/>
    <x v="37"/>
  </r>
  <r>
    <x v="634"/>
    <s v="State University of New York Upstate Medical University"/>
    <x v="0"/>
    <n v="186"/>
    <n v="367"/>
    <n v="567"/>
    <n v="218"/>
    <n v="774"/>
    <n v="632"/>
    <n v="428"/>
    <s v="549"/>
    <n v="598"/>
    <n v="44.45"/>
    <x v="3"/>
    <s v="3"/>
    <s v="0.59%"/>
    <s v="4.25%"/>
    <s v="35.32"/>
    <x v="0"/>
    <s v="9,372,610"/>
    <s v="Americas"/>
    <x v="0"/>
    <s v="$22.20 Tn"/>
    <s v="$18.62 Tn"/>
    <x v="0"/>
  </r>
  <r>
    <x v="635"/>
    <s v="Braunschweig University of Technology"/>
    <x v="10"/>
    <n v="46"/>
    <n v="226"/>
    <n v="567"/>
    <n v="218"/>
    <n v="551"/>
    <n v="383"/>
    <n v="645"/>
    <s v="622"/>
    <n v="343"/>
    <n v="44.44"/>
    <x v="3"/>
    <s v="19"/>
    <s v="0.32%"/>
    <s v="1.07%"/>
    <s v="234.61"/>
    <x v="10"/>
    <s v="357,114"/>
    <s v="Europe"/>
    <x v="3"/>
    <s v="$4.16 Tn"/>
    <s v="$3.48 Tn"/>
    <x v="10"/>
  </r>
  <r>
    <x v="636"/>
    <s v="University of Salamanca"/>
    <x v="22"/>
    <n v="18"/>
    <n v="367"/>
    <n v="491"/>
    <n v="218"/>
    <n v="544"/>
    <n v="483"/>
    <n v="511"/>
    <s v="565"/>
    <n v="736"/>
    <n v="44.44"/>
    <x v="3"/>
    <s v="30"/>
    <s v="0.04%"/>
    <s v="0.60%"/>
    <s v="92.40"/>
    <x v="22"/>
    <s v="505,992"/>
    <s v="Europe"/>
    <x v="5"/>
    <s v="$1.50 Tn"/>
    <s v="$1.24 Tn"/>
    <x v="22"/>
  </r>
  <r>
    <x v="637"/>
    <s v="Indian Institute of Technology Roorkee"/>
    <x v="32"/>
    <n v="9"/>
    <n v="367"/>
    <n v="395"/>
    <n v="218"/>
    <n v="839"/>
    <n v="931"/>
    <n v="428"/>
    <s v="565"/>
    <n v="871"/>
    <n v="44.44"/>
    <x v="3"/>
    <s v="2"/>
    <s v="0.99%"/>
    <s v="17.70%"/>
    <s v="419.76"/>
    <x v="32"/>
    <s v="3,287,590"/>
    <s v="Asia"/>
    <x v="12"/>
    <s v="$3.26 Tn"/>
    <s v="$2.26 Tn"/>
    <x v="32"/>
  </r>
  <r>
    <x v="638"/>
    <s v="Örebro University"/>
    <x v="7"/>
    <n v="11"/>
    <n v="367"/>
    <n v="529"/>
    <n v="218"/>
    <n v="816"/>
    <n v="747"/>
    <n v="428"/>
    <s v="549"/>
    <n v="871"/>
    <n v="44.44"/>
    <x v="3"/>
    <s v="91"/>
    <s v="0.63%"/>
    <s v="0.13%"/>
    <s v="22.43"/>
    <x v="7"/>
    <s v="450,295"/>
    <s v="Europe"/>
    <x v="1"/>
    <s v="$576.72 Bn"/>
    <s v="$514.48 Bn"/>
    <x v="7"/>
  </r>
  <r>
    <x v="639"/>
    <s v="Northeast Normal University"/>
    <x v="18"/>
    <n v="35"/>
    <n v="367"/>
    <n v="567"/>
    <n v="218"/>
    <n v="678"/>
    <n v="765"/>
    <n v="645"/>
    <s v="549"/>
    <n v="871"/>
    <n v="44.44"/>
    <x v="3"/>
    <s v="1"/>
    <s v="0.39%"/>
    <s v="18.47%"/>
    <s v="148.28"/>
    <x v="18"/>
    <s v="9,706,961"/>
    <s v="Asia"/>
    <x v="2"/>
    <s v="$15.47 Tn"/>
    <s v="$11.22 Tn"/>
    <x v="18"/>
  </r>
  <r>
    <x v="640"/>
    <s v="University of Patras"/>
    <x v="33"/>
    <n v="5"/>
    <n v="367"/>
    <n v="567"/>
    <n v="218"/>
    <n v="510"/>
    <n v="704"/>
    <n v="511"/>
    <s v="565"/>
    <n v="731"/>
    <n v="44.44"/>
    <x v="3"/>
    <s v="87"/>
    <s v="-0.48%"/>
    <s v="0.13%"/>
    <s v="78.97"/>
    <x v="33"/>
    <s v="131,990"/>
    <s v="Europe"/>
    <x v="5"/>
    <s v="$230.50 Bn"/>
    <s v="$192.69 Bn"/>
    <x v="33"/>
  </r>
  <r>
    <x v="641"/>
    <s v="Beijing University of Chemical Technology"/>
    <x v="18"/>
    <n v="36"/>
    <n v="367"/>
    <n v="536"/>
    <n v="218"/>
    <n v="558"/>
    <n v="984"/>
    <n v="812"/>
    <s v="715"/>
    <n v="214"/>
    <n v="44.44"/>
    <x v="3"/>
    <s v="1"/>
    <s v="0.39%"/>
    <s v="18.47%"/>
    <s v="148.28"/>
    <x v="18"/>
    <s v="9,706,961"/>
    <s v="Asia"/>
    <x v="2"/>
    <s v="$15.47 Tn"/>
    <s v="$11.22 Tn"/>
    <x v="18"/>
  </r>
  <r>
    <x v="642"/>
    <s v="Northern Illinois University"/>
    <x v="0"/>
    <n v="187"/>
    <n v="367"/>
    <n v="284"/>
    <n v="218"/>
    <n v="669"/>
    <n v="661"/>
    <n v="321"/>
    <s v="671"/>
    <n v="621"/>
    <n v="44.44"/>
    <x v="3"/>
    <s v="3"/>
    <s v="0.59%"/>
    <s v="4.25%"/>
    <s v="35.32"/>
    <x v="0"/>
    <s v="9,372,610"/>
    <s v="Americas"/>
    <x v="0"/>
    <s v="$22.20 Tn"/>
    <s v="$18.62 Tn"/>
    <x v="0"/>
  </r>
  <r>
    <x v="643"/>
    <s v="Rovira i Virgili University"/>
    <x v="22"/>
    <n v="19"/>
    <n v="367"/>
    <n v="567"/>
    <n v="218"/>
    <n v="555"/>
    <n v="573"/>
    <n v="428"/>
    <s v="579"/>
    <n v="485"/>
    <n v="44.44"/>
    <x v="3"/>
    <s v="30"/>
    <s v="0.04%"/>
    <s v="0.60%"/>
    <s v="92.40"/>
    <x v="22"/>
    <s v="505,992"/>
    <s v="Europe"/>
    <x v="5"/>
    <s v="$1.50 Tn"/>
    <s v="$1.24 Tn"/>
    <x v="22"/>
  </r>
  <r>
    <x v="644"/>
    <s v="La Trobe University"/>
    <x v="14"/>
    <n v="19"/>
    <n v="367"/>
    <n v="457"/>
    <n v="218"/>
    <n v="536"/>
    <n v="455"/>
    <n v="812"/>
    <s v="579"/>
    <n v="803"/>
    <n v="44.44"/>
    <x v="3"/>
    <s v="55"/>
    <s v="1.18%"/>
    <s v="0.33%"/>
    <s v="3.32"/>
    <x v="14"/>
    <s v="7,692,024"/>
    <s v="Oceania"/>
    <x v="6"/>
    <s v="$1.48 Tn"/>
    <s v="$1.30 Tn"/>
    <x v="14"/>
  </r>
  <r>
    <x v="645"/>
    <s v="Warsaw University of Technology"/>
    <x v="38"/>
    <n v="3"/>
    <n v="344"/>
    <n v="545"/>
    <n v="218"/>
    <n v="696"/>
    <n v="757"/>
    <n v="287"/>
    <s v="579"/>
    <n v="824"/>
    <n v="44.43"/>
    <x v="3"/>
    <s v="38"/>
    <s v="-0.11%"/>
    <s v="0.49%"/>
    <s v="121.04"/>
    <x v="38"/>
    <s v="312,679"/>
    <s v="Europe"/>
    <x v="8"/>
    <s v="$643.27 Bn"/>
    <s v="$471.40 Bn"/>
    <x v="38"/>
  </r>
  <r>
    <x v="646"/>
    <s v="Binghamton University"/>
    <x v="0"/>
    <n v="188"/>
    <n v="367"/>
    <n v="263"/>
    <n v="218"/>
    <n v="710"/>
    <n v="593"/>
    <n v="812"/>
    <s v="671"/>
    <n v="853"/>
    <n v="44.43"/>
    <x v="3"/>
    <s v="3"/>
    <s v="0.59%"/>
    <s v="4.25%"/>
    <s v="35.32"/>
    <x v="0"/>
    <s v="9,372,610"/>
    <s v="Americas"/>
    <x v="0"/>
    <s v="$22.20 Tn"/>
    <s v="$18.62 Tn"/>
    <x v="0"/>
  </r>
  <r>
    <x v="647"/>
    <s v="Shizuoka University"/>
    <x v="2"/>
    <n v="39"/>
    <n v="367"/>
    <n v="476"/>
    <n v="218"/>
    <n v="834"/>
    <n v="708"/>
    <n v="645"/>
    <s v="826"/>
    <n v="163"/>
    <n v="44.43"/>
    <x v="3"/>
    <s v="11"/>
    <s v="-0.30%"/>
    <s v="1.62%"/>
    <s v="334.66"/>
    <x v="2"/>
    <s v="377,930"/>
    <s v="Asia"/>
    <x v="2"/>
    <s v="$5.50 Tn"/>
    <s v="$4.94 Tn"/>
    <x v="2"/>
  </r>
  <r>
    <x v="648"/>
    <s v="Hong Kong Baptist University"/>
    <x v="24"/>
    <n v="6"/>
    <n v="367"/>
    <n v="516"/>
    <n v="218"/>
    <n v="592"/>
    <n v="937"/>
    <n v="511"/>
    <s v="565"/>
    <n v="691"/>
    <n v="44.43"/>
    <x v="3"/>
    <e v="#N/A"/>
    <e v="#N/A"/>
    <e v="#N/A"/>
    <e v="#N/A"/>
    <x v="24"/>
    <e v="#N/A"/>
    <e v="#N/A"/>
    <x v="11"/>
    <e v="#N/A"/>
    <e v="#N/A"/>
    <x v="24"/>
  </r>
  <r>
    <x v="649"/>
    <s v="Albany Medical College"/>
    <x v="0"/>
    <n v="189"/>
    <n v="171"/>
    <n v="567"/>
    <n v="218"/>
    <n v="893"/>
    <n v="771"/>
    <n v="645"/>
    <s v="579"/>
    <n v="720"/>
    <n v="44.43"/>
    <x v="3"/>
    <s v="3"/>
    <s v="0.59%"/>
    <s v="4.25%"/>
    <s v="35.32"/>
    <x v="0"/>
    <s v="9,372,610"/>
    <s v="Americas"/>
    <x v="0"/>
    <s v="$22.20 Tn"/>
    <s v="$18.62 Tn"/>
    <x v="0"/>
  </r>
  <r>
    <x v="650"/>
    <s v="Ehime University"/>
    <x v="2"/>
    <n v="40"/>
    <n v="367"/>
    <n v="514"/>
    <n v="218"/>
    <n v="619"/>
    <n v="582"/>
    <n v="511"/>
    <s v="590"/>
    <n v="418"/>
    <n v="44.43"/>
    <x v="3"/>
    <s v="11"/>
    <s v="-0.30%"/>
    <s v="1.62%"/>
    <s v="334.66"/>
    <x v="2"/>
    <s v="377,930"/>
    <s v="Asia"/>
    <x v="2"/>
    <s v="$5.50 Tn"/>
    <s v="$4.94 Tn"/>
    <x v="2"/>
  </r>
  <r>
    <x v="651"/>
    <s v="University of Los Andes (Colombia)"/>
    <x v="46"/>
    <n v="1"/>
    <n v="367"/>
    <n v="189"/>
    <n v="218"/>
    <n v="898"/>
    <n v="561"/>
    <n v="428"/>
    <s v="837"/>
    <n v="749"/>
    <n v="44.43"/>
    <x v="3"/>
    <s v="29"/>
    <s v="1.08%"/>
    <s v="0.65%"/>
    <s v="44.57"/>
    <x v="46"/>
    <s v="1,141,748"/>
    <s v="Americas"/>
    <x v="10"/>
    <s v="$352.81 Bn"/>
    <s v="$282.46 Bn"/>
    <x v="46"/>
  </r>
  <r>
    <x v="652"/>
    <s v="Polytechnic University of Turin"/>
    <x v="9"/>
    <n v="34"/>
    <n v="367"/>
    <n v="567"/>
    <n v="218"/>
    <n v="465"/>
    <n v="798"/>
    <n v="645"/>
    <s v="659"/>
    <n v="283"/>
    <n v="44.43"/>
    <x v="3"/>
    <s v="23"/>
    <s v="-0.15%"/>
    <s v="0.78%"/>
    <s v="200.65"/>
    <x v="9"/>
    <s v="301,336"/>
    <s v="Europe"/>
    <x v="5"/>
    <s v="$2.09 Tn"/>
    <s v="$1.86 Tn"/>
    <x v="9"/>
  </r>
  <r>
    <x v="653"/>
    <s v="University of Burgundy"/>
    <x v="6"/>
    <n v="28"/>
    <n v="224"/>
    <n v="567"/>
    <n v="218"/>
    <n v="513"/>
    <n v="527"/>
    <n v="812"/>
    <s v="590"/>
    <n v="774"/>
    <n v="44.42"/>
    <x v="3"/>
    <s v="22"/>
    <s v="0.22%"/>
    <s v="0.84%"/>
    <s v="118.31"/>
    <x v="6"/>
    <s v="551,695"/>
    <s v="Europe"/>
    <x v="3"/>
    <s v="$2.88 Tn"/>
    <s v="$2.47 Tn"/>
    <x v="6"/>
  </r>
  <r>
    <x v="654"/>
    <s v="University of Idaho"/>
    <x v="0"/>
    <n v="190"/>
    <n v="367"/>
    <n v="567"/>
    <n v="218"/>
    <n v="664"/>
    <n v="417"/>
    <n v="511"/>
    <s v="579"/>
    <n v="469"/>
    <n v="44.42"/>
    <x v="3"/>
    <s v="3"/>
    <s v="0.59%"/>
    <s v="4.25%"/>
    <s v="35.32"/>
    <x v="0"/>
    <s v="9,372,610"/>
    <s v="Americas"/>
    <x v="0"/>
    <s v="$22.20 Tn"/>
    <s v="$18.62 Tn"/>
    <x v="0"/>
  </r>
  <r>
    <x v="655"/>
    <s v="Old Dominion University"/>
    <x v="0"/>
    <n v="191"/>
    <n v="367"/>
    <n v="567"/>
    <n v="218"/>
    <n v="719"/>
    <n v="590"/>
    <n v="511"/>
    <s v="590"/>
    <n v="379"/>
    <n v="44.42"/>
    <x v="3"/>
    <s v="3"/>
    <s v="0.59%"/>
    <s v="4.25%"/>
    <s v="35.32"/>
    <x v="0"/>
    <s v="9,372,610"/>
    <s v="Americas"/>
    <x v="0"/>
    <s v="$22.20 Tn"/>
    <s v="$18.62 Tn"/>
    <x v="0"/>
  </r>
  <r>
    <x v="656"/>
    <s v="Yamaguchi University"/>
    <x v="2"/>
    <n v="41"/>
    <n v="367"/>
    <n v="567"/>
    <n v="218"/>
    <n v="753"/>
    <n v="787"/>
    <n v="645"/>
    <s v="732"/>
    <n v="202"/>
    <n v="44.42"/>
    <x v="3"/>
    <s v="11"/>
    <s v="-0.30%"/>
    <s v="1.62%"/>
    <s v="334.66"/>
    <x v="2"/>
    <s v="377,930"/>
    <s v="Asia"/>
    <x v="2"/>
    <s v="$5.50 Tn"/>
    <s v="$4.94 Tn"/>
    <x v="2"/>
  </r>
  <r>
    <x v="657"/>
    <s v="Massey University"/>
    <x v="27"/>
    <n v="5"/>
    <n v="367"/>
    <n v="496"/>
    <n v="218"/>
    <n v="570"/>
    <n v="554"/>
    <n v="812"/>
    <s v="579"/>
    <n v="723"/>
    <n v="44.42"/>
    <x v="3"/>
    <s v="126"/>
    <s v="0.82%"/>
    <s v="0.06%"/>
    <s v="17.83"/>
    <x v="27"/>
    <s v="270,467"/>
    <s v="Oceania"/>
    <x v="6"/>
    <s v="$224.94 Bn"/>
    <s v="$187.52 Bn"/>
    <x v="27"/>
  </r>
  <r>
    <x v="658"/>
    <s v="Donghua University"/>
    <x v="18"/>
    <n v="37"/>
    <n v="367"/>
    <n v="567"/>
    <n v="218"/>
    <n v="805"/>
    <n v="962"/>
    <n v="234"/>
    <s v="622"/>
    <n v="726"/>
    <n v="44.41"/>
    <x v="3"/>
    <s v="1"/>
    <s v="0.39%"/>
    <s v="18.47%"/>
    <s v="148.28"/>
    <x v="18"/>
    <s v="9,706,961"/>
    <s v="Asia"/>
    <x v="2"/>
    <s v="$15.47 Tn"/>
    <s v="$11.22 Tn"/>
    <x v="18"/>
  </r>
  <r>
    <x v="659"/>
    <s v="University of the Balearic Islands"/>
    <x v="22"/>
    <n v="20"/>
    <n v="367"/>
    <n v="567"/>
    <n v="218"/>
    <n v="629"/>
    <n v="558"/>
    <n v="428"/>
    <s v="590"/>
    <n v="503"/>
    <n v="44.41"/>
    <x v="3"/>
    <s v="30"/>
    <s v="0.04%"/>
    <s v="0.60%"/>
    <s v="92.40"/>
    <x v="22"/>
    <s v="505,992"/>
    <s v="Europe"/>
    <x v="5"/>
    <s v="$1.50 Tn"/>
    <s v="$1.24 Tn"/>
    <x v="22"/>
  </r>
  <r>
    <x v="660"/>
    <s v="Portland State University"/>
    <x v="0"/>
    <n v="192"/>
    <n v="367"/>
    <n v="245"/>
    <n v="218"/>
    <n v="800"/>
    <n v="548"/>
    <n v="812"/>
    <s v="741"/>
    <n v="484"/>
    <n v="44.41"/>
    <x v="3"/>
    <s v="3"/>
    <s v="0.59%"/>
    <s v="4.25%"/>
    <s v="35.32"/>
    <x v="0"/>
    <s v="9,372,610"/>
    <s v="Americas"/>
    <x v="0"/>
    <s v="$22.20 Tn"/>
    <s v="$18.62 Tn"/>
    <x v="0"/>
  </r>
  <r>
    <x v="661"/>
    <s v="Marche Polytechnic University"/>
    <x v="9"/>
    <n v="35"/>
    <n v="367"/>
    <n v="567"/>
    <n v="218"/>
    <n v="688"/>
    <n v="649"/>
    <n v="812"/>
    <s v="565"/>
    <n v="748"/>
    <n v="44.41"/>
    <x v="3"/>
    <s v="23"/>
    <s v="-0.15%"/>
    <s v="0.78%"/>
    <s v="200.65"/>
    <x v="9"/>
    <s v="301,336"/>
    <s v="Europe"/>
    <x v="5"/>
    <s v="$2.09 Tn"/>
    <s v="$1.86 Tn"/>
    <x v="9"/>
  </r>
  <r>
    <x v="662"/>
    <s v="University of Québec at Montreal"/>
    <x v="5"/>
    <n v="25"/>
    <n v="367"/>
    <n v="422"/>
    <n v="218"/>
    <n v="537"/>
    <n v="534"/>
    <n v="428"/>
    <s v="622"/>
    <n v="871"/>
    <n v="44.41"/>
    <x v="3"/>
    <s v="39"/>
    <s v="0.89%"/>
    <s v="0.48%"/>
    <s v="3.78"/>
    <x v="5"/>
    <s v="9,984,670"/>
    <s v="Americas"/>
    <x v="0"/>
    <s v="$1.83 Tn"/>
    <s v="$1.53 Tn"/>
    <x v="5"/>
  </r>
  <r>
    <x v="663"/>
    <s v="UNESP, São Paulo State University"/>
    <x v="23"/>
    <n v="7"/>
    <n v="367"/>
    <n v="567"/>
    <n v="218"/>
    <n v="356"/>
    <n v="613"/>
    <n v="511"/>
    <s v="671"/>
    <n v="627"/>
    <n v="44.41"/>
    <x v="3"/>
    <s v="6"/>
    <s v="0.72%"/>
    <s v="2.73%"/>
    <s v="24.96"/>
    <x v="23"/>
    <s v="8,515,767"/>
    <s v="Americas"/>
    <x v="10"/>
    <s v="$2.06 Tn"/>
    <s v="$1.80 Tn"/>
    <x v="23"/>
  </r>
  <r>
    <x v="664"/>
    <s v="Loma Linda University"/>
    <x v="0"/>
    <n v="193"/>
    <n v="367"/>
    <n v="567"/>
    <n v="218"/>
    <n v="848"/>
    <n v="755"/>
    <n v="645"/>
    <s v="565"/>
    <n v="555"/>
    <n v="44.41"/>
    <x v="3"/>
    <s v="3"/>
    <s v="0.59%"/>
    <s v="4.25%"/>
    <s v="35.32"/>
    <x v="0"/>
    <s v="9,372,610"/>
    <s v="Americas"/>
    <x v="0"/>
    <s v="$22.20 Tn"/>
    <s v="$18.62 Tn"/>
    <x v="0"/>
  </r>
  <r>
    <x v="665"/>
    <s v="University of Toyama"/>
    <x v="2"/>
    <n v="42"/>
    <n v="367"/>
    <n v="307"/>
    <n v="218"/>
    <n v="685"/>
    <n v="760"/>
    <n v="645"/>
    <s v="646"/>
    <n v="871"/>
    <n v="44.41"/>
    <x v="3"/>
    <s v="11"/>
    <s v="-0.30%"/>
    <s v="1.62%"/>
    <s v="334.66"/>
    <x v="2"/>
    <s v="377,930"/>
    <s v="Asia"/>
    <x v="2"/>
    <s v="$5.50 Tn"/>
    <s v="$4.94 Tn"/>
    <x v="2"/>
  </r>
  <r>
    <x v="666"/>
    <s v="University of Debrecen"/>
    <x v="35"/>
    <n v="3"/>
    <n v="367"/>
    <n v="567"/>
    <n v="218"/>
    <n v="687"/>
    <n v="621"/>
    <n v="428"/>
    <s v="590"/>
    <n v="499"/>
    <n v="44.4"/>
    <x v="3"/>
    <s v="94"/>
    <s v="-0.25%"/>
    <s v="0.12%"/>
    <s v="103.84"/>
    <x v="35"/>
    <s v="93,028"/>
    <s v="Europe"/>
    <x v="8"/>
    <s v="$177.73 Bn"/>
    <s v="$125.82 Bn"/>
    <x v="35"/>
  </r>
  <r>
    <x v="667"/>
    <s v="University of Maine, Orono"/>
    <x v="0"/>
    <n v="194"/>
    <n v="345"/>
    <n v="567"/>
    <n v="218"/>
    <n v="788"/>
    <n v="427"/>
    <n v="368"/>
    <s v="637"/>
    <n v="346"/>
    <n v="44.4"/>
    <x v="3"/>
    <s v="3"/>
    <s v="0.59%"/>
    <s v="4.25%"/>
    <s v="35.32"/>
    <x v="0"/>
    <s v="9,372,610"/>
    <s v="Americas"/>
    <x v="0"/>
    <s v="$22.20 Tn"/>
    <s v="$18.62 Tn"/>
    <x v="0"/>
  </r>
  <r>
    <x v="668"/>
    <s v="Graz University of Technology"/>
    <x v="26"/>
    <n v="8"/>
    <n v="367"/>
    <n v="567"/>
    <n v="218"/>
    <n v="677"/>
    <n v="715"/>
    <n v="368"/>
    <s v="622"/>
    <n v="404"/>
    <n v="44.4"/>
    <x v="3"/>
    <s v="97"/>
    <s v="0.57%"/>
    <s v="0.12%"/>
    <s v="107.38"/>
    <x v="26"/>
    <s v="83,871"/>
    <s v="Europe"/>
    <x v="3"/>
    <s v="$481.68 Bn"/>
    <s v="$390.80 Bn"/>
    <x v="26"/>
  </r>
  <r>
    <x v="669"/>
    <s v="Gifu University"/>
    <x v="2"/>
    <n v="43"/>
    <n v="367"/>
    <n v="567"/>
    <n v="218"/>
    <n v="701"/>
    <n v="658"/>
    <n v="645"/>
    <s v="606"/>
    <n v="403"/>
    <n v="44.4"/>
    <x v="3"/>
    <s v="11"/>
    <s v="-0.30%"/>
    <s v="1.62%"/>
    <s v="334.66"/>
    <x v="2"/>
    <s v="377,930"/>
    <s v="Asia"/>
    <x v="2"/>
    <s v="$5.50 Tn"/>
    <s v="$4.94 Tn"/>
    <x v="2"/>
  </r>
  <r>
    <x v="670"/>
    <s v="University of Jyväskylä"/>
    <x v="12"/>
    <n v="8"/>
    <n v="367"/>
    <n v="525"/>
    <n v="218"/>
    <n v="456"/>
    <n v="443"/>
    <n v="812"/>
    <s v="622"/>
    <n v="805"/>
    <n v="44.4"/>
    <x v="3"/>
    <s v="116"/>
    <s v="0.15%"/>
    <s v="0.07%"/>
    <s v="16.37"/>
    <x v="12"/>
    <s v="338,424"/>
    <s v="Europe"/>
    <x v="1"/>
    <s v="$289.24 Bn"/>
    <s v="$238.50 Bn"/>
    <x v="12"/>
  </r>
  <r>
    <x v="671"/>
    <s v="University of Paris 13"/>
    <x v="6"/>
    <n v="29"/>
    <n v="367"/>
    <n v="567"/>
    <n v="218"/>
    <n v="669"/>
    <n v="744"/>
    <n v="645"/>
    <s v="579"/>
    <n v="700"/>
    <n v="44.4"/>
    <x v="3"/>
    <s v="22"/>
    <s v="0.22%"/>
    <s v="0.84%"/>
    <s v="118.31"/>
    <x v="6"/>
    <s v="551,695"/>
    <s v="Europe"/>
    <x v="3"/>
    <s v="$2.88 Tn"/>
    <s v="$2.47 Tn"/>
    <x v="6"/>
  </r>
  <r>
    <x v="672"/>
    <s v="University of Girona"/>
    <x v="22"/>
    <n v="21"/>
    <n v="367"/>
    <n v="567"/>
    <n v="218"/>
    <n v="662"/>
    <n v="843"/>
    <n v="645"/>
    <s v="579"/>
    <n v="756"/>
    <n v="44.4"/>
    <x v="3"/>
    <s v="30"/>
    <s v="0.04%"/>
    <s v="0.60%"/>
    <s v="92.40"/>
    <x v="22"/>
    <s v="505,992"/>
    <s v="Europe"/>
    <x v="5"/>
    <s v="$1.50 Tn"/>
    <s v="$1.24 Tn"/>
    <x v="22"/>
  </r>
  <r>
    <x v="673"/>
    <s v="Keele University"/>
    <x v="1"/>
    <n v="49"/>
    <n v="367"/>
    <n v="567"/>
    <n v="218"/>
    <n v="659"/>
    <n v="533"/>
    <n v="321"/>
    <s v="606"/>
    <n v="853"/>
    <n v="44.4"/>
    <x v="3"/>
    <s v="21"/>
    <s v="0.53%"/>
    <s v="0.87%"/>
    <s v="279.48"/>
    <x v="1"/>
    <s v="242,900"/>
    <s v="Europe"/>
    <x v="1"/>
    <s v="$2.93 Tn"/>
    <s v="$2.65 Tn"/>
    <x v="1"/>
  </r>
  <r>
    <x v="674"/>
    <s v="University of Poitiers"/>
    <x v="6"/>
    <n v="30"/>
    <n v="255"/>
    <n v="567"/>
    <n v="148"/>
    <n v="636"/>
    <n v="470"/>
    <n v="645"/>
    <s v="671"/>
    <n v="754"/>
    <n v="44.39"/>
    <x v="3"/>
    <s v="22"/>
    <s v="0.22%"/>
    <s v="0.84%"/>
    <s v="118.31"/>
    <x v="6"/>
    <s v="551,695"/>
    <s v="Europe"/>
    <x v="3"/>
    <s v="$2.88 Tn"/>
    <s v="$2.47 Tn"/>
    <x v="6"/>
  </r>
  <r>
    <x v="675"/>
    <s v="University of Insubria"/>
    <x v="9"/>
    <n v="36"/>
    <n v="367"/>
    <n v="567"/>
    <n v="218"/>
    <n v="705"/>
    <n v="564"/>
    <n v="645"/>
    <s v="579"/>
    <n v="871"/>
    <n v="44.39"/>
    <x v="3"/>
    <s v="23"/>
    <s v="-0.15%"/>
    <s v="0.78%"/>
    <s v="200.65"/>
    <x v="9"/>
    <s v="301,336"/>
    <s v="Europe"/>
    <x v="5"/>
    <s v="$2.09 Tn"/>
    <s v="$1.86 Tn"/>
    <x v="9"/>
  </r>
  <r>
    <x v="676"/>
    <s v="Wuhan University of Technology"/>
    <x v="18"/>
    <n v="38"/>
    <n v="367"/>
    <n v="499"/>
    <n v="218"/>
    <n v="738"/>
    <n v="931"/>
    <n v="428"/>
    <s v="590"/>
    <n v="763"/>
    <n v="44.39"/>
    <x v="3"/>
    <s v="1"/>
    <s v="0.39%"/>
    <s v="18.47%"/>
    <s v="148.28"/>
    <x v="18"/>
    <s v="9,706,961"/>
    <s v="Asia"/>
    <x v="2"/>
    <s v="$15.47 Tn"/>
    <s v="$11.22 Tn"/>
    <x v="18"/>
  </r>
  <r>
    <x v="677"/>
    <s v="University of Pretoria"/>
    <x v="21"/>
    <n v="5"/>
    <n v="367"/>
    <n v="262"/>
    <n v="218"/>
    <n v="620"/>
    <n v="513"/>
    <n v="511"/>
    <s v="741"/>
    <n v="604"/>
    <n v="44.39"/>
    <x v="3"/>
    <s v="25"/>
    <s v="1.28%"/>
    <s v="0.76%"/>
    <s v="48.57"/>
    <x v="21"/>
    <s v="1,221,037"/>
    <s v="Africa"/>
    <x v="9"/>
    <s v="$386.73 Bn"/>
    <s v="$295.44 Bn"/>
    <x v="21"/>
  </r>
  <r>
    <x v="678"/>
    <s v="Banaras Hindu University"/>
    <x v="32"/>
    <n v="10"/>
    <n v="243"/>
    <n v="260"/>
    <n v="218"/>
    <n v="754"/>
    <n v="904"/>
    <n v="511"/>
    <s v="741"/>
    <n v="871"/>
    <n v="44.39"/>
    <x v="3"/>
    <s v="2"/>
    <s v="0.99%"/>
    <s v="17.70%"/>
    <s v="419.76"/>
    <x v="32"/>
    <s v="3,287,590"/>
    <s v="Asia"/>
    <x v="12"/>
    <s v="$3.26 Tn"/>
    <s v="$2.26 Tn"/>
    <x v="32"/>
  </r>
  <r>
    <x v="679"/>
    <s v="University of L'Aquila"/>
    <x v="9"/>
    <n v="37"/>
    <n v="367"/>
    <n v="567"/>
    <n v="218"/>
    <n v="655"/>
    <n v="678"/>
    <n v="645"/>
    <s v="590"/>
    <n v="871"/>
    <n v="44.38"/>
    <x v="3"/>
    <s v="23"/>
    <s v="-0.15%"/>
    <s v="0.78%"/>
    <s v="200.65"/>
    <x v="9"/>
    <s v="301,336"/>
    <s v="Europe"/>
    <x v="5"/>
    <s v="$2.09 Tn"/>
    <s v="$1.86 Tn"/>
    <x v="9"/>
  </r>
  <r>
    <x v="680"/>
    <s v="University of Alicante"/>
    <x v="22"/>
    <n v="22"/>
    <n v="367"/>
    <n v="567"/>
    <n v="218"/>
    <n v="666"/>
    <n v="779"/>
    <n v="812"/>
    <s v="686"/>
    <n v="262"/>
    <n v="44.38"/>
    <x v="3"/>
    <s v="30"/>
    <s v="0.04%"/>
    <s v="0.60%"/>
    <s v="92.40"/>
    <x v="22"/>
    <s v="505,992"/>
    <s v="Europe"/>
    <x v="5"/>
    <s v="$1.50 Tn"/>
    <s v="$1.24 Tn"/>
    <x v="22"/>
  </r>
  <r>
    <x v="681"/>
    <s v="American University of Beirut"/>
    <x v="44"/>
    <n v="1"/>
    <n v="114"/>
    <n v="247"/>
    <n v="218"/>
    <n v="915"/>
    <n v="892"/>
    <n v="812"/>
    <s v="880"/>
    <n v="871"/>
    <n v="44.38"/>
    <x v="3"/>
    <s v="109"/>
    <s v="-0.44%"/>
    <s v="0.09%"/>
    <s v="653.03"/>
    <x v="44"/>
    <s v="10,452"/>
    <s v="Asia"/>
    <x v="4"/>
    <s v="$60.62 Bn"/>
    <s v="$50.46 Bn"/>
    <x v="44"/>
  </r>
  <r>
    <x v="682"/>
    <s v="University of Ulster"/>
    <x v="1"/>
    <n v="50"/>
    <n v="367"/>
    <n v="567"/>
    <n v="218"/>
    <n v="747"/>
    <n v="808"/>
    <n v="321"/>
    <s v="732"/>
    <n v="240"/>
    <n v="44.38"/>
    <x v="3"/>
    <s v="21"/>
    <s v="0.53%"/>
    <s v="0.87%"/>
    <s v="279.48"/>
    <x v="1"/>
    <s v="242,900"/>
    <s v="Europe"/>
    <x v="1"/>
    <s v="$2.93 Tn"/>
    <s v="$2.65 Tn"/>
    <x v="1"/>
  </r>
  <r>
    <x v="683"/>
    <s v="Shanghai University"/>
    <x v="18"/>
    <n v="39"/>
    <n v="367"/>
    <n v="567"/>
    <n v="218"/>
    <n v="494"/>
    <n v="929"/>
    <n v="812"/>
    <s v="622"/>
    <n v="782"/>
    <n v="44.38"/>
    <x v="3"/>
    <s v="1"/>
    <s v="0.39%"/>
    <s v="18.47%"/>
    <s v="148.28"/>
    <x v="18"/>
    <s v="9,706,961"/>
    <s v="Asia"/>
    <x v="2"/>
    <s v="$15.47 Tn"/>
    <s v="$11.22 Tn"/>
    <x v="18"/>
  </r>
  <r>
    <x v="684"/>
    <s v="Comenius University in Bratislava"/>
    <x v="47"/>
    <n v="1"/>
    <n v="367"/>
    <n v="567"/>
    <n v="218"/>
    <n v="707"/>
    <n v="624"/>
    <n v="645"/>
    <s v="590"/>
    <n v="871"/>
    <n v="44.38"/>
    <x v="3"/>
    <e v="#N/A"/>
    <e v="#N/A"/>
    <e v="#N/A"/>
    <e v="#N/A"/>
    <x v="24"/>
    <e v="#N/A"/>
    <e v="#N/A"/>
    <x v="11"/>
    <e v="#N/A"/>
    <e v="#N/A"/>
    <x v="24"/>
  </r>
  <r>
    <x v="685"/>
    <s v="University of Vigo"/>
    <x v="22"/>
    <n v="23"/>
    <n v="367"/>
    <n v="567"/>
    <n v="218"/>
    <n v="577"/>
    <n v="822"/>
    <n v="428"/>
    <s v="622"/>
    <n v="621"/>
    <n v="44.38"/>
    <x v="3"/>
    <s v="30"/>
    <s v="0.04%"/>
    <s v="0.60%"/>
    <s v="92.40"/>
    <x v="22"/>
    <s v="505,992"/>
    <s v="Europe"/>
    <x v="5"/>
    <s v="$1.50 Tn"/>
    <s v="$1.24 Tn"/>
    <x v="22"/>
  </r>
  <r>
    <x v="686"/>
    <s v="University of Nevada, Las Vegas"/>
    <x v="0"/>
    <n v="195"/>
    <n v="367"/>
    <n v="448"/>
    <n v="218"/>
    <n v="640"/>
    <n v="473"/>
    <n v="812"/>
    <s v="622"/>
    <n v="861"/>
    <n v="44.38"/>
    <x v="3"/>
    <s v="3"/>
    <s v="0.59%"/>
    <s v="4.25%"/>
    <s v="35.32"/>
    <x v="0"/>
    <s v="9,372,610"/>
    <s v="Americas"/>
    <x v="0"/>
    <s v="$22.20 Tn"/>
    <s v="$18.62 Tn"/>
    <x v="0"/>
  </r>
  <r>
    <x v="687"/>
    <s v="Swinburne University of Technology"/>
    <x v="14"/>
    <n v="20"/>
    <n v="367"/>
    <n v="567"/>
    <n v="218"/>
    <n v="654"/>
    <n v="456"/>
    <n v="511"/>
    <s v="606"/>
    <n v="772"/>
    <n v="44.38"/>
    <x v="3"/>
    <s v="55"/>
    <s v="1.18%"/>
    <s v="0.33%"/>
    <s v="3.32"/>
    <x v="14"/>
    <s v="7,692,024"/>
    <s v="Oceania"/>
    <x v="6"/>
    <s v="$1.48 Tn"/>
    <s v="$1.30 Tn"/>
    <x v="14"/>
  </r>
  <r>
    <x v="688"/>
    <s v="Tilburg University"/>
    <x v="11"/>
    <n v="13"/>
    <n v="367"/>
    <n v="289"/>
    <n v="218"/>
    <n v="566"/>
    <n v="878"/>
    <n v="428"/>
    <s v="732"/>
    <n v="871"/>
    <n v="44.37"/>
    <x v="3"/>
    <s v="69"/>
    <s v="0.22%"/>
    <s v="0.22%"/>
    <s v="409.44"/>
    <x v="11"/>
    <s v="41,850"/>
    <s v="Europe"/>
    <x v="3"/>
    <s v="$954.93 Bn"/>
    <s v="$777.23 Bn"/>
    <x v="11"/>
  </r>
  <r>
    <x v="689"/>
    <s v="University of Messina"/>
    <x v="9"/>
    <n v="38"/>
    <n v="367"/>
    <n v="567"/>
    <n v="218"/>
    <n v="608"/>
    <n v="803"/>
    <n v="812"/>
    <s v="606"/>
    <n v="871"/>
    <n v="44.37"/>
    <x v="3"/>
    <s v="23"/>
    <s v="-0.15%"/>
    <s v="0.78%"/>
    <s v="200.65"/>
    <x v="9"/>
    <s v="301,336"/>
    <s v="Europe"/>
    <x v="5"/>
    <s v="$2.09 Tn"/>
    <s v="$1.86 Tn"/>
    <x v="9"/>
  </r>
  <r>
    <x v="690"/>
    <s v="Kaiserslautern University of Technology"/>
    <x v="10"/>
    <n v="47"/>
    <n v="367"/>
    <n v="522"/>
    <n v="218"/>
    <n v="679"/>
    <n v="523"/>
    <n v="812"/>
    <s v="606"/>
    <n v="668"/>
    <n v="44.37"/>
    <x v="3"/>
    <s v="19"/>
    <s v="0.32%"/>
    <s v="1.07%"/>
    <s v="234.61"/>
    <x v="10"/>
    <s v="357,114"/>
    <s v="Europe"/>
    <x v="3"/>
    <s v="$4.16 Tn"/>
    <s v="$3.48 Tn"/>
    <x v="10"/>
  </r>
  <r>
    <x v="691"/>
    <s v="University of Kent"/>
    <x v="1"/>
    <n v="51"/>
    <n v="367"/>
    <n v="433"/>
    <n v="218"/>
    <n v="625"/>
    <n v="458"/>
    <n v="511"/>
    <s v="637"/>
    <n v="861"/>
    <n v="44.37"/>
    <x v="3"/>
    <s v="21"/>
    <s v="0.53%"/>
    <s v="0.87%"/>
    <s v="279.48"/>
    <x v="1"/>
    <s v="242,900"/>
    <s v="Europe"/>
    <x v="1"/>
    <s v="$2.93 Tn"/>
    <s v="$2.65 Tn"/>
    <x v="1"/>
  </r>
  <r>
    <x v="692"/>
    <s v="University of Málaga"/>
    <x v="22"/>
    <n v="24"/>
    <n v="367"/>
    <n v="567"/>
    <n v="218"/>
    <n v="660"/>
    <n v="830"/>
    <n v="645"/>
    <s v="781"/>
    <n v="203"/>
    <n v="44.37"/>
    <x v="3"/>
    <s v="30"/>
    <s v="0.04%"/>
    <s v="0.60%"/>
    <s v="92.40"/>
    <x v="22"/>
    <s v="505,992"/>
    <s v="Europe"/>
    <x v="5"/>
    <s v="$1.50 Tn"/>
    <s v="$1.24 Tn"/>
    <x v="22"/>
  </r>
  <r>
    <x v="693"/>
    <s v="Loughborough University"/>
    <x v="1"/>
    <n v="52"/>
    <n v="367"/>
    <n v="567"/>
    <n v="218"/>
    <n v="512"/>
    <n v="806"/>
    <n v="511"/>
    <s v="646"/>
    <n v="480"/>
    <n v="44.37"/>
    <x v="3"/>
    <s v="21"/>
    <s v="0.53%"/>
    <s v="0.87%"/>
    <s v="279.48"/>
    <x v="1"/>
    <s v="242,900"/>
    <s v="Europe"/>
    <x v="1"/>
    <s v="$2.93 Tn"/>
    <s v="$2.65 Tn"/>
    <x v="1"/>
  </r>
  <r>
    <x v="694"/>
    <s v="National Technical University of Athens"/>
    <x v="33"/>
    <n v="6"/>
    <n v="187"/>
    <n v="567"/>
    <n v="218"/>
    <n v="514"/>
    <n v="950"/>
    <n v="511"/>
    <s v="659"/>
    <n v="871"/>
    <n v="44.37"/>
    <x v="3"/>
    <s v="87"/>
    <s v="-0.48%"/>
    <s v="0.13%"/>
    <s v="78.97"/>
    <x v="33"/>
    <s v="131,990"/>
    <s v="Europe"/>
    <x v="5"/>
    <s v="$230.50 Bn"/>
    <s v="$192.69 Bn"/>
    <x v="33"/>
  </r>
  <r>
    <x v="695"/>
    <s v="Liverpool John Moores University"/>
    <x v="1"/>
    <n v="53"/>
    <n v="367"/>
    <n v="567"/>
    <n v="218"/>
    <n v="723"/>
    <n v="395"/>
    <n v="511"/>
    <s v="606"/>
    <n v="871"/>
    <n v="44.37"/>
    <x v="3"/>
    <s v="21"/>
    <s v="0.53%"/>
    <s v="0.87%"/>
    <s v="279.48"/>
    <x v="1"/>
    <s v="242,900"/>
    <s v="Europe"/>
    <x v="1"/>
    <s v="$2.93 Tn"/>
    <s v="$2.65 Tn"/>
    <x v="1"/>
  </r>
  <r>
    <x v="696"/>
    <s v="Sharif University of Technology"/>
    <x v="48"/>
    <n v="1"/>
    <n v="116"/>
    <n v="567"/>
    <n v="218"/>
    <n v="563"/>
    <n v="950"/>
    <n v="511"/>
    <s v="732"/>
    <n v="871"/>
    <n v="44.37"/>
    <x v="3"/>
    <s v="18"/>
    <s v="1.30%"/>
    <s v="1.08%"/>
    <s v="50.96"/>
    <x v="47"/>
    <s v="1,648,195"/>
    <s v="Asia"/>
    <x v="12"/>
    <s v="$495.69 Bn"/>
    <s v="$425.40 Bn"/>
    <x v="47"/>
  </r>
  <r>
    <x v="697"/>
    <s v="Birkbeck, University of London"/>
    <x v="1"/>
    <n v="54"/>
    <n v="300"/>
    <n v="567"/>
    <n v="218"/>
    <n v="724"/>
    <n v="339"/>
    <n v="428"/>
    <s v="622"/>
    <n v="871"/>
    <n v="44.37"/>
    <x v="3"/>
    <s v="21"/>
    <s v="0.53%"/>
    <s v="0.87%"/>
    <s v="279.48"/>
    <x v="1"/>
    <s v="242,900"/>
    <s v="Europe"/>
    <x v="1"/>
    <s v="$2.93 Tn"/>
    <s v="$2.65 Tn"/>
    <x v="1"/>
  </r>
  <r>
    <x v="698"/>
    <s v="University François Rabelais, Tours"/>
    <x v="6"/>
    <n v="31"/>
    <n v="201"/>
    <n v="567"/>
    <n v="218"/>
    <n v="667"/>
    <n v="499"/>
    <n v="812"/>
    <s v="637"/>
    <n v="703"/>
    <n v="44.37"/>
    <x v="3"/>
    <s v="22"/>
    <s v="0.22%"/>
    <s v="0.84%"/>
    <s v="118.31"/>
    <x v="6"/>
    <s v="551,695"/>
    <s v="Europe"/>
    <x v="3"/>
    <s v="$2.88 Tn"/>
    <s v="$2.47 Tn"/>
    <x v="6"/>
  </r>
  <r>
    <x v="699"/>
    <s v="University of Haifa"/>
    <x v="4"/>
    <n v="7"/>
    <n v="367"/>
    <n v="372"/>
    <n v="218"/>
    <n v="535"/>
    <n v="479"/>
    <n v="812"/>
    <s v="686"/>
    <n v="503"/>
    <n v="44.36"/>
    <x v="3"/>
    <s v="100"/>
    <s v="1.60%"/>
    <s v="0.11%"/>
    <s v="416.73"/>
    <x v="4"/>
    <s v="20,770"/>
    <s v="Asia"/>
    <x v="4"/>
    <s v="$403.96 Bn"/>
    <s v="$317.75 Bn"/>
    <x v="4"/>
  </r>
  <r>
    <x v="700"/>
    <s v="Roma Tre University"/>
    <x v="9"/>
    <n v="39"/>
    <n v="367"/>
    <n v="567"/>
    <n v="218"/>
    <n v="639"/>
    <n v="637"/>
    <n v="511"/>
    <s v="622"/>
    <n v="756"/>
    <n v="44.36"/>
    <x v="3"/>
    <s v="23"/>
    <s v="-0.15%"/>
    <s v="0.78%"/>
    <s v="200.65"/>
    <x v="9"/>
    <s v="301,336"/>
    <s v="Europe"/>
    <x v="5"/>
    <s v="$2.09 Tn"/>
    <s v="$1.86 Tn"/>
    <x v="9"/>
  </r>
  <r>
    <x v="701"/>
    <s v="Masaryk University"/>
    <x v="30"/>
    <n v="2"/>
    <n v="367"/>
    <n v="567"/>
    <n v="218"/>
    <n v="645"/>
    <n v="519"/>
    <n v="645"/>
    <s v="622"/>
    <n v="705"/>
    <n v="44.36"/>
    <x v="3"/>
    <s v="86"/>
    <s v="0.18%"/>
    <s v="0.14%"/>
    <s v="135.79"/>
    <x v="30"/>
    <s v="78,865"/>
    <s v="Europe"/>
    <x v="8"/>
    <s v="$259.74 Bn"/>
    <s v="$195.31 Bn"/>
    <x v="30"/>
  </r>
  <r>
    <x v="702"/>
    <s v="University of Salerno"/>
    <x v="9"/>
    <n v="40"/>
    <n v="367"/>
    <n v="567"/>
    <n v="218"/>
    <n v="537"/>
    <n v="835"/>
    <n v="511"/>
    <s v="646"/>
    <n v="525"/>
    <n v="44.36"/>
    <x v="3"/>
    <s v="23"/>
    <s v="-0.15%"/>
    <s v="0.78%"/>
    <s v="200.65"/>
    <x v="9"/>
    <s v="301,336"/>
    <s v="Europe"/>
    <x v="5"/>
    <s v="$2.09 Tn"/>
    <s v="$1.86 Tn"/>
    <x v="9"/>
  </r>
  <r>
    <x v="703"/>
    <s v="King Abdullah University of Science and Technology"/>
    <x v="39"/>
    <n v="2"/>
    <n v="367"/>
    <n v="567"/>
    <n v="126"/>
    <n v="691"/>
    <n v="529"/>
    <n v="812"/>
    <s v="946"/>
    <n v="182"/>
    <n v="44.36"/>
    <x v="3"/>
    <s v="41"/>
    <s v="1.59%"/>
    <s v="0.45%"/>
    <s v="16.19"/>
    <x v="39"/>
    <s v="2,149,690"/>
    <s v="Asia"/>
    <x v="4"/>
    <s v="$790.06 Bn"/>
    <s v="$639.62 Bn"/>
    <x v="39"/>
  </r>
  <r>
    <x v="704"/>
    <s v="Beihang University"/>
    <x v="18"/>
    <n v="40"/>
    <n v="367"/>
    <n v="383"/>
    <n v="218"/>
    <n v="460"/>
    <n v="865"/>
    <n v="645"/>
    <s v="770"/>
    <n v="307"/>
    <n v="44.35"/>
    <x v="3"/>
    <s v="1"/>
    <s v="0.39%"/>
    <s v="18.47%"/>
    <s v="148.28"/>
    <x v="18"/>
    <s v="9,706,961"/>
    <s v="Asia"/>
    <x v="2"/>
    <s v="$15.47 Tn"/>
    <s v="$11.22 Tn"/>
    <x v="18"/>
  </r>
  <r>
    <x v="705"/>
    <s v="Fuzhou University"/>
    <x v="18"/>
    <n v="41"/>
    <n v="367"/>
    <n v="399"/>
    <n v="218"/>
    <n v="727"/>
    <n v="984"/>
    <n v="428"/>
    <s v="671"/>
    <n v="463"/>
    <n v="44.35"/>
    <x v="3"/>
    <s v="1"/>
    <s v="0.39%"/>
    <s v="18.47%"/>
    <s v="148.28"/>
    <x v="18"/>
    <s v="9,706,961"/>
    <s v="Asia"/>
    <x v="2"/>
    <s v="$15.47 Tn"/>
    <s v="$11.22 Tn"/>
    <x v="18"/>
  </r>
  <r>
    <x v="706"/>
    <s v="Heriot-Watt University"/>
    <x v="1"/>
    <n v="55"/>
    <n v="367"/>
    <n v="335"/>
    <n v="218"/>
    <n v="601"/>
    <n v="597"/>
    <n v="812"/>
    <s v="715"/>
    <n v="439"/>
    <n v="44.35"/>
    <x v="3"/>
    <s v="21"/>
    <s v="0.53%"/>
    <s v="0.87%"/>
    <s v="279.48"/>
    <x v="1"/>
    <s v="242,900"/>
    <s v="Europe"/>
    <x v="1"/>
    <s v="$2.93 Tn"/>
    <s v="$2.65 Tn"/>
    <x v="1"/>
  </r>
  <r>
    <x v="707"/>
    <s v="China Medical University (Taiwan)"/>
    <x v="19"/>
    <n v="9"/>
    <n v="367"/>
    <n v="567"/>
    <n v="218"/>
    <n v="428"/>
    <n v="686"/>
    <n v="812"/>
    <s v="671"/>
    <n v="871"/>
    <n v="44.35"/>
    <x v="3"/>
    <s v="57"/>
    <s v="0.18%"/>
    <s v="0.31%"/>
    <s v="658.05"/>
    <x v="19"/>
    <s v="36,193"/>
    <s v="Asia"/>
    <x v="2"/>
    <s v="$633.70 Bn"/>
    <s v="-"/>
    <x v="19"/>
  </r>
  <r>
    <x v="708"/>
    <s v="University of Cantabria"/>
    <x v="22"/>
    <n v="25"/>
    <n v="367"/>
    <n v="523"/>
    <n v="218"/>
    <n v="603"/>
    <n v="587"/>
    <n v="428"/>
    <s v="646"/>
    <n v="571"/>
    <n v="44.35"/>
    <x v="3"/>
    <s v="30"/>
    <s v="0.04%"/>
    <s v="0.60%"/>
    <s v="92.40"/>
    <x v="22"/>
    <s v="505,992"/>
    <s v="Europe"/>
    <x v="5"/>
    <s v="$1.50 Tn"/>
    <s v="$1.24 Tn"/>
    <x v="22"/>
  </r>
  <r>
    <x v="709"/>
    <s v="Rochester Institute of Technology"/>
    <x v="0"/>
    <n v="196"/>
    <n v="367"/>
    <n v="431"/>
    <n v="218"/>
    <n v="905"/>
    <n v="643"/>
    <n v="287"/>
    <s v="671"/>
    <n v="587"/>
    <n v="44.35"/>
    <x v="3"/>
    <s v="3"/>
    <s v="0.59%"/>
    <s v="4.25%"/>
    <s v="35.32"/>
    <x v="0"/>
    <s v="9,372,610"/>
    <s v="Americas"/>
    <x v="0"/>
    <s v="$22.20 Tn"/>
    <s v="$18.62 Tn"/>
    <x v="0"/>
  </r>
  <r>
    <x v="710"/>
    <s v="Royal College of Surgeons in Ireland"/>
    <x v="25"/>
    <n v="5"/>
    <n v="367"/>
    <n v="567"/>
    <n v="218"/>
    <n v="888"/>
    <n v="714"/>
    <n v="368"/>
    <s v="646"/>
    <n v="446"/>
    <n v="44.35"/>
    <x v="3"/>
    <s v="124"/>
    <s v="1.13%"/>
    <s v="0.06%"/>
    <s v="70.27"/>
    <x v="25"/>
    <s v="70,273"/>
    <s v="Europe"/>
    <x v="1"/>
    <s v="$405.19 Bn"/>
    <s v="$304.82 Bn"/>
    <x v="25"/>
  </r>
  <r>
    <x v="711"/>
    <s v="San Francisco State University"/>
    <x v="0"/>
    <n v="197"/>
    <n v="271"/>
    <n v="567"/>
    <n v="218"/>
    <n v="864"/>
    <n v="572"/>
    <n v="511"/>
    <s v="622"/>
    <n v="871"/>
    <n v="44.35"/>
    <x v="3"/>
    <s v="3"/>
    <s v="0.59%"/>
    <s v="4.25%"/>
    <s v="35.32"/>
    <x v="0"/>
    <s v="9,372,610"/>
    <s v="Americas"/>
    <x v="0"/>
    <s v="$22.20 Tn"/>
    <s v="$18.62 Tn"/>
    <x v="0"/>
  </r>
  <r>
    <x v="712"/>
    <s v="Sapporo Medical University"/>
    <x v="2"/>
    <n v="44"/>
    <n v="367"/>
    <n v="567"/>
    <n v="218"/>
    <n v="975"/>
    <n v="837"/>
    <n v="645"/>
    <s v="637"/>
    <n v="441"/>
    <n v="44.35"/>
    <x v="3"/>
    <s v="11"/>
    <s v="-0.30%"/>
    <s v="1.62%"/>
    <s v="334.66"/>
    <x v="2"/>
    <s v="377,930"/>
    <s v="Asia"/>
    <x v="2"/>
    <s v="$5.50 Tn"/>
    <s v="$4.94 Tn"/>
    <x v="2"/>
  </r>
  <r>
    <x v="713"/>
    <s v="Indian Institute of Technology Kanpur"/>
    <x v="32"/>
    <n v="11"/>
    <n v="174"/>
    <n v="503"/>
    <n v="218"/>
    <n v="561"/>
    <n v="848"/>
    <n v="645"/>
    <s v="715"/>
    <n v="450"/>
    <n v="44.34"/>
    <x v="3"/>
    <s v="2"/>
    <s v="0.99%"/>
    <s v="17.70%"/>
    <s v="419.76"/>
    <x v="32"/>
    <s v="3,287,590"/>
    <s v="Asia"/>
    <x v="12"/>
    <s v="$3.26 Tn"/>
    <s v="$2.26 Tn"/>
    <x v="32"/>
  </r>
  <r>
    <x v="714"/>
    <s v="Johannes Kepler University of Linz"/>
    <x v="26"/>
    <n v="9"/>
    <n v="367"/>
    <n v="378"/>
    <n v="218"/>
    <n v="742"/>
    <n v="659"/>
    <n v="645"/>
    <s v="671"/>
    <n v="560"/>
    <n v="44.34"/>
    <x v="3"/>
    <s v="97"/>
    <s v="0.57%"/>
    <s v="0.12%"/>
    <s v="107.38"/>
    <x v="26"/>
    <s v="83,871"/>
    <s v="Europe"/>
    <x v="3"/>
    <s v="$481.68 Bn"/>
    <s v="$390.80 Bn"/>
    <x v="26"/>
  </r>
  <r>
    <x v="715"/>
    <s v="Czech Technical University in Prague"/>
    <x v="30"/>
    <n v="3"/>
    <n v="347"/>
    <n v="567"/>
    <n v="218"/>
    <n v="673"/>
    <n v="816"/>
    <n v="428"/>
    <s v="646"/>
    <n v="582"/>
    <n v="44.34"/>
    <x v="3"/>
    <s v="86"/>
    <s v="0.18%"/>
    <s v="0.14%"/>
    <s v="135.79"/>
    <x v="30"/>
    <s v="78,865"/>
    <s v="Europe"/>
    <x v="8"/>
    <s v="$259.74 Bn"/>
    <s v="$195.31 Bn"/>
    <x v="30"/>
  </r>
  <r>
    <x v="716"/>
    <s v="Marquette University"/>
    <x v="0"/>
    <n v="198"/>
    <n v="367"/>
    <n v="201"/>
    <n v="218"/>
    <n v="912"/>
    <n v="785"/>
    <n v="812"/>
    <s v="896"/>
    <n v="682"/>
    <n v="44.34"/>
    <x v="3"/>
    <s v="3"/>
    <s v="0.59%"/>
    <s v="4.25%"/>
    <s v="35.32"/>
    <x v="0"/>
    <s v="9,372,610"/>
    <s v="Americas"/>
    <x v="0"/>
    <s v="$22.20 Tn"/>
    <s v="$18.62 Tn"/>
    <x v="0"/>
  </r>
  <r>
    <x v="717"/>
    <s v="Missouri University of Science and Technology"/>
    <x v="0"/>
    <n v="199"/>
    <n v="367"/>
    <n v="246"/>
    <n v="218"/>
    <n v="718"/>
    <n v="923"/>
    <n v="645"/>
    <s v="826"/>
    <n v="592"/>
    <n v="44.34"/>
    <x v="3"/>
    <s v="3"/>
    <s v="0.59%"/>
    <s v="4.25%"/>
    <s v="35.32"/>
    <x v="0"/>
    <s v="9,372,610"/>
    <s v="Americas"/>
    <x v="0"/>
    <s v="$22.20 Tn"/>
    <s v="$18.62 Tn"/>
    <x v="0"/>
  </r>
  <r>
    <x v="718"/>
    <s v="Howard University"/>
    <x v="0"/>
    <n v="200"/>
    <n v="294"/>
    <n v="567"/>
    <n v="218"/>
    <n v="934"/>
    <n v="665"/>
    <n v="511"/>
    <s v="699"/>
    <n v="296"/>
    <n v="44.33"/>
    <x v="3"/>
    <s v="3"/>
    <s v="0.59%"/>
    <s v="4.25%"/>
    <s v="35.32"/>
    <x v="0"/>
    <s v="9,372,610"/>
    <s v="Americas"/>
    <x v="0"/>
    <s v="$22.20 Tn"/>
    <s v="$18.62 Tn"/>
    <x v="0"/>
  </r>
  <r>
    <x v="719"/>
    <s v="Aston University"/>
    <x v="1"/>
    <n v="56"/>
    <n v="367"/>
    <n v="355"/>
    <n v="218"/>
    <n v="827"/>
    <n v="895"/>
    <n v="645"/>
    <s v="754"/>
    <n v="306"/>
    <n v="44.33"/>
    <x v="3"/>
    <s v="21"/>
    <s v="0.53%"/>
    <s v="0.87%"/>
    <s v="279.48"/>
    <x v="1"/>
    <s v="242,900"/>
    <s v="Europe"/>
    <x v="1"/>
    <s v="$2.93 Tn"/>
    <s v="$2.65 Tn"/>
    <x v="1"/>
  </r>
  <r>
    <x v="720"/>
    <s v="École normale supérieure de Cachan"/>
    <x v="6"/>
    <n v="32"/>
    <n v="121"/>
    <n v="323"/>
    <n v="218"/>
    <n v="895"/>
    <n v="776"/>
    <n v="428"/>
    <s v="826"/>
    <n v="871"/>
    <n v="44.33"/>
    <x v="3"/>
    <s v="22"/>
    <s v="0.22%"/>
    <s v="0.84%"/>
    <s v="118.31"/>
    <x v="6"/>
    <s v="551,695"/>
    <s v="Europe"/>
    <x v="3"/>
    <s v="$2.88 Tn"/>
    <s v="$2.47 Tn"/>
    <x v="6"/>
  </r>
  <r>
    <x v="721"/>
    <s v="Jichi Medical University"/>
    <x v="2"/>
    <n v="45"/>
    <n v="367"/>
    <n v="567"/>
    <n v="218"/>
    <n v="930"/>
    <n v="633"/>
    <n v="511"/>
    <s v="637"/>
    <n v="641"/>
    <n v="44.33"/>
    <x v="3"/>
    <s v="11"/>
    <s v="-0.30%"/>
    <s v="1.62%"/>
    <s v="334.66"/>
    <x v="2"/>
    <s v="377,930"/>
    <s v="Asia"/>
    <x v="2"/>
    <s v="$5.50 Tn"/>
    <s v="$4.94 Tn"/>
    <x v="2"/>
  </r>
  <r>
    <x v="722"/>
    <s v="Rutgers, The State University of New Jersey - Newark"/>
    <x v="0"/>
    <n v="201"/>
    <n v="367"/>
    <n v="567"/>
    <n v="218"/>
    <n v="832"/>
    <n v="515"/>
    <n v="645"/>
    <s v="637"/>
    <n v="871"/>
    <n v="44.33"/>
    <x v="3"/>
    <s v="3"/>
    <s v="0.59%"/>
    <s v="4.25%"/>
    <s v="35.32"/>
    <x v="0"/>
    <s v="9,372,610"/>
    <s v="Americas"/>
    <x v="0"/>
    <s v="$22.20 Tn"/>
    <s v="$18.62 Tn"/>
    <x v="0"/>
  </r>
  <r>
    <x v="723"/>
    <s v="Palacký University, Olomouc"/>
    <x v="30"/>
    <n v="4"/>
    <n v="367"/>
    <n v="567"/>
    <n v="218"/>
    <n v="739"/>
    <n v="562"/>
    <n v="511"/>
    <s v="659"/>
    <n v="475"/>
    <n v="44.33"/>
    <x v="3"/>
    <s v="86"/>
    <s v="0.18%"/>
    <s v="0.14%"/>
    <s v="135.79"/>
    <x v="30"/>
    <s v="78,865"/>
    <s v="Europe"/>
    <x v="8"/>
    <s v="$259.74 Bn"/>
    <s v="$195.31 Bn"/>
    <x v="30"/>
  </r>
  <r>
    <x v="724"/>
    <s v="Ankara University"/>
    <x v="37"/>
    <n v="4"/>
    <n v="367"/>
    <n v="341"/>
    <n v="218"/>
    <n v="743"/>
    <n v="728"/>
    <n v="511"/>
    <s v="699"/>
    <n v="871"/>
    <n v="44.33"/>
    <x v="3"/>
    <s v="17"/>
    <s v="1.09%"/>
    <s v="1.08%"/>
    <s v="107.64"/>
    <x v="37"/>
    <s v="783,562"/>
    <s v="Asia"/>
    <x v="4"/>
    <s v="$809.55 Bn"/>
    <s v="$863.71 Bn"/>
    <x v="37"/>
  </r>
  <r>
    <x v="725"/>
    <s v="University of Belgrade"/>
    <x v="50"/>
    <n v="1"/>
    <n v="276"/>
    <n v="567"/>
    <n v="218"/>
    <n v="422"/>
    <n v="694"/>
    <n v="511"/>
    <s v="715"/>
    <n v="824"/>
    <n v="44.33"/>
    <x v="3"/>
    <s v="99"/>
    <s v="-0.40%"/>
    <s v="0.11%"/>
    <s v="98.88"/>
    <x v="49"/>
    <s v="88,361"/>
    <s v="Europe"/>
    <x v="5"/>
    <s v="$56.89 Bn"/>
    <s v="$38.30 Bn"/>
    <x v="49"/>
  </r>
  <r>
    <x v="726"/>
    <s v="Toho University"/>
    <x v="2"/>
    <n v="46"/>
    <n v="367"/>
    <n v="567"/>
    <n v="159"/>
    <n v="836"/>
    <n v="824"/>
    <n v="812"/>
    <s v="699"/>
    <n v="787"/>
    <n v="44.33"/>
    <x v="3"/>
    <s v="11"/>
    <s v="-0.30%"/>
    <s v="1.62%"/>
    <s v="334.66"/>
    <x v="2"/>
    <s v="377,930"/>
    <s v="Asia"/>
    <x v="2"/>
    <s v="$5.50 Tn"/>
    <s v="$4.94 Tn"/>
    <x v="2"/>
  </r>
  <r>
    <x v="727"/>
    <s v="Kyoto Prefectural University of Medicine"/>
    <x v="2"/>
    <n v="47"/>
    <n v="367"/>
    <n v="567"/>
    <n v="218"/>
    <n v="852"/>
    <n v="752"/>
    <n v="645"/>
    <s v="637"/>
    <n v="871"/>
    <n v="44.33"/>
    <x v="3"/>
    <s v="11"/>
    <s v="-0.30%"/>
    <s v="1.62%"/>
    <s v="334.66"/>
    <x v="2"/>
    <s v="377,930"/>
    <s v="Asia"/>
    <x v="2"/>
    <s v="$5.50 Tn"/>
    <s v="$4.94 Tn"/>
    <x v="2"/>
  </r>
  <r>
    <x v="728"/>
    <s v="Swansea University"/>
    <x v="1"/>
    <n v="57"/>
    <n v="367"/>
    <n v="428"/>
    <n v="218"/>
    <n v="523"/>
    <n v="566"/>
    <n v="645"/>
    <s v="699"/>
    <n v="595"/>
    <n v="44.32"/>
    <x v="3"/>
    <s v="21"/>
    <s v="0.53%"/>
    <s v="0.87%"/>
    <s v="279.48"/>
    <x v="1"/>
    <s v="242,900"/>
    <s v="Europe"/>
    <x v="1"/>
    <s v="$2.93 Tn"/>
    <s v="$2.65 Tn"/>
    <x v="1"/>
  </r>
  <r>
    <x v="729"/>
    <s v="Université de Namur"/>
    <x v="20"/>
    <n v="8"/>
    <n v="164"/>
    <n v="464"/>
    <n v="218"/>
    <n v="881"/>
    <n v="700"/>
    <n v="645"/>
    <s v="699"/>
    <n v="716"/>
    <n v="44.32"/>
    <x v="3"/>
    <s v="81"/>
    <s v="0.44%"/>
    <s v="0.15%"/>
    <s v="379.64"/>
    <x v="20"/>
    <s v="30,528"/>
    <s v="Europe"/>
    <x v="3"/>
    <s v="$553.78 Bn"/>
    <s v="$467.96 Bn"/>
    <x v="20"/>
  </r>
  <r>
    <x v="730"/>
    <s v="University of Szeged"/>
    <x v="35"/>
    <n v="4"/>
    <n v="367"/>
    <n v="567"/>
    <n v="205"/>
    <n v="657"/>
    <n v="720"/>
    <n v="812"/>
    <s v="659"/>
    <n v="532"/>
    <n v="44.32"/>
    <x v="3"/>
    <s v="94"/>
    <s v="-0.25%"/>
    <s v="0.12%"/>
    <s v="103.84"/>
    <x v="35"/>
    <s v="93,028"/>
    <s v="Europe"/>
    <x v="8"/>
    <s v="$177.73 Bn"/>
    <s v="$125.82 Bn"/>
    <x v="35"/>
  </r>
  <r>
    <x v="731"/>
    <s v="Kitasato University"/>
    <x v="2"/>
    <n v="48"/>
    <n v="367"/>
    <n v="567"/>
    <n v="218"/>
    <n v="725"/>
    <n v="595"/>
    <n v="812"/>
    <s v="646"/>
    <n v="871"/>
    <n v="44.32"/>
    <x v="3"/>
    <s v="11"/>
    <s v="-0.30%"/>
    <s v="1.62%"/>
    <s v="334.66"/>
    <x v="2"/>
    <s v="377,930"/>
    <s v="Asia"/>
    <x v="2"/>
    <s v="$5.50 Tn"/>
    <s v="$4.94 Tn"/>
    <x v="2"/>
  </r>
  <r>
    <x v="732"/>
    <s v="Hasselt University"/>
    <x v="20"/>
    <n v="9"/>
    <n v="367"/>
    <n v="340"/>
    <n v="218"/>
    <n v="829"/>
    <n v="904"/>
    <n v="645"/>
    <s v="699"/>
    <n v="761"/>
    <n v="44.32"/>
    <x v="3"/>
    <s v="81"/>
    <s v="0.44%"/>
    <s v="0.15%"/>
    <s v="379.64"/>
    <x v="20"/>
    <s v="30,528"/>
    <s v="Europe"/>
    <x v="3"/>
    <s v="$553.78 Bn"/>
    <s v="$467.96 Bn"/>
    <x v="20"/>
  </r>
  <r>
    <x v="733"/>
    <s v="University of Córdoba (Spain)"/>
    <x v="22"/>
    <n v="26"/>
    <n v="367"/>
    <n v="567"/>
    <n v="218"/>
    <n v="632"/>
    <n v="725"/>
    <n v="812"/>
    <s v="659"/>
    <n v="633"/>
    <n v="44.32"/>
    <x v="3"/>
    <s v="30"/>
    <s v="0.04%"/>
    <s v="0.60%"/>
    <s v="92.40"/>
    <x v="22"/>
    <s v="505,992"/>
    <s v="Europe"/>
    <x v="5"/>
    <s v="$1.50 Tn"/>
    <s v="$1.24 Tn"/>
    <x v="22"/>
  </r>
  <r>
    <x v="734"/>
    <s v="Åbo Akademi University"/>
    <x v="12"/>
    <n v="9"/>
    <n v="367"/>
    <n v="567"/>
    <n v="218"/>
    <n v="765"/>
    <n v="679"/>
    <n v="645"/>
    <s v="646"/>
    <n v="731"/>
    <n v="44.32"/>
    <x v="3"/>
    <s v="116"/>
    <s v="0.15%"/>
    <s v="0.07%"/>
    <s v="16.37"/>
    <x v="12"/>
    <s v="338,424"/>
    <s v="Europe"/>
    <x v="1"/>
    <s v="$289.24 Bn"/>
    <s v="$238.50 Bn"/>
    <x v="12"/>
  </r>
  <r>
    <x v="735"/>
    <s v="Tottori University"/>
    <x v="2"/>
    <n v="49"/>
    <n v="367"/>
    <n v="343"/>
    <n v="218"/>
    <n v="908"/>
    <n v="721"/>
    <n v="511"/>
    <s v="741"/>
    <n v="390"/>
    <n v="44.32"/>
    <x v="3"/>
    <s v="11"/>
    <s v="-0.30%"/>
    <s v="1.62%"/>
    <s v="334.66"/>
    <x v="2"/>
    <s v="377,930"/>
    <s v="Asia"/>
    <x v="2"/>
    <s v="$5.50 Tn"/>
    <s v="$4.94 Tn"/>
    <x v="2"/>
  </r>
  <r>
    <x v="736"/>
    <s v="Kindai University"/>
    <x v="2"/>
    <n v="50"/>
    <n v="367"/>
    <n v="567"/>
    <n v="218"/>
    <n v="680"/>
    <n v="712"/>
    <n v="428"/>
    <s v="686"/>
    <n v="437"/>
    <n v="44.32"/>
    <x v="3"/>
    <s v="11"/>
    <s v="-0.30%"/>
    <s v="1.62%"/>
    <s v="334.66"/>
    <x v="2"/>
    <s v="377,930"/>
    <s v="Asia"/>
    <x v="2"/>
    <s v="$5.50 Tn"/>
    <s v="$4.94 Tn"/>
    <x v="2"/>
  </r>
  <r>
    <x v="737"/>
    <s v="University of Castilla–La Mancha"/>
    <x v="22"/>
    <n v="27"/>
    <n v="367"/>
    <n v="567"/>
    <n v="218"/>
    <n v="627"/>
    <n v="751"/>
    <n v="812"/>
    <s v="671"/>
    <n v="519"/>
    <n v="44.31"/>
    <x v="3"/>
    <s v="30"/>
    <s v="0.04%"/>
    <s v="0.60%"/>
    <s v="92.40"/>
    <x v="22"/>
    <s v="505,992"/>
    <s v="Europe"/>
    <x v="5"/>
    <s v="$1.50 Tn"/>
    <s v="$1.24 Tn"/>
    <x v="22"/>
  </r>
  <r>
    <x v="738"/>
    <s v="University of Augsburg"/>
    <x v="10"/>
    <n v="48"/>
    <n v="367"/>
    <n v="567"/>
    <n v="218"/>
    <n v="816"/>
    <n v="684"/>
    <n v="812"/>
    <s v="646"/>
    <n v="792"/>
    <n v="44.31"/>
    <x v="3"/>
    <s v="19"/>
    <s v="0.32%"/>
    <s v="1.07%"/>
    <s v="234.61"/>
    <x v="10"/>
    <s v="357,114"/>
    <s v="Europe"/>
    <x v="3"/>
    <s v="$4.16 Tn"/>
    <s v="$3.48 Tn"/>
    <x v="10"/>
  </r>
  <r>
    <x v="739"/>
    <s v="Paul Valéry University, Montpellier III"/>
    <x v="6"/>
    <n v="33"/>
    <n v="367"/>
    <n v="567"/>
    <n v="218"/>
    <n v="837"/>
    <n v="502"/>
    <n v="287"/>
    <s v="686"/>
    <n v="871"/>
    <n v="44.31"/>
    <x v="3"/>
    <s v="22"/>
    <s v="0.22%"/>
    <s v="0.84%"/>
    <s v="118.31"/>
    <x v="6"/>
    <s v="551,695"/>
    <s v="Europe"/>
    <x v="3"/>
    <s v="$2.88 Tn"/>
    <s v="$2.47 Tn"/>
    <x v="6"/>
  </r>
  <r>
    <x v="740"/>
    <s v="University of Mons"/>
    <x v="20"/>
    <n v="10"/>
    <n v="367"/>
    <n v="567"/>
    <n v="218"/>
    <n v="812"/>
    <n v="793"/>
    <n v="645"/>
    <s v="659"/>
    <n v="517"/>
    <n v="44.31"/>
    <x v="3"/>
    <s v="81"/>
    <s v="0.44%"/>
    <s v="0.15%"/>
    <s v="379.64"/>
    <x v="20"/>
    <s v="30,528"/>
    <s v="Europe"/>
    <x v="3"/>
    <s v="$553.78 Bn"/>
    <s v="$467.96 Bn"/>
    <x v="20"/>
  </r>
  <r>
    <x v="741"/>
    <s v="Istanbul Technical University"/>
    <x v="37"/>
    <n v="5"/>
    <n v="367"/>
    <n v="440"/>
    <n v="218"/>
    <n v="646"/>
    <n v="875"/>
    <n v="368"/>
    <s v="699"/>
    <n v="839"/>
    <n v="44.31"/>
    <x v="3"/>
    <s v="17"/>
    <s v="1.09%"/>
    <s v="1.08%"/>
    <s v="107.64"/>
    <x v="37"/>
    <s v="783,562"/>
    <s v="Asia"/>
    <x v="4"/>
    <s v="$809.55 Bn"/>
    <s v="$863.71 Bn"/>
    <x v="37"/>
  </r>
  <r>
    <x v="742"/>
    <s v="University of Natural Resources and Life Sciences, Vienna"/>
    <x v="26"/>
    <n v="10"/>
    <n v="367"/>
    <n v="567"/>
    <n v="218"/>
    <n v="778"/>
    <n v="627"/>
    <n v="511"/>
    <s v="659"/>
    <n v="611"/>
    <n v="44.31"/>
    <x v="3"/>
    <s v="97"/>
    <s v="0.57%"/>
    <s v="0.12%"/>
    <s v="107.38"/>
    <x v="26"/>
    <s v="83,871"/>
    <s v="Europe"/>
    <x v="3"/>
    <s v="$481.68 Bn"/>
    <s v="$390.80 Bn"/>
    <x v="26"/>
  </r>
  <r>
    <x v="743"/>
    <s v="National University of La Plata"/>
    <x v="36"/>
    <n v="2"/>
    <n v="367"/>
    <n v="513"/>
    <n v="218"/>
    <n v="546"/>
    <n v="559"/>
    <n v="511"/>
    <s v="686"/>
    <n v="871"/>
    <n v="44.31"/>
    <x v="3"/>
    <s v="32"/>
    <s v="0.93%"/>
    <s v="0.58%"/>
    <s v="16.26"/>
    <x v="36"/>
    <s v="2,780,400"/>
    <s v="Americas"/>
    <x v="10"/>
    <s v="$515.35 Bn"/>
    <s v="$545.87 Bn"/>
    <x v="36"/>
  </r>
  <r>
    <x v="744"/>
    <s v="University of Calabria"/>
    <x v="9"/>
    <n v="41"/>
    <n v="367"/>
    <n v="567"/>
    <n v="218"/>
    <n v="583"/>
    <n v="890"/>
    <n v="428"/>
    <s v="686"/>
    <n v="700"/>
    <n v="44.31"/>
    <x v="3"/>
    <s v="23"/>
    <s v="-0.15%"/>
    <s v="0.78%"/>
    <s v="200.65"/>
    <x v="9"/>
    <s v="301,336"/>
    <s v="Europe"/>
    <x v="5"/>
    <s v="$2.09 Tn"/>
    <s v="$1.86 Tn"/>
    <x v="9"/>
  </r>
  <r>
    <x v="745"/>
    <s v="University of Memphis"/>
    <x v="0"/>
    <n v="202"/>
    <n v="367"/>
    <n v="382"/>
    <n v="218"/>
    <n v="782"/>
    <n v="640"/>
    <n v="511"/>
    <s v="741"/>
    <n v="394"/>
    <n v="44.3"/>
    <x v="3"/>
    <s v="3"/>
    <s v="0.59%"/>
    <s v="4.25%"/>
    <s v="35.32"/>
    <x v="0"/>
    <s v="9,372,610"/>
    <s v="Americas"/>
    <x v="0"/>
    <s v="$22.20 Tn"/>
    <s v="$18.62 Tn"/>
    <x v="0"/>
  </r>
  <r>
    <x v="746"/>
    <s v="G. d'Annunzio University, Chieti-Pescara"/>
    <x v="9"/>
    <n v="42"/>
    <n v="367"/>
    <n v="567"/>
    <n v="218"/>
    <n v="750"/>
    <n v="615"/>
    <n v="812"/>
    <s v="659"/>
    <n v="871"/>
    <n v="44.3"/>
    <x v="3"/>
    <s v="23"/>
    <s v="-0.15%"/>
    <s v="0.78%"/>
    <s v="200.65"/>
    <x v="9"/>
    <s v="301,336"/>
    <s v="Europe"/>
    <x v="5"/>
    <s v="$2.09 Tn"/>
    <s v="$1.86 Tn"/>
    <x v="9"/>
  </r>
  <r>
    <x v="747"/>
    <s v="University of Missouri–St. Louis"/>
    <x v="0"/>
    <n v="203"/>
    <n v="367"/>
    <n v="371"/>
    <n v="218"/>
    <n v="897"/>
    <n v="524"/>
    <n v="428"/>
    <s v="715"/>
    <n v="634"/>
    <n v="44.3"/>
    <x v="3"/>
    <s v="3"/>
    <s v="0.59%"/>
    <s v="4.25%"/>
    <s v="35.32"/>
    <x v="0"/>
    <s v="9,372,610"/>
    <s v="Americas"/>
    <x v="0"/>
    <s v="$22.20 Tn"/>
    <s v="$18.62 Tn"/>
    <x v="0"/>
  </r>
  <r>
    <x v="748"/>
    <s v="Beijing Institute of Technology"/>
    <x v="18"/>
    <n v="42"/>
    <n v="367"/>
    <n v="567"/>
    <n v="218"/>
    <n v="528"/>
    <n v="969"/>
    <n v="511"/>
    <s v="699"/>
    <n v="569"/>
    <n v="44.3"/>
    <x v="3"/>
    <s v="1"/>
    <s v="0.39%"/>
    <s v="18.47%"/>
    <s v="148.28"/>
    <x v="18"/>
    <s v="9,706,961"/>
    <s v="Asia"/>
    <x v="2"/>
    <s v="$15.47 Tn"/>
    <s v="$11.22 Tn"/>
    <x v="18"/>
  </r>
  <r>
    <x v="749"/>
    <s v="University of Évry Val d'Essonne"/>
    <x v="6"/>
    <n v="34"/>
    <n v="367"/>
    <n v="567"/>
    <n v="218"/>
    <n v="996"/>
    <n v="368"/>
    <n v="645"/>
    <s v="659"/>
    <n v="871"/>
    <n v="44.3"/>
    <x v="3"/>
    <s v="22"/>
    <s v="0.22%"/>
    <s v="0.84%"/>
    <s v="118.31"/>
    <x v="6"/>
    <s v="551,695"/>
    <s v="Europe"/>
    <x v="3"/>
    <s v="$2.88 Tn"/>
    <s v="$2.47 Tn"/>
    <x v="6"/>
  </r>
  <r>
    <x v="750"/>
    <s v="University of South Australia"/>
    <x v="14"/>
    <n v="21"/>
    <n v="367"/>
    <n v="324"/>
    <n v="218"/>
    <n v="604"/>
    <n v="746"/>
    <n v="812"/>
    <s v="781"/>
    <n v="431"/>
    <n v="44.3"/>
    <x v="3"/>
    <s v="55"/>
    <s v="1.18%"/>
    <s v="0.33%"/>
    <s v="3.32"/>
    <x v="14"/>
    <s v="7,692,024"/>
    <s v="Oceania"/>
    <x v="6"/>
    <s v="$1.48 Tn"/>
    <s v="$1.30 Tn"/>
    <x v="14"/>
  </r>
  <r>
    <x v="751"/>
    <s v="University of Alabama in Huntsville"/>
    <x v="0"/>
    <n v="204"/>
    <n v="367"/>
    <n v="567"/>
    <n v="218"/>
    <n v="921"/>
    <n v="432"/>
    <n v="645"/>
    <s v="659"/>
    <n v="805"/>
    <n v="44.3"/>
    <x v="3"/>
    <s v="3"/>
    <s v="0.59%"/>
    <s v="4.25%"/>
    <s v="35.32"/>
    <x v="0"/>
    <s v="9,372,610"/>
    <s v="Americas"/>
    <x v="0"/>
    <s v="$22.20 Tn"/>
    <s v="$18.62 Tn"/>
    <x v="0"/>
  </r>
  <r>
    <x v="752"/>
    <s v="University of Salzburg"/>
    <x v="26"/>
    <n v="11"/>
    <n v="367"/>
    <n v="270"/>
    <n v="218"/>
    <n v="933"/>
    <n v="738"/>
    <n v="812"/>
    <s v="796"/>
    <n v="871"/>
    <n v="44.3"/>
    <x v="3"/>
    <s v="97"/>
    <s v="0.57%"/>
    <s v="0.12%"/>
    <s v="107.38"/>
    <x v="26"/>
    <s v="83,871"/>
    <s v="Europe"/>
    <x v="3"/>
    <s v="$481.68 Bn"/>
    <s v="$390.80 Bn"/>
    <x v="26"/>
  </r>
  <r>
    <x v="753"/>
    <s v="University of Mississippi Medical Center"/>
    <x v="0"/>
    <n v="205"/>
    <n v="367"/>
    <n v="567"/>
    <n v="218"/>
    <n v="775"/>
    <n v="504"/>
    <n v="511"/>
    <s v="671"/>
    <n v="871"/>
    <n v="44.29"/>
    <x v="3"/>
    <s v="3"/>
    <s v="0.59%"/>
    <s v="4.25%"/>
    <s v="35.32"/>
    <x v="0"/>
    <s v="9,372,610"/>
    <s v="Americas"/>
    <x v="0"/>
    <s v="$22.20 Tn"/>
    <s v="$18.62 Tn"/>
    <x v="0"/>
  </r>
  <r>
    <x v="754"/>
    <s v="National Research Nuclear University MEPhI"/>
    <x v="17"/>
    <n v="4"/>
    <n v="306"/>
    <n v="567"/>
    <n v="218"/>
    <n v="957"/>
    <n v="699"/>
    <n v="428"/>
    <s v="671"/>
    <n v="871"/>
    <n v="44.29"/>
    <x v="3"/>
    <s v="9"/>
    <s v="0.04%"/>
    <s v="1.87%"/>
    <s v="8.54"/>
    <x v="17"/>
    <s v="17,098,242"/>
    <s v="Europe"/>
    <x v="8"/>
    <s v="$1.67 Tn"/>
    <s v="$1.25 Tn"/>
    <x v="17"/>
  </r>
  <r>
    <x v="755"/>
    <s v="Chung-Ang University"/>
    <x v="8"/>
    <n v="24"/>
    <n v="367"/>
    <n v="461"/>
    <n v="218"/>
    <n v="637"/>
    <n v="781"/>
    <n v="511"/>
    <s v="886"/>
    <n v="218"/>
    <n v="44.29"/>
    <x v="3"/>
    <s v="28"/>
    <s v="0.09%"/>
    <s v="0.66%"/>
    <s v="511.62"/>
    <x v="8"/>
    <s v="100,210"/>
    <s v="Asia"/>
    <x v="2"/>
    <s v="$1.74 Tn"/>
    <s v="$1.41 Tn"/>
    <x v="8"/>
  </r>
  <r>
    <x v="756"/>
    <s v="Kaohsiung Medical University"/>
    <x v="19"/>
    <n v="10"/>
    <n v="367"/>
    <n v="567"/>
    <n v="218"/>
    <n v="539"/>
    <n v="854"/>
    <n v="812"/>
    <s v="699"/>
    <n v="661"/>
    <n v="44.29"/>
    <x v="3"/>
    <s v="57"/>
    <s v="0.18%"/>
    <s v="0.31%"/>
    <s v="658.05"/>
    <x v="19"/>
    <s v="36,193"/>
    <s v="Asia"/>
    <x v="2"/>
    <s v="$633.70 Bn"/>
    <s v="-"/>
    <x v="19"/>
  </r>
  <r>
    <x v="757"/>
    <s v="University of Neuchâtel"/>
    <x v="3"/>
    <n v="9"/>
    <n v="352"/>
    <n v="567"/>
    <n v="218"/>
    <n v="863"/>
    <n v="635"/>
    <n v="812"/>
    <s v="671"/>
    <n v="640"/>
    <n v="44.29"/>
    <x v="3"/>
    <s v="101"/>
    <s v="0.74%"/>
    <s v="0.11%"/>
    <s v="209.64"/>
    <x v="3"/>
    <s v="41,284"/>
    <s v="Europe"/>
    <x v="3"/>
    <s v="$740.70 Bn"/>
    <s v="$668.85 Bn"/>
    <x v="3"/>
  </r>
  <r>
    <x v="758"/>
    <s v="University of Yamanashi"/>
    <x v="2"/>
    <n v="51"/>
    <n v="367"/>
    <n v="567"/>
    <n v="218"/>
    <n v="869"/>
    <n v="862"/>
    <n v="645"/>
    <s v="715"/>
    <n v="382"/>
    <n v="44.29"/>
    <x v="3"/>
    <s v="11"/>
    <s v="-0.30%"/>
    <s v="1.62%"/>
    <s v="334.66"/>
    <x v="2"/>
    <s v="377,930"/>
    <s v="Asia"/>
    <x v="2"/>
    <s v="$5.50 Tn"/>
    <s v="$4.94 Tn"/>
    <x v="2"/>
  </r>
  <r>
    <x v="759"/>
    <s v="Yamagata University"/>
    <x v="2"/>
    <n v="52"/>
    <n v="367"/>
    <n v="567"/>
    <n v="218"/>
    <n v="775"/>
    <n v="736"/>
    <n v="812"/>
    <s v="686"/>
    <n v="535"/>
    <n v="44.29"/>
    <x v="3"/>
    <s v="11"/>
    <s v="-0.30%"/>
    <s v="1.62%"/>
    <s v="334.66"/>
    <x v="2"/>
    <s v="377,930"/>
    <s v="Asia"/>
    <x v="2"/>
    <s v="$5.50 Tn"/>
    <s v="$4.94 Tn"/>
    <x v="2"/>
  </r>
  <r>
    <x v="760"/>
    <s v="New Jersey Institute of Technology"/>
    <x v="0"/>
    <n v="206"/>
    <n v="259"/>
    <n v="472"/>
    <n v="218"/>
    <n v="791"/>
    <n v="670"/>
    <n v="812"/>
    <s v="741"/>
    <n v="391"/>
    <n v="44.28"/>
    <x v="3"/>
    <s v="3"/>
    <s v="0.59%"/>
    <s v="4.25%"/>
    <s v="35.32"/>
    <x v="0"/>
    <s v="9,372,610"/>
    <s v="Americas"/>
    <x v="0"/>
    <s v="$22.20 Tn"/>
    <s v="$18.62 Tn"/>
    <x v="0"/>
  </r>
  <r>
    <x v="761"/>
    <s v="East Carolina University"/>
    <x v="0"/>
    <n v="207"/>
    <n v="367"/>
    <n v="394"/>
    <n v="218"/>
    <n v="699"/>
    <n v="685"/>
    <n v="812"/>
    <s v="732"/>
    <n v="639"/>
    <n v="44.28"/>
    <x v="3"/>
    <s v="3"/>
    <s v="0.59%"/>
    <s v="4.25%"/>
    <s v="35.32"/>
    <x v="0"/>
    <s v="9,372,610"/>
    <s v="Americas"/>
    <x v="0"/>
    <s v="$22.20 Tn"/>
    <s v="$18.62 Tn"/>
    <x v="0"/>
  </r>
  <r>
    <x v="762"/>
    <s v="University of Hyogo"/>
    <x v="2"/>
    <n v="53"/>
    <n v="367"/>
    <n v="567"/>
    <n v="218"/>
    <n v="813"/>
    <n v="475"/>
    <n v="511"/>
    <s v="686"/>
    <n v="787"/>
    <n v="44.28"/>
    <x v="3"/>
    <s v="11"/>
    <s v="-0.30%"/>
    <s v="1.62%"/>
    <s v="334.66"/>
    <x v="2"/>
    <s v="377,930"/>
    <s v="Asia"/>
    <x v="2"/>
    <s v="$5.50 Tn"/>
    <s v="$4.94 Tn"/>
    <x v="2"/>
  </r>
  <r>
    <x v="763"/>
    <s v="University of Picardie Jules Verne"/>
    <x v="6"/>
    <n v="35"/>
    <n v="367"/>
    <n v="567"/>
    <n v="218"/>
    <n v="826"/>
    <n v="782"/>
    <n v="428"/>
    <s v="699"/>
    <n v="543"/>
    <n v="44.28"/>
    <x v="3"/>
    <s v="22"/>
    <s v="0.22%"/>
    <s v="0.84%"/>
    <s v="118.31"/>
    <x v="6"/>
    <s v="551,695"/>
    <s v="Europe"/>
    <x v="3"/>
    <s v="$2.88 Tn"/>
    <s v="$2.47 Tn"/>
    <x v="6"/>
  </r>
  <r>
    <x v="764"/>
    <s v="University of Salento"/>
    <x v="9"/>
    <n v="43"/>
    <n v="367"/>
    <n v="567"/>
    <n v="218"/>
    <n v="661"/>
    <n v="743"/>
    <n v="511"/>
    <s v="699"/>
    <n v="654"/>
    <n v="44.28"/>
    <x v="3"/>
    <s v="23"/>
    <s v="-0.15%"/>
    <s v="0.78%"/>
    <s v="200.65"/>
    <x v="9"/>
    <s v="301,336"/>
    <s v="Europe"/>
    <x v="5"/>
    <s v="$2.09 Tn"/>
    <s v="$1.86 Tn"/>
    <x v="9"/>
  </r>
  <r>
    <x v="765"/>
    <s v="Northern Arizona University"/>
    <x v="0"/>
    <n v="208"/>
    <n v="367"/>
    <n v="537"/>
    <n v="218"/>
    <n v="939"/>
    <n v="489"/>
    <n v="645"/>
    <s v="686"/>
    <n v="609"/>
    <n v="44.28"/>
    <x v="3"/>
    <s v="3"/>
    <s v="0.59%"/>
    <s v="4.25%"/>
    <s v="35.32"/>
    <x v="0"/>
    <s v="9,372,610"/>
    <s v="Americas"/>
    <x v="0"/>
    <s v="$22.20 Tn"/>
    <s v="$18.62 Tn"/>
    <x v="0"/>
  </r>
  <r>
    <x v="766"/>
    <s v="Miguel Hernández University of Elche"/>
    <x v="22"/>
    <n v="28"/>
    <n v="367"/>
    <n v="567"/>
    <n v="218"/>
    <n v="757"/>
    <n v="617"/>
    <n v="812"/>
    <s v="699"/>
    <n v="497"/>
    <n v="44.28"/>
    <x v="3"/>
    <s v="30"/>
    <s v="0.04%"/>
    <s v="0.60%"/>
    <s v="92.40"/>
    <x v="22"/>
    <s v="505,992"/>
    <s v="Europe"/>
    <x v="5"/>
    <s v="$1.50 Tn"/>
    <s v="$1.24 Tn"/>
    <x v="22"/>
  </r>
  <r>
    <x v="767"/>
    <s v="University of Tehran"/>
    <x v="48"/>
    <n v="2"/>
    <n v="181"/>
    <n v="567"/>
    <n v="218"/>
    <n v="489"/>
    <n v="984"/>
    <n v="812"/>
    <s v="770"/>
    <n v="871"/>
    <n v="44.28"/>
    <x v="3"/>
    <s v="18"/>
    <s v="1.30%"/>
    <s v="1.08%"/>
    <s v="50.96"/>
    <x v="47"/>
    <s v="1,648,195"/>
    <s v="Asia"/>
    <x v="12"/>
    <s v="$495.69 Bn"/>
    <s v="$425.40 Bn"/>
    <x v="47"/>
  </r>
  <r>
    <x v="768"/>
    <s v="Blaise Pascal University"/>
    <x v="6"/>
    <n v="36"/>
    <n v="367"/>
    <n v="567"/>
    <n v="192"/>
    <n v="735"/>
    <n v="701"/>
    <n v="645"/>
    <s v="699"/>
    <n v="619"/>
    <n v="44.28"/>
    <x v="3"/>
    <s v="22"/>
    <s v="0.22%"/>
    <s v="0.84%"/>
    <s v="118.31"/>
    <x v="6"/>
    <s v="551,695"/>
    <s v="Europe"/>
    <x v="3"/>
    <s v="$2.88 Tn"/>
    <s v="$2.47 Tn"/>
    <x v="6"/>
  </r>
  <r>
    <x v="769"/>
    <s v="Yeungnam University"/>
    <x v="8"/>
    <n v="25"/>
    <n v="367"/>
    <n v="417"/>
    <n v="218"/>
    <n v="761"/>
    <n v="974"/>
    <n v="812"/>
    <s v="867"/>
    <n v="231"/>
    <n v="44.27"/>
    <x v="3"/>
    <s v="28"/>
    <s v="0.09%"/>
    <s v="0.66%"/>
    <s v="511.62"/>
    <x v="8"/>
    <s v="100,210"/>
    <s v="Asia"/>
    <x v="2"/>
    <s v="$1.74 Tn"/>
    <s v="$1.41 Tn"/>
    <x v="8"/>
  </r>
  <r>
    <x v="770"/>
    <s v="Kurume University"/>
    <x v="2"/>
    <n v="54"/>
    <n v="367"/>
    <n v="567"/>
    <n v="218"/>
    <n v="986"/>
    <n v="770"/>
    <n v="812"/>
    <s v="699"/>
    <n v="473"/>
    <n v="44.27"/>
    <x v="3"/>
    <s v="11"/>
    <s v="-0.30%"/>
    <s v="1.62%"/>
    <s v="334.66"/>
    <x v="2"/>
    <s v="377,930"/>
    <s v="Asia"/>
    <x v="2"/>
    <s v="$5.50 Tn"/>
    <s v="$4.94 Tn"/>
    <x v="2"/>
  </r>
  <r>
    <x v="771"/>
    <s v="Institut national des sciences Appliquées de Lyon"/>
    <x v="6"/>
    <n v="37"/>
    <n v="367"/>
    <n v="567"/>
    <n v="218"/>
    <n v="547"/>
    <n v="674"/>
    <n v="645"/>
    <s v="732"/>
    <n v="558"/>
    <n v="44.27"/>
    <x v="3"/>
    <s v="22"/>
    <s v="0.22%"/>
    <s v="0.84%"/>
    <s v="118.31"/>
    <x v="6"/>
    <s v="551,695"/>
    <s v="Europe"/>
    <x v="3"/>
    <s v="$2.88 Tn"/>
    <s v="$2.47 Tn"/>
    <x v="6"/>
  </r>
  <r>
    <x v="772"/>
    <s v="Saga University"/>
    <x v="2"/>
    <n v="55"/>
    <n v="367"/>
    <n v="567"/>
    <n v="218"/>
    <n v="808"/>
    <n v="791"/>
    <n v="812"/>
    <s v="715"/>
    <n v="435"/>
    <n v="44.27"/>
    <x v="3"/>
    <s v="11"/>
    <s v="-0.30%"/>
    <s v="1.62%"/>
    <s v="334.66"/>
    <x v="2"/>
    <s v="377,930"/>
    <s v="Asia"/>
    <x v="2"/>
    <s v="$5.50 Tn"/>
    <s v="$4.94 Tn"/>
    <x v="2"/>
  </r>
  <r>
    <x v="773"/>
    <s v="Chongqing University"/>
    <x v="18"/>
    <n v="43"/>
    <n v="367"/>
    <n v="283"/>
    <n v="218"/>
    <n v="630"/>
    <n v="892"/>
    <n v="645"/>
    <s v="837"/>
    <n v="809"/>
    <n v="44.27"/>
    <x v="3"/>
    <s v="1"/>
    <s v="0.39%"/>
    <s v="18.47%"/>
    <s v="148.28"/>
    <x v="18"/>
    <s v="9,706,961"/>
    <s v="Asia"/>
    <x v="2"/>
    <s v="$15.47 Tn"/>
    <s v="$11.22 Tn"/>
    <x v="18"/>
  </r>
  <r>
    <x v="774"/>
    <s v="Jikei University School of Medicine"/>
    <x v="2"/>
    <n v="56"/>
    <n v="367"/>
    <n v="567"/>
    <n v="218"/>
    <n v="959"/>
    <n v="711"/>
    <n v="645"/>
    <s v="686"/>
    <n v="797"/>
    <n v="44.27"/>
    <x v="3"/>
    <s v="11"/>
    <s v="-0.30%"/>
    <s v="1.62%"/>
    <s v="334.66"/>
    <x v="2"/>
    <s v="377,930"/>
    <s v="Asia"/>
    <x v="2"/>
    <s v="$5.50 Tn"/>
    <s v="$4.94 Tn"/>
    <x v="2"/>
  </r>
  <r>
    <x v="775"/>
    <s v="Second Military Medical University"/>
    <x v="18"/>
    <n v="44"/>
    <n v="367"/>
    <n v="567"/>
    <n v="218"/>
    <n v="579"/>
    <n v="664"/>
    <n v="645"/>
    <s v="754"/>
    <n v="395"/>
    <n v="44.27"/>
    <x v="3"/>
    <s v="1"/>
    <s v="0.39%"/>
    <s v="18.47%"/>
    <s v="148.28"/>
    <x v="18"/>
    <s v="9,706,961"/>
    <s v="Asia"/>
    <x v="2"/>
    <s v="$15.47 Tn"/>
    <s v="$11.22 Tn"/>
    <x v="18"/>
  </r>
  <r>
    <x v="776"/>
    <s v="Jawaharlal Nehru Centre for Advanced Scientific Research"/>
    <x v="32"/>
    <n v="12"/>
    <n v="367"/>
    <n v="567"/>
    <n v="218"/>
    <n v="868"/>
    <n v="650"/>
    <n v="645"/>
    <s v="715"/>
    <n v="453"/>
    <n v="44.27"/>
    <x v="3"/>
    <s v="2"/>
    <s v="0.99%"/>
    <s v="17.70%"/>
    <s v="419.76"/>
    <x v="32"/>
    <s v="3,287,590"/>
    <s v="Asia"/>
    <x v="12"/>
    <s v="$3.26 Tn"/>
    <s v="$2.26 Tn"/>
    <x v="32"/>
  </r>
  <r>
    <x v="777"/>
    <s v="University of North Texas, Denton"/>
    <x v="0"/>
    <n v="209"/>
    <n v="367"/>
    <n v="567"/>
    <n v="218"/>
    <n v="675"/>
    <n v="636"/>
    <n v="645"/>
    <s v="715"/>
    <n v="554"/>
    <n v="44.27"/>
    <x v="3"/>
    <s v="3"/>
    <s v="0.59%"/>
    <s v="4.25%"/>
    <s v="35.32"/>
    <x v="0"/>
    <s v="9,372,610"/>
    <s v="Americas"/>
    <x v="0"/>
    <s v="$22.20 Tn"/>
    <s v="$18.62 Tn"/>
    <x v="0"/>
  </r>
  <r>
    <x v="778"/>
    <s v="Ege University"/>
    <x v="37"/>
    <n v="6"/>
    <n v="367"/>
    <n v="567"/>
    <n v="218"/>
    <n v="761"/>
    <n v="839"/>
    <n v="511"/>
    <s v="699"/>
    <n v="871"/>
    <n v="44.27"/>
    <x v="3"/>
    <s v="17"/>
    <s v="1.09%"/>
    <s v="1.08%"/>
    <s v="107.64"/>
    <x v="37"/>
    <s v="783,562"/>
    <s v="Asia"/>
    <x v="4"/>
    <s v="$809.55 Bn"/>
    <s v="$863.71 Bn"/>
    <x v="37"/>
  </r>
  <r>
    <x v="779"/>
    <s v="Mie University"/>
    <x v="2"/>
    <n v="57"/>
    <n v="367"/>
    <n v="567"/>
    <n v="218"/>
    <n v="835"/>
    <n v="860"/>
    <n v="645"/>
    <s v="741"/>
    <n v="368"/>
    <n v="44.27"/>
    <x v="3"/>
    <s v="11"/>
    <s v="-0.30%"/>
    <s v="1.62%"/>
    <s v="334.66"/>
    <x v="2"/>
    <s v="377,930"/>
    <s v="Asia"/>
    <x v="2"/>
    <s v="$5.50 Tn"/>
    <s v="$4.94 Tn"/>
    <x v="2"/>
  </r>
  <r>
    <x v="780"/>
    <s v="École Polytechnique de Montréal"/>
    <x v="5"/>
    <n v="26"/>
    <n v="367"/>
    <n v="507"/>
    <n v="218"/>
    <n v="716"/>
    <n v="921"/>
    <n v="511"/>
    <s v="741"/>
    <n v="412"/>
    <n v="44.27"/>
    <x v="3"/>
    <s v="39"/>
    <s v="0.89%"/>
    <s v="0.48%"/>
    <s v="3.78"/>
    <x v="5"/>
    <s v="9,984,670"/>
    <s v="Americas"/>
    <x v="0"/>
    <s v="$1.83 Tn"/>
    <s v="$1.53 Tn"/>
    <x v="5"/>
  </r>
  <r>
    <x v="781"/>
    <s v="AGH University of Science and Technology"/>
    <x v="38"/>
    <n v="4"/>
    <n v="267"/>
    <n v="279"/>
    <n v="218"/>
    <n v="708"/>
    <n v="891"/>
    <n v="511"/>
    <s v="896"/>
    <n v="398"/>
    <n v="44.26"/>
    <x v="3"/>
    <s v="38"/>
    <s v="-0.11%"/>
    <s v="0.49%"/>
    <s v="121.04"/>
    <x v="38"/>
    <s v="312,679"/>
    <s v="Europe"/>
    <x v="8"/>
    <s v="$643.27 Bn"/>
    <s v="$471.40 Bn"/>
    <x v="38"/>
  </r>
  <r>
    <x v="782"/>
    <s v="University of Electronic Science and Technology of China"/>
    <x v="18"/>
    <n v="45"/>
    <n v="367"/>
    <n v="308"/>
    <n v="218"/>
    <n v="529"/>
    <n v="912"/>
    <n v="812"/>
    <s v="837"/>
    <n v="552"/>
    <n v="44.26"/>
    <x v="3"/>
    <s v="1"/>
    <s v="0.39%"/>
    <s v="18.47%"/>
    <s v="148.28"/>
    <x v="18"/>
    <s v="9,706,961"/>
    <s v="Asia"/>
    <x v="2"/>
    <s v="$15.47 Tn"/>
    <s v="$11.22 Tn"/>
    <x v="18"/>
  </r>
  <r>
    <x v="783"/>
    <s v="University of Stirling"/>
    <x v="1"/>
    <n v="58"/>
    <n v="367"/>
    <n v="357"/>
    <n v="218"/>
    <n v="772"/>
    <n v="707"/>
    <n v="812"/>
    <s v="754"/>
    <n v="871"/>
    <n v="44.26"/>
    <x v="3"/>
    <s v="21"/>
    <s v="0.53%"/>
    <s v="0.87%"/>
    <s v="279.48"/>
    <x v="1"/>
    <s v="242,900"/>
    <s v="Europe"/>
    <x v="1"/>
    <s v="$2.93 Tn"/>
    <s v="$2.65 Tn"/>
    <x v="1"/>
  </r>
  <r>
    <x v="784"/>
    <s v="University of Greifswald"/>
    <x v="10"/>
    <n v="49"/>
    <n v="367"/>
    <n v="567"/>
    <n v="211"/>
    <n v="714"/>
    <n v="487"/>
    <n v="812"/>
    <s v="732"/>
    <n v="476"/>
    <n v="44.26"/>
    <x v="3"/>
    <s v="19"/>
    <s v="0.32%"/>
    <s v="1.07%"/>
    <s v="234.61"/>
    <x v="10"/>
    <s v="357,114"/>
    <s v="Europe"/>
    <x v="3"/>
    <s v="$4.16 Tn"/>
    <s v="$3.48 Tn"/>
    <x v="10"/>
  </r>
  <r>
    <x v="785"/>
    <s v="National Polytechnic Institute"/>
    <x v="34"/>
    <n v="2"/>
    <n v="330"/>
    <n v="567"/>
    <n v="218"/>
    <n v="573"/>
    <n v="579"/>
    <n v="428"/>
    <s v="741"/>
    <n v="620"/>
    <n v="44.26"/>
    <x v="3"/>
    <s v="10"/>
    <s v="1.06%"/>
    <s v="1.65%"/>
    <s v="65.64"/>
    <x v="34"/>
    <s v="1,964,375"/>
    <s v="Americas"/>
    <x v="13"/>
    <s v="$1.30 Tn"/>
    <s v="$1.08 Tn"/>
    <x v="34"/>
  </r>
  <r>
    <x v="786"/>
    <s v="Jacobs University Bremen"/>
    <x v="10"/>
    <n v="50"/>
    <n v="367"/>
    <n v="567"/>
    <n v="218"/>
    <n v="894"/>
    <n v="666"/>
    <n v="511"/>
    <s v="715"/>
    <n v="533"/>
    <n v="44.26"/>
    <x v="3"/>
    <s v="19"/>
    <s v="0.32%"/>
    <s v="1.07%"/>
    <s v="234.61"/>
    <x v="10"/>
    <s v="357,114"/>
    <s v="Europe"/>
    <x v="3"/>
    <s v="$4.16 Tn"/>
    <s v="$3.48 Tn"/>
    <x v="10"/>
  </r>
  <r>
    <x v="787"/>
    <s v="Capital Medical University"/>
    <x v="18"/>
    <n v="46"/>
    <n v="367"/>
    <n v="567"/>
    <n v="218"/>
    <n v="525"/>
    <n v="754"/>
    <n v="511"/>
    <s v="741"/>
    <n v="871"/>
    <n v="44.26"/>
    <x v="3"/>
    <s v="1"/>
    <s v="0.39%"/>
    <s v="18.47%"/>
    <s v="148.28"/>
    <x v="18"/>
    <s v="9,706,961"/>
    <s v="Asia"/>
    <x v="2"/>
    <s v="$15.47 Tn"/>
    <s v="$11.22 Tn"/>
    <x v="18"/>
  </r>
  <r>
    <x v="788"/>
    <s v="Norwegian University of Life Sciences"/>
    <x v="13"/>
    <n v="5"/>
    <n v="367"/>
    <n v="567"/>
    <n v="218"/>
    <n v="769"/>
    <n v="570"/>
    <n v="511"/>
    <s v="715"/>
    <n v="782"/>
    <n v="44.26"/>
    <x v="3"/>
    <s v="119"/>
    <s v="0.79%"/>
    <s v="0.07%"/>
    <s v="16.74"/>
    <x v="13"/>
    <s v="323,802"/>
    <s v="Europe"/>
    <x v="1"/>
    <s v="$438.62 Bn"/>
    <s v="$371.07 Bn"/>
    <x v="13"/>
  </r>
  <r>
    <x v="789"/>
    <s v="Michigan Technological University"/>
    <x v="0"/>
    <n v="210"/>
    <n v="341"/>
    <n v="467"/>
    <n v="218"/>
    <n v="794"/>
    <n v="769"/>
    <n v="428"/>
    <s v="741"/>
    <n v="581"/>
    <n v="44.25"/>
    <x v="3"/>
    <s v="3"/>
    <s v="0.59%"/>
    <s v="4.25%"/>
    <s v="35.32"/>
    <x v="0"/>
    <s v="9,372,610"/>
    <s v="Americas"/>
    <x v="0"/>
    <s v="$22.20 Tn"/>
    <s v="$18.62 Tn"/>
    <x v="0"/>
  </r>
  <r>
    <x v="790"/>
    <s v="Vilnius University"/>
    <x v="52"/>
    <n v="1"/>
    <n v="340"/>
    <n v="567"/>
    <n v="218"/>
    <n v="799"/>
    <n v="642"/>
    <n v="645"/>
    <s v="715"/>
    <n v="684"/>
    <n v="44.25"/>
    <x v="3"/>
    <s v="142"/>
    <s v="-1.35%"/>
    <s v="0.03%"/>
    <s v="41.69"/>
    <x v="51"/>
    <s v="65,300"/>
    <s v="Europe"/>
    <x v="1"/>
    <s v="$57.60 Bn"/>
    <s v="$42.77 Bn"/>
    <x v="51"/>
  </r>
  <r>
    <x v="791"/>
    <s v="North Dakota State University - Main Campus"/>
    <x v="0"/>
    <n v="211"/>
    <n v="172"/>
    <n v="567"/>
    <n v="218"/>
    <n v="702"/>
    <n v="790"/>
    <n v="812"/>
    <s v="770"/>
    <n v="871"/>
    <n v="44.25"/>
    <x v="3"/>
    <s v="3"/>
    <s v="0.59%"/>
    <s v="4.25%"/>
    <s v="35.32"/>
    <x v="0"/>
    <s v="9,372,610"/>
    <s v="Americas"/>
    <x v="0"/>
    <s v="$22.20 Tn"/>
    <s v="$18.62 Tn"/>
    <x v="0"/>
  </r>
  <r>
    <x v="792"/>
    <s v="University of Hohenheim"/>
    <x v="10"/>
    <n v="51"/>
    <n v="367"/>
    <n v="567"/>
    <n v="218"/>
    <n v="767"/>
    <n v="691"/>
    <n v="645"/>
    <s v="715"/>
    <n v="782"/>
    <n v="44.25"/>
    <x v="3"/>
    <s v="19"/>
    <s v="0.32%"/>
    <s v="1.07%"/>
    <s v="234.61"/>
    <x v="10"/>
    <s v="357,114"/>
    <s v="Europe"/>
    <x v="3"/>
    <s v="$4.16 Tn"/>
    <s v="$3.48 Tn"/>
    <x v="10"/>
  </r>
  <r>
    <x v="793"/>
    <s v="University of North Carolina at Charlotte"/>
    <x v="0"/>
    <n v="212"/>
    <n v="367"/>
    <n v="310"/>
    <n v="218"/>
    <n v="741"/>
    <n v="662"/>
    <n v="511"/>
    <s v="826"/>
    <n v="593"/>
    <n v="44.25"/>
    <x v="3"/>
    <s v="3"/>
    <s v="0.59%"/>
    <s v="4.25%"/>
    <s v="35.32"/>
    <x v="0"/>
    <s v="9,372,610"/>
    <s v="Americas"/>
    <x v="0"/>
    <s v="$22.20 Tn"/>
    <s v="$18.62 Tn"/>
    <x v="0"/>
  </r>
  <r>
    <x v="794"/>
    <s v="Zhengzhou University"/>
    <x v="18"/>
    <n v="47"/>
    <n v="367"/>
    <n v="427"/>
    <n v="218"/>
    <n v="663"/>
    <n v="806"/>
    <n v="812"/>
    <s v="754"/>
    <n v="749"/>
    <n v="44.25"/>
    <x v="3"/>
    <s v="1"/>
    <s v="0.39%"/>
    <s v="18.47%"/>
    <s v="148.28"/>
    <x v="18"/>
    <s v="9,706,961"/>
    <s v="Asia"/>
    <x v="2"/>
    <s v="$15.47 Tn"/>
    <s v="$11.22 Tn"/>
    <x v="18"/>
  </r>
  <r>
    <x v="795"/>
    <s v="Cairo University"/>
    <x v="49"/>
    <n v="1"/>
    <n v="285"/>
    <n v="469"/>
    <n v="180"/>
    <n v="697"/>
    <n v="730"/>
    <n v="511"/>
    <s v="781"/>
    <n v="871"/>
    <n v="44.25"/>
    <x v="3"/>
    <s v="14"/>
    <s v="1.94%"/>
    <s v="1.31%"/>
    <s v="102.08"/>
    <x v="48"/>
    <s v="1,002,450"/>
    <s v="Africa"/>
    <x v="14"/>
    <s v="$331.36 Bn"/>
    <s v="$270.14 Bn"/>
    <x v="48"/>
  </r>
  <r>
    <x v="796"/>
    <s v="University of Caen Lower Normandy"/>
    <x v="6"/>
    <n v="38"/>
    <n v="207"/>
    <n v="567"/>
    <n v="218"/>
    <n v="637"/>
    <n v="768"/>
    <n v="812"/>
    <s v="754"/>
    <n v="787"/>
    <n v="44.25"/>
    <x v="3"/>
    <s v="22"/>
    <s v="0.22%"/>
    <s v="0.84%"/>
    <s v="118.31"/>
    <x v="6"/>
    <s v="551,695"/>
    <s v="Europe"/>
    <x v="3"/>
    <s v="$2.88 Tn"/>
    <s v="$2.47 Tn"/>
    <x v="6"/>
  </r>
  <r>
    <x v="797"/>
    <s v="Saitama Medical University"/>
    <x v="2"/>
    <n v="58"/>
    <n v="367"/>
    <n v="567"/>
    <n v="218"/>
    <n v="993"/>
    <n v="586"/>
    <n v="645"/>
    <s v="732"/>
    <n v="488"/>
    <n v="44.25"/>
    <x v="3"/>
    <s v="11"/>
    <s v="-0.30%"/>
    <s v="1.62%"/>
    <s v="334.66"/>
    <x v="2"/>
    <s v="377,930"/>
    <s v="Asia"/>
    <x v="2"/>
    <s v="$5.50 Tn"/>
    <s v="$4.94 Tn"/>
    <x v="2"/>
  </r>
  <r>
    <x v="798"/>
    <s v="University of Murcia"/>
    <x v="22"/>
    <n v="29"/>
    <n v="367"/>
    <n v="567"/>
    <n v="218"/>
    <n v="541"/>
    <n v="703"/>
    <n v="428"/>
    <s v="781"/>
    <n v="479"/>
    <n v="44.24"/>
    <x v="3"/>
    <s v="30"/>
    <s v="0.04%"/>
    <s v="0.60%"/>
    <s v="92.40"/>
    <x v="22"/>
    <s v="505,992"/>
    <s v="Europe"/>
    <x v="5"/>
    <s v="$1.50 Tn"/>
    <s v="$1.24 Tn"/>
    <x v="22"/>
  </r>
  <r>
    <x v="799"/>
    <s v="Showa University"/>
    <x v="2"/>
    <n v="59"/>
    <n v="367"/>
    <n v="567"/>
    <n v="218"/>
    <n v="985"/>
    <n v="759"/>
    <n v="645"/>
    <s v="715"/>
    <n v="727"/>
    <n v="44.24"/>
    <x v="3"/>
    <s v="11"/>
    <s v="-0.30%"/>
    <s v="1.62%"/>
    <s v="334.66"/>
    <x v="2"/>
    <s v="377,930"/>
    <s v="Asia"/>
    <x v="2"/>
    <s v="$5.50 Tn"/>
    <s v="$4.94 Tn"/>
    <x v="2"/>
  </r>
  <r>
    <x v="800"/>
    <s v="University of Oldenburg"/>
    <x v="10"/>
    <n v="52"/>
    <n v="367"/>
    <n v="567"/>
    <n v="218"/>
    <n v="729"/>
    <n v="619"/>
    <n v="645"/>
    <s v="732"/>
    <n v="816"/>
    <n v="44.24"/>
    <x v="3"/>
    <s v="19"/>
    <s v="0.32%"/>
    <s v="1.07%"/>
    <s v="234.61"/>
    <x v="10"/>
    <s v="357,114"/>
    <s v="Europe"/>
    <x v="3"/>
    <s v="$4.16 Tn"/>
    <s v="$3.48 Tn"/>
    <x v="10"/>
  </r>
  <r>
    <x v="801"/>
    <s v="Magna Græcia University of Catanzaro"/>
    <x v="9"/>
    <n v="44"/>
    <n v="367"/>
    <n v="567"/>
    <n v="218"/>
    <n v="948"/>
    <n v="813"/>
    <n v="812"/>
    <s v="715"/>
    <n v="766"/>
    <n v="44.24"/>
    <x v="3"/>
    <s v="23"/>
    <s v="-0.15%"/>
    <s v="0.78%"/>
    <s v="200.65"/>
    <x v="9"/>
    <s v="301,336"/>
    <s v="Europe"/>
    <x v="5"/>
    <s v="$2.09 Tn"/>
    <s v="$1.86 Tn"/>
    <x v="9"/>
  </r>
  <r>
    <x v="802"/>
    <s v="National Sun Yat-sen University"/>
    <x v="19"/>
    <n v="11"/>
    <n v="367"/>
    <n v="567"/>
    <n v="218"/>
    <n v="461"/>
    <n v="950"/>
    <n v="511"/>
    <s v="781"/>
    <n v="871"/>
    <n v="44.24"/>
    <x v="3"/>
    <s v="57"/>
    <s v="0.18%"/>
    <s v="0.31%"/>
    <s v="658.05"/>
    <x v="19"/>
    <s v="36,193"/>
    <s v="Asia"/>
    <x v="2"/>
    <s v="$633.70 Bn"/>
    <s v="-"/>
    <x v="19"/>
  </r>
  <r>
    <x v="803"/>
    <s v="Nanjing University of Science and Technology"/>
    <x v="18"/>
    <n v="48"/>
    <n v="367"/>
    <n v="331"/>
    <n v="218"/>
    <n v="796"/>
    <n v="943"/>
    <n v="368"/>
    <s v="826"/>
    <n v="694"/>
    <n v="44.24"/>
    <x v="3"/>
    <s v="1"/>
    <s v="0.39%"/>
    <s v="18.47%"/>
    <s v="148.28"/>
    <x v="18"/>
    <s v="9,706,961"/>
    <s v="Asia"/>
    <x v="2"/>
    <s v="$15.47 Tn"/>
    <s v="$11.22 Tn"/>
    <x v="18"/>
  </r>
  <r>
    <x v="804"/>
    <s v="University of Concepción"/>
    <x v="40"/>
    <n v="3"/>
    <n v="367"/>
    <n v="567"/>
    <n v="218"/>
    <n v="712"/>
    <n v="451"/>
    <n v="812"/>
    <s v="754"/>
    <n v="505"/>
    <n v="44.23"/>
    <x v="3"/>
    <s v="63"/>
    <s v="0.87%"/>
    <s v="0.25%"/>
    <s v="25.28"/>
    <x v="40"/>
    <s v="756,102"/>
    <s v="Americas"/>
    <x v="10"/>
    <s v="$313.56 Bn"/>
    <s v="$247.05 Bn"/>
    <x v="40"/>
  </r>
  <r>
    <x v="805"/>
    <s v="Chungbuk National University"/>
    <x v="8"/>
    <n v="26"/>
    <n v="367"/>
    <n v="567"/>
    <n v="218"/>
    <n v="745"/>
    <n v="859"/>
    <n v="812"/>
    <s v="809"/>
    <n v="319"/>
    <n v="44.23"/>
    <x v="3"/>
    <s v="28"/>
    <s v="0.09%"/>
    <s v="0.66%"/>
    <s v="511.62"/>
    <x v="8"/>
    <s v="100,210"/>
    <s v="Asia"/>
    <x v="2"/>
    <s v="$1.74 Tn"/>
    <s v="$1.41 Tn"/>
    <x v="8"/>
  </r>
  <r>
    <x v="806"/>
    <s v="Taipei Medical University"/>
    <x v="19"/>
    <n v="12"/>
    <n v="367"/>
    <n v="567"/>
    <n v="218"/>
    <n v="499"/>
    <n v="883"/>
    <n v="645"/>
    <s v="781"/>
    <n v="661"/>
    <n v="44.23"/>
    <x v="3"/>
    <s v="57"/>
    <s v="0.18%"/>
    <s v="0.31%"/>
    <s v="658.05"/>
    <x v="19"/>
    <s v="36,193"/>
    <s v="Asia"/>
    <x v="2"/>
    <s v="$633.70 Bn"/>
    <s v="-"/>
    <x v="19"/>
  </r>
  <r>
    <x v="807"/>
    <s v="Jaume I University"/>
    <x v="22"/>
    <n v="30"/>
    <n v="367"/>
    <n v="567"/>
    <n v="218"/>
    <n v="794"/>
    <n v="958"/>
    <n v="645"/>
    <s v="741"/>
    <n v="643"/>
    <n v="44.23"/>
    <x v="3"/>
    <s v="30"/>
    <s v="0.04%"/>
    <s v="0.60%"/>
    <s v="92.40"/>
    <x v="22"/>
    <s v="505,992"/>
    <s v="Europe"/>
    <x v="5"/>
    <s v="$1.50 Tn"/>
    <s v="$1.24 Tn"/>
    <x v="22"/>
  </r>
  <r>
    <x v="808"/>
    <s v="Bowling Green State University"/>
    <x v="0"/>
    <n v="213"/>
    <n v="367"/>
    <n v="373"/>
    <n v="218"/>
    <n v="910"/>
    <n v="705"/>
    <n v="645"/>
    <s v="781"/>
    <n v="824"/>
    <n v="44.23"/>
    <x v="3"/>
    <s v="3"/>
    <s v="0.59%"/>
    <s v="4.25%"/>
    <s v="35.32"/>
    <x v="0"/>
    <s v="9,372,610"/>
    <s v="Americas"/>
    <x v="0"/>
    <s v="$22.20 Tn"/>
    <s v="$18.62 Tn"/>
    <x v="0"/>
  </r>
  <r>
    <x v="809"/>
    <s v="Nanjing University of Technology"/>
    <x v="18"/>
    <n v="49"/>
    <n v="367"/>
    <n v="567"/>
    <n v="218"/>
    <n v="748"/>
    <n v="984"/>
    <n v="812"/>
    <s v="932"/>
    <n v="217"/>
    <n v="44.22"/>
    <x v="3"/>
    <s v="1"/>
    <s v="0.39%"/>
    <s v="18.47%"/>
    <s v="148.28"/>
    <x v="18"/>
    <s v="9,706,961"/>
    <s v="Asia"/>
    <x v="2"/>
    <s v="$15.47 Tn"/>
    <s v="$11.22 Tn"/>
    <x v="18"/>
  </r>
  <r>
    <x v="810"/>
    <s v="University of New England (Australia)"/>
    <x v="14"/>
    <n v="22"/>
    <n v="367"/>
    <n v="251"/>
    <n v="218"/>
    <n v="938"/>
    <n v="634"/>
    <n v="511"/>
    <s v="932"/>
    <n v="797"/>
    <n v="44.22"/>
    <x v="3"/>
    <s v="55"/>
    <s v="1.18%"/>
    <s v="0.33%"/>
    <s v="3.32"/>
    <x v="14"/>
    <s v="7,692,024"/>
    <s v="Oceania"/>
    <x v="6"/>
    <s v="$1.48 Tn"/>
    <s v="$1.30 Tn"/>
    <x v="14"/>
  </r>
  <r>
    <x v="811"/>
    <s v="Kangwon National University"/>
    <x v="8"/>
    <n v="27"/>
    <n v="367"/>
    <n v="567"/>
    <n v="218"/>
    <n v="706"/>
    <n v="819"/>
    <n v="645"/>
    <s v="781"/>
    <n v="428"/>
    <n v="44.22"/>
    <x v="3"/>
    <s v="28"/>
    <s v="0.09%"/>
    <s v="0.66%"/>
    <s v="511.62"/>
    <x v="8"/>
    <s v="100,210"/>
    <s v="Asia"/>
    <x v="2"/>
    <s v="$1.74 Tn"/>
    <s v="$1.41 Tn"/>
    <x v="8"/>
  </r>
  <r>
    <x v="812"/>
    <s v="Inje University"/>
    <x v="8"/>
    <n v="28"/>
    <n v="367"/>
    <n v="567"/>
    <n v="218"/>
    <n v="838"/>
    <n v="928"/>
    <n v="812"/>
    <s v="809"/>
    <n v="331"/>
    <n v="44.22"/>
    <x v="3"/>
    <s v="28"/>
    <s v="0.09%"/>
    <s v="0.66%"/>
    <s v="511.62"/>
    <x v="8"/>
    <s v="100,210"/>
    <s v="Asia"/>
    <x v="2"/>
    <s v="$1.74 Tn"/>
    <s v="$1.41 Tn"/>
    <x v="8"/>
  </r>
  <r>
    <x v="813"/>
    <s v="Aberystwyth University"/>
    <x v="1"/>
    <n v="59"/>
    <n v="367"/>
    <n v="567"/>
    <n v="218"/>
    <n v="842"/>
    <n v="552"/>
    <n v="511"/>
    <s v="754"/>
    <n v="607"/>
    <n v="44.22"/>
    <x v="3"/>
    <s v="21"/>
    <s v="0.53%"/>
    <s v="0.87%"/>
    <s v="279.48"/>
    <x v="1"/>
    <s v="242,900"/>
    <s v="Europe"/>
    <x v="1"/>
    <s v="$2.93 Tn"/>
    <s v="$2.65 Tn"/>
    <x v="1"/>
  </r>
  <r>
    <x v="814"/>
    <s v="University of Technology, Sydney"/>
    <x v="14"/>
    <n v="23"/>
    <n v="367"/>
    <n v="543"/>
    <n v="218"/>
    <n v="580"/>
    <n v="668"/>
    <n v="511"/>
    <s v="796"/>
    <n v="520"/>
    <n v="44.22"/>
    <x v="3"/>
    <s v="55"/>
    <s v="1.18%"/>
    <s v="0.33%"/>
    <s v="3.32"/>
    <x v="14"/>
    <s v="7,692,024"/>
    <s v="Oceania"/>
    <x v="6"/>
    <s v="$1.48 Tn"/>
    <s v="$1.30 Tn"/>
    <x v="14"/>
  </r>
  <r>
    <x v="815"/>
    <s v="University of Franche-Comté"/>
    <x v="6"/>
    <n v="39"/>
    <n v="302"/>
    <n v="567"/>
    <n v="218"/>
    <n v="743"/>
    <n v="814"/>
    <n v="511"/>
    <s v="770"/>
    <n v="583"/>
    <n v="44.22"/>
    <x v="3"/>
    <s v="22"/>
    <s v="0.22%"/>
    <s v="0.84%"/>
    <s v="118.31"/>
    <x v="6"/>
    <s v="551,695"/>
    <s v="Europe"/>
    <x v="3"/>
    <s v="$2.88 Tn"/>
    <s v="$2.47 Tn"/>
    <x v="6"/>
  </r>
  <r>
    <x v="816"/>
    <s v="University of Sassari"/>
    <x v="9"/>
    <n v="45"/>
    <n v="367"/>
    <n v="567"/>
    <n v="218"/>
    <n v="758"/>
    <n v="592"/>
    <n v="812"/>
    <s v="754"/>
    <n v="805"/>
    <n v="44.21"/>
    <x v="3"/>
    <s v="23"/>
    <s v="-0.15%"/>
    <s v="0.78%"/>
    <s v="200.65"/>
    <x v="9"/>
    <s v="301,336"/>
    <s v="Europe"/>
    <x v="5"/>
    <s v="$2.09 Tn"/>
    <s v="$1.86 Tn"/>
    <x v="9"/>
  </r>
  <r>
    <x v="817"/>
    <s v="Chiang Mai University"/>
    <x v="29"/>
    <n v="3"/>
    <n v="367"/>
    <n v="550"/>
    <n v="218"/>
    <n v="847"/>
    <n v="753"/>
    <n v="511"/>
    <s v="754"/>
    <n v="871"/>
    <n v="44.21"/>
    <x v="3"/>
    <s v="20"/>
    <s v="0.25%"/>
    <s v="0.90%"/>
    <s v="136.03"/>
    <x v="29"/>
    <s v="513,120"/>
    <s v="Asia"/>
    <x v="7"/>
    <s v="$547.43 Bn"/>
    <s v="$407.03 Bn"/>
    <x v="29"/>
  </r>
  <r>
    <x v="818"/>
    <s v="Budapest University of Technology and Economics"/>
    <x v="35"/>
    <n v="5"/>
    <n v="256"/>
    <n v="567"/>
    <n v="218"/>
    <n v="740"/>
    <n v="761"/>
    <n v="645"/>
    <s v="781"/>
    <n v="529"/>
    <n v="44.21"/>
    <x v="3"/>
    <s v="94"/>
    <s v="-0.25%"/>
    <s v="0.12%"/>
    <s v="103.84"/>
    <x v="35"/>
    <s v="93,028"/>
    <s v="Europe"/>
    <x v="8"/>
    <s v="$177.73 Bn"/>
    <s v="$125.82 Bn"/>
    <x v="35"/>
  </r>
  <r>
    <x v="819"/>
    <s v="University of Maribor"/>
    <x v="42"/>
    <n v="2"/>
    <n v="367"/>
    <n v="567"/>
    <n v="218"/>
    <n v="853"/>
    <n v="820"/>
    <n v="511"/>
    <s v="754"/>
    <n v="752"/>
    <n v="44.21"/>
    <x v="3"/>
    <s v="149"/>
    <s v="0.01%"/>
    <s v="0.03%"/>
    <s v="102.55"/>
    <x v="42"/>
    <s v="20,273"/>
    <s v="Europe"/>
    <x v="5"/>
    <s v="$58.21 Bn"/>
    <s v="$44.71 Bn"/>
    <x v="42"/>
  </r>
  <r>
    <x v="820"/>
    <s v="University of Bradford"/>
    <x v="1"/>
    <n v="60"/>
    <n v="367"/>
    <n v="287"/>
    <n v="218"/>
    <n v="859"/>
    <n v="772"/>
    <n v="812"/>
    <s v="886"/>
    <n v="567"/>
    <n v="44.21"/>
    <x v="3"/>
    <s v="21"/>
    <s v="0.53%"/>
    <s v="0.87%"/>
    <s v="279.48"/>
    <x v="1"/>
    <s v="242,900"/>
    <s v="Europe"/>
    <x v="1"/>
    <s v="$2.93 Tn"/>
    <s v="$2.65 Tn"/>
    <x v="1"/>
  </r>
  <r>
    <x v="821"/>
    <s v="University of Perpignan Via Domitia"/>
    <x v="6"/>
    <n v="40"/>
    <n v="160"/>
    <n v="567"/>
    <n v="218"/>
    <n v="974"/>
    <n v="580"/>
    <n v="428"/>
    <s v="826"/>
    <n v="871"/>
    <n v="44.21"/>
    <x v="3"/>
    <s v="22"/>
    <s v="0.22%"/>
    <s v="0.84%"/>
    <s v="118.31"/>
    <x v="6"/>
    <s v="551,695"/>
    <s v="Europe"/>
    <x v="3"/>
    <s v="$2.88 Tn"/>
    <s v="$2.47 Tn"/>
    <x v="6"/>
  </r>
  <r>
    <x v="822"/>
    <s v="Florida Institute of Technology"/>
    <x v="0"/>
    <n v="214"/>
    <n v="367"/>
    <n v="567"/>
    <n v="218"/>
    <n v="973"/>
    <n v="793"/>
    <n v="368"/>
    <s v="770"/>
    <n v="871"/>
    <n v="44.21"/>
    <x v="3"/>
    <s v="3"/>
    <s v="0.59%"/>
    <s v="4.25%"/>
    <s v="35.32"/>
    <x v="0"/>
    <s v="9,372,610"/>
    <s v="Americas"/>
    <x v="0"/>
    <s v="$22.20 Tn"/>
    <s v="$18.62 Tn"/>
    <x v="0"/>
  </r>
  <r>
    <x v="823"/>
    <s v="University of Brighton"/>
    <x v="1"/>
    <n v="61"/>
    <n v="367"/>
    <n v="567"/>
    <n v="218"/>
    <n v="854"/>
    <n v="829"/>
    <n v="812"/>
    <s v="754"/>
    <n v="766"/>
    <n v="44.21"/>
    <x v="3"/>
    <s v="21"/>
    <s v="0.53%"/>
    <s v="0.87%"/>
    <s v="279.48"/>
    <x v="1"/>
    <s v="242,900"/>
    <s v="Europe"/>
    <x v="1"/>
    <s v="$2.93 Tn"/>
    <s v="$2.65 Tn"/>
    <x v="1"/>
  </r>
  <r>
    <x v="824"/>
    <s v="University of Massachusetts Boston"/>
    <x v="0"/>
    <n v="215"/>
    <n v="367"/>
    <n v="429"/>
    <n v="218"/>
    <n v="846"/>
    <n v="698"/>
    <n v="428"/>
    <s v="796"/>
    <n v="824"/>
    <n v="44.21"/>
    <x v="3"/>
    <s v="3"/>
    <s v="0.59%"/>
    <s v="4.25%"/>
    <s v="35.32"/>
    <x v="0"/>
    <s v="9,372,610"/>
    <s v="Americas"/>
    <x v="0"/>
    <s v="$22.20 Tn"/>
    <s v="$18.62 Tn"/>
    <x v="0"/>
  </r>
  <r>
    <x v="825"/>
    <s v="Rio de Janeiro State University"/>
    <x v="23"/>
    <n v="8"/>
    <n v="367"/>
    <n v="567"/>
    <n v="218"/>
    <n v="760"/>
    <n v="910"/>
    <n v="511"/>
    <s v="770"/>
    <n v="739"/>
    <n v="44.21"/>
    <x v="3"/>
    <s v="6"/>
    <s v="0.72%"/>
    <s v="2.73%"/>
    <s v="24.96"/>
    <x v="23"/>
    <s v="8,515,767"/>
    <s v="Americas"/>
    <x v="10"/>
    <s v="$2.06 Tn"/>
    <s v="$1.80 Tn"/>
    <x v="23"/>
  </r>
  <r>
    <x v="826"/>
    <s v="Nagoya Institute of Technology"/>
    <x v="2"/>
    <n v="60"/>
    <n v="367"/>
    <n v="504"/>
    <n v="218"/>
    <n v="825"/>
    <n v="958"/>
    <n v="645"/>
    <s v="921"/>
    <n v="229"/>
    <n v="44.2"/>
    <x v="3"/>
    <s v="11"/>
    <s v="-0.30%"/>
    <s v="1.62%"/>
    <s v="334.66"/>
    <x v="2"/>
    <s v="377,930"/>
    <s v="Asia"/>
    <x v="2"/>
    <s v="$5.50 Tn"/>
    <s v="$4.94 Tn"/>
    <x v="2"/>
  </r>
  <r>
    <x v="827"/>
    <s v="Jiangnan University"/>
    <x v="18"/>
    <n v="50"/>
    <n v="367"/>
    <n v="567"/>
    <n v="218"/>
    <n v="783"/>
    <n v="912"/>
    <n v="812"/>
    <s v="770"/>
    <n v="628"/>
    <n v="44.2"/>
    <x v="3"/>
    <s v="1"/>
    <s v="0.39%"/>
    <s v="18.47%"/>
    <s v="148.28"/>
    <x v="18"/>
    <s v="9,706,961"/>
    <s v="Asia"/>
    <x v="2"/>
    <s v="$15.47 Tn"/>
    <s v="$11.22 Tn"/>
    <x v="18"/>
  </r>
  <r>
    <x v="828"/>
    <s v="Murdoch University"/>
    <x v="14"/>
    <n v="24"/>
    <n v="367"/>
    <n v="527"/>
    <n v="218"/>
    <n v="827"/>
    <n v="501"/>
    <n v="645"/>
    <s v="770"/>
    <n v="770"/>
    <n v="44.2"/>
    <x v="3"/>
    <s v="55"/>
    <s v="1.18%"/>
    <s v="0.33%"/>
    <s v="3.32"/>
    <x v="14"/>
    <s v="7,692,024"/>
    <s v="Oceania"/>
    <x v="6"/>
    <s v="$1.48 Tn"/>
    <s v="$1.30 Tn"/>
    <x v="14"/>
  </r>
  <r>
    <x v="829"/>
    <s v="University of Wales, Trinity Saint David"/>
    <x v="1"/>
    <n v="62"/>
    <n v="367"/>
    <n v="567"/>
    <n v="218"/>
    <n v="1000"/>
    <n v="927"/>
    <n v="645"/>
    <s v="754"/>
    <n v="871"/>
    <n v="44.2"/>
    <x v="3"/>
    <s v="21"/>
    <s v="0.53%"/>
    <s v="0.87%"/>
    <s v="279.48"/>
    <x v="1"/>
    <s v="242,900"/>
    <s v="Europe"/>
    <x v="1"/>
    <s v="$2.93 Tn"/>
    <s v="$2.65 Tn"/>
    <x v="1"/>
  </r>
  <r>
    <x v="830"/>
    <s v="University of Rouen"/>
    <x v="6"/>
    <n v="41"/>
    <n v="362"/>
    <n v="567"/>
    <n v="218"/>
    <n v="700"/>
    <n v="722"/>
    <n v="812"/>
    <s v="809"/>
    <n v="414"/>
    <n v="44.2"/>
    <x v="3"/>
    <s v="22"/>
    <s v="0.22%"/>
    <s v="0.84%"/>
    <s v="118.31"/>
    <x v="6"/>
    <s v="551,695"/>
    <s v="Europe"/>
    <x v="3"/>
    <s v="$2.88 Tn"/>
    <s v="$2.47 Tn"/>
    <x v="6"/>
  </r>
  <r>
    <x v="831"/>
    <s v="The Catholic University of America"/>
    <x v="0"/>
    <n v="216"/>
    <n v="367"/>
    <n v="407"/>
    <n v="218"/>
    <n v="947"/>
    <n v="596"/>
    <n v="511"/>
    <s v="809"/>
    <n v="674"/>
    <n v="44.2"/>
    <x v="3"/>
    <s v="3"/>
    <s v="0.59%"/>
    <s v="4.25%"/>
    <s v="35.32"/>
    <x v="0"/>
    <s v="9,372,610"/>
    <s v="Americas"/>
    <x v="0"/>
    <s v="$22.20 Tn"/>
    <s v="$18.62 Tn"/>
    <x v="0"/>
  </r>
  <r>
    <x v="832"/>
    <s v="Wright State University - Dayton"/>
    <x v="0"/>
    <n v="217"/>
    <n v="367"/>
    <n v="567"/>
    <n v="218"/>
    <n v="810"/>
    <n v="805"/>
    <n v="812"/>
    <s v="770"/>
    <n v="824"/>
    <n v="44.2"/>
    <x v="3"/>
    <s v="3"/>
    <s v="0.59%"/>
    <s v="4.25%"/>
    <s v="35.32"/>
    <x v="0"/>
    <s v="9,372,610"/>
    <s v="Americas"/>
    <x v="0"/>
    <s v="$22.20 Tn"/>
    <s v="$18.62 Tn"/>
    <x v="0"/>
  </r>
  <r>
    <x v="833"/>
    <s v="Dankook University"/>
    <x v="8"/>
    <n v="29"/>
    <n v="367"/>
    <n v="567"/>
    <n v="218"/>
    <n v="888"/>
    <n v="948"/>
    <n v="645"/>
    <s v="896"/>
    <n v="241"/>
    <n v="44.2"/>
    <x v="3"/>
    <s v="28"/>
    <s v="0.09%"/>
    <s v="0.66%"/>
    <s v="511.62"/>
    <x v="8"/>
    <s v="100,210"/>
    <s v="Asia"/>
    <x v="2"/>
    <s v="$1.74 Tn"/>
    <s v="$1.41 Tn"/>
    <x v="8"/>
  </r>
  <r>
    <x v="834"/>
    <s v="Clarkson University"/>
    <x v="0"/>
    <n v="218"/>
    <n v="367"/>
    <n v="390"/>
    <n v="218"/>
    <n v="981"/>
    <n v="974"/>
    <n v="812"/>
    <s v="809"/>
    <n v="685"/>
    <n v="44.19"/>
    <x v="3"/>
    <s v="3"/>
    <s v="0.59%"/>
    <s v="4.25%"/>
    <s v="35.32"/>
    <x v="0"/>
    <s v="9,372,610"/>
    <s v="Americas"/>
    <x v="0"/>
    <s v="$22.20 Tn"/>
    <s v="$18.62 Tn"/>
    <x v="0"/>
  </r>
  <r>
    <x v="835"/>
    <s v="University of Regina"/>
    <x v="5"/>
    <n v="27"/>
    <n v="367"/>
    <n v="567"/>
    <n v="218"/>
    <n v="851"/>
    <n v="737"/>
    <n v="645"/>
    <s v="781"/>
    <n v="573"/>
    <n v="44.19"/>
    <x v="3"/>
    <s v="39"/>
    <s v="0.89%"/>
    <s v="0.48%"/>
    <s v="3.78"/>
    <x v="5"/>
    <s v="9,984,670"/>
    <s v="Americas"/>
    <x v="0"/>
    <s v="$1.83 Tn"/>
    <s v="$1.53 Tn"/>
    <x v="5"/>
  </r>
  <r>
    <x v="836"/>
    <s v="Boğaziçi University"/>
    <x v="37"/>
    <n v="7"/>
    <n v="367"/>
    <n v="519"/>
    <n v="218"/>
    <n v="843"/>
    <n v="766"/>
    <n v="511"/>
    <s v="781"/>
    <n v="824"/>
    <n v="44.19"/>
    <x v="3"/>
    <s v="17"/>
    <s v="1.09%"/>
    <s v="1.08%"/>
    <s v="107.64"/>
    <x v="37"/>
    <s v="783,562"/>
    <s v="Asia"/>
    <x v="4"/>
    <s v="$809.55 Bn"/>
    <s v="$863.71 Bn"/>
    <x v="37"/>
  </r>
  <r>
    <x v="837"/>
    <s v="Kōchi University"/>
    <x v="2"/>
    <n v="61"/>
    <n v="367"/>
    <n v="567"/>
    <n v="218"/>
    <n v="942"/>
    <n v="788"/>
    <n v="812"/>
    <s v="781"/>
    <n v="536"/>
    <n v="44.19"/>
    <x v="3"/>
    <s v="11"/>
    <s v="-0.30%"/>
    <s v="1.62%"/>
    <s v="334.66"/>
    <x v="2"/>
    <s v="377,930"/>
    <s v="Asia"/>
    <x v="2"/>
    <s v="$5.50 Tn"/>
    <s v="$4.94 Tn"/>
    <x v="2"/>
  </r>
  <r>
    <x v="838"/>
    <s v="University of Miyazaki"/>
    <x v="2"/>
    <n v="62"/>
    <n v="290"/>
    <n v="567"/>
    <n v="218"/>
    <n v="952"/>
    <n v="692"/>
    <n v="645"/>
    <s v="826"/>
    <n v="393"/>
    <n v="44.19"/>
    <x v="3"/>
    <s v="11"/>
    <s v="-0.30%"/>
    <s v="1.62%"/>
    <s v="334.66"/>
    <x v="2"/>
    <s v="377,930"/>
    <s v="Asia"/>
    <x v="2"/>
    <s v="$5.50 Tn"/>
    <s v="$4.94 Tn"/>
    <x v="2"/>
  </r>
  <r>
    <x v="839"/>
    <s v="University of Electro-Communications"/>
    <x v="2"/>
    <n v="63"/>
    <n v="161"/>
    <n v="567"/>
    <n v="218"/>
    <n v="857"/>
    <n v="833"/>
    <n v="645"/>
    <s v="906"/>
    <n v="332"/>
    <n v="44.19"/>
    <x v="3"/>
    <s v="11"/>
    <s v="-0.30%"/>
    <s v="1.62%"/>
    <s v="334.66"/>
    <x v="2"/>
    <s v="377,930"/>
    <s v="Asia"/>
    <x v="2"/>
    <s v="$5.50 Tn"/>
    <s v="$4.94 Tn"/>
    <x v="2"/>
  </r>
  <r>
    <x v="840"/>
    <s v="University of Valladolid"/>
    <x v="22"/>
    <n v="31"/>
    <n v="367"/>
    <n v="454"/>
    <n v="218"/>
    <n v="691"/>
    <n v="888"/>
    <n v="812"/>
    <s v="850"/>
    <n v="407"/>
    <n v="44.19"/>
    <x v="3"/>
    <s v="30"/>
    <s v="0.04%"/>
    <s v="0.60%"/>
    <s v="92.40"/>
    <x v="22"/>
    <s v="505,992"/>
    <s v="Europe"/>
    <x v="5"/>
    <s v="$1.50 Tn"/>
    <s v="$1.24 Tn"/>
    <x v="22"/>
  </r>
  <r>
    <x v="841"/>
    <s v="Bilkent University"/>
    <x v="37"/>
    <n v="8"/>
    <n v="367"/>
    <n v="475"/>
    <n v="218"/>
    <n v="781"/>
    <n v="789"/>
    <n v="812"/>
    <s v="796"/>
    <n v="871"/>
    <n v="44.19"/>
    <x v="3"/>
    <s v="17"/>
    <s v="1.09%"/>
    <s v="1.08%"/>
    <s v="107.64"/>
    <x v="37"/>
    <s v="783,562"/>
    <s v="Asia"/>
    <x v="4"/>
    <s v="$809.55 Bn"/>
    <s v="$863.71 Bn"/>
    <x v="37"/>
  </r>
  <r>
    <x v="842"/>
    <s v="Dublin City University"/>
    <x v="25"/>
    <n v="6"/>
    <n v="367"/>
    <n v="567"/>
    <n v="218"/>
    <n v="803"/>
    <n v="933"/>
    <n v="511"/>
    <s v="850"/>
    <n v="347"/>
    <n v="44.19"/>
    <x v="3"/>
    <s v="124"/>
    <s v="1.13%"/>
    <s v="0.06%"/>
    <s v="70.27"/>
    <x v="25"/>
    <s v="70,273"/>
    <s v="Europe"/>
    <x v="1"/>
    <s v="$405.19 Bn"/>
    <s v="$304.82 Bn"/>
    <x v="25"/>
  </r>
  <r>
    <x v="843"/>
    <s v="University of South Alabama"/>
    <x v="0"/>
    <n v="219"/>
    <n v="367"/>
    <n v="567"/>
    <n v="218"/>
    <n v="979"/>
    <n v="784"/>
    <n v="812"/>
    <s v="796"/>
    <n v="464"/>
    <n v="44.19"/>
    <x v="3"/>
    <s v="3"/>
    <s v="0.59%"/>
    <s v="4.25%"/>
    <s v="35.32"/>
    <x v="0"/>
    <s v="9,372,610"/>
    <s v="Americas"/>
    <x v="0"/>
    <s v="$22.20 Tn"/>
    <s v="$18.62 Tn"/>
    <x v="0"/>
  </r>
  <r>
    <x v="844"/>
    <s v="Sofia University"/>
    <x v="51"/>
    <n v="1"/>
    <n v="254"/>
    <n v="567"/>
    <n v="218"/>
    <n v="814"/>
    <n v="881"/>
    <n v="645"/>
    <s v="796"/>
    <n v="871"/>
    <n v="44.19"/>
    <x v="3"/>
    <s v="107"/>
    <s v="-0.74%"/>
    <s v="0.09%"/>
    <s v="62.67"/>
    <x v="50"/>
    <s v="110,879"/>
    <s v="Europe"/>
    <x v="8"/>
    <s v="$71.75 Bn"/>
    <s v="$53.24 Bn"/>
    <x v="50"/>
  </r>
  <r>
    <x v="845"/>
    <s v="Ocean University of China"/>
    <x v="18"/>
    <n v="51"/>
    <n v="367"/>
    <n v="567"/>
    <n v="218"/>
    <n v="648"/>
    <n v="735"/>
    <n v="812"/>
    <s v="809"/>
    <n v="541"/>
    <n v="44.19"/>
    <x v="3"/>
    <s v="1"/>
    <s v="0.39%"/>
    <s v="18.47%"/>
    <s v="148.28"/>
    <x v="18"/>
    <s v="9,706,961"/>
    <s v="Asia"/>
    <x v="2"/>
    <s v="$15.47 Tn"/>
    <s v="$11.22 Tn"/>
    <x v="18"/>
  </r>
  <r>
    <x v="846"/>
    <s v="King Fahd University of Petroleum and Minerals"/>
    <x v="39"/>
    <n v="3"/>
    <n v="367"/>
    <n v="234"/>
    <n v="218"/>
    <n v="934"/>
    <n v="950"/>
    <n v="812"/>
    <s v="984"/>
    <n v="871"/>
    <n v="44.19"/>
    <x v="3"/>
    <s v="41"/>
    <s v="1.59%"/>
    <s v="0.45%"/>
    <s v="16.19"/>
    <x v="39"/>
    <s v="2,149,690"/>
    <s v="Asia"/>
    <x v="4"/>
    <s v="$790.06 Bn"/>
    <s v="$639.62 Bn"/>
    <x v="39"/>
  </r>
  <r>
    <x v="847"/>
    <s v="University of Veterinary Medicine Vienna"/>
    <x v="26"/>
    <n v="12"/>
    <n v="367"/>
    <n v="567"/>
    <n v="184"/>
    <n v="872"/>
    <n v="687"/>
    <n v="511"/>
    <s v="809"/>
    <n v="654"/>
    <n v="44.19"/>
    <x v="3"/>
    <s v="97"/>
    <s v="0.57%"/>
    <s v="0.12%"/>
    <s v="107.38"/>
    <x v="26"/>
    <s v="83,871"/>
    <s v="Europe"/>
    <x v="3"/>
    <s v="$481.68 Bn"/>
    <s v="$390.80 Bn"/>
    <x v="26"/>
  </r>
  <r>
    <x v="848"/>
    <s v="University of Alcalá"/>
    <x v="22"/>
    <n v="32"/>
    <n v="367"/>
    <n v="567"/>
    <n v="218"/>
    <n v="746"/>
    <n v="657"/>
    <n v="812"/>
    <s v="796"/>
    <n v="608"/>
    <n v="44.18"/>
    <x v="3"/>
    <s v="30"/>
    <s v="0.04%"/>
    <s v="0.60%"/>
    <s v="92.40"/>
    <x v="22"/>
    <s v="505,992"/>
    <s v="Europe"/>
    <x v="5"/>
    <s v="$1.50 Tn"/>
    <s v="$1.24 Tn"/>
    <x v="22"/>
  </r>
  <r>
    <x v="849"/>
    <s v="Hunter College"/>
    <x v="0"/>
    <n v="220"/>
    <n v="261"/>
    <n v="438"/>
    <n v="218"/>
    <n v="822"/>
    <n v="610"/>
    <n v="812"/>
    <s v="826"/>
    <n v="805"/>
    <n v="44.18"/>
    <x v="3"/>
    <s v="3"/>
    <s v="0.59%"/>
    <s v="4.25%"/>
    <s v="35.32"/>
    <x v="0"/>
    <s v="9,372,610"/>
    <s v="Americas"/>
    <x v="0"/>
    <s v="$22.20 Tn"/>
    <s v="$18.62 Tn"/>
    <x v="0"/>
  </r>
  <r>
    <x v="850"/>
    <s v="All India Institute of Medical Sciences, New Delhi"/>
    <x v="32"/>
    <n v="13"/>
    <n v="367"/>
    <n v="567"/>
    <n v="218"/>
    <n v="887"/>
    <n v="886"/>
    <n v="645"/>
    <s v="781"/>
    <n v="839"/>
    <n v="44.18"/>
    <x v="3"/>
    <s v="2"/>
    <s v="0.99%"/>
    <s v="17.70%"/>
    <s v="419.76"/>
    <x v="32"/>
    <s v="3,287,590"/>
    <s v="Asia"/>
    <x v="12"/>
    <s v="$3.26 Tn"/>
    <s v="$2.26 Tn"/>
    <x v="32"/>
  </r>
  <r>
    <x v="851"/>
    <s v="Gazi University"/>
    <x v="37"/>
    <n v="9"/>
    <n v="367"/>
    <n v="468"/>
    <n v="218"/>
    <n v="750"/>
    <n v="942"/>
    <n v="645"/>
    <s v="809"/>
    <n v="871"/>
    <n v="44.18"/>
    <x v="3"/>
    <s v="17"/>
    <s v="1.09%"/>
    <s v="1.08%"/>
    <s v="107.64"/>
    <x v="37"/>
    <s v="783,562"/>
    <s v="Asia"/>
    <x v="4"/>
    <s v="$809.55 Bn"/>
    <s v="$863.71 Bn"/>
    <x v="37"/>
  </r>
  <r>
    <x v="852"/>
    <s v="National University of Ireland, Maynooth"/>
    <x v="25"/>
    <n v="7"/>
    <n v="244"/>
    <n v="567"/>
    <n v="218"/>
    <n v="992"/>
    <n v="710"/>
    <n v="812"/>
    <s v="809"/>
    <n v="561"/>
    <n v="44.18"/>
    <x v="3"/>
    <s v="124"/>
    <s v="1.13%"/>
    <s v="0.06%"/>
    <s v="70.27"/>
    <x v="25"/>
    <s v="70,273"/>
    <s v="Europe"/>
    <x v="1"/>
    <s v="$405.19 Bn"/>
    <s v="$304.82 Bn"/>
    <x v="25"/>
  </r>
  <r>
    <x v="853"/>
    <s v="Tehran University of Medical Sciences"/>
    <x v="48"/>
    <n v="3"/>
    <n v="367"/>
    <n v="567"/>
    <n v="218"/>
    <n v="771"/>
    <n v="899"/>
    <n v="812"/>
    <s v="796"/>
    <n v="871"/>
    <n v="44.18"/>
    <x v="3"/>
    <s v="18"/>
    <s v="1.30%"/>
    <s v="1.08%"/>
    <s v="50.96"/>
    <x v="47"/>
    <s v="1,648,195"/>
    <s v="Asia"/>
    <x v="12"/>
    <s v="$495.69 Bn"/>
    <s v="$425.40 Bn"/>
    <x v="47"/>
  </r>
  <r>
    <x v="854"/>
    <s v="University of the Ryukyus"/>
    <x v="2"/>
    <n v="64"/>
    <n v="367"/>
    <n v="567"/>
    <n v="218"/>
    <n v="922"/>
    <n v="663"/>
    <n v="645"/>
    <s v="796"/>
    <n v="618"/>
    <n v="44.18"/>
    <x v="3"/>
    <s v="11"/>
    <s v="-0.30%"/>
    <s v="1.62%"/>
    <s v="334.66"/>
    <x v="2"/>
    <s v="377,930"/>
    <s v="Asia"/>
    <x v="2"/>
    <s v="$5.50 Tn"/>
    <s v="$4.94 Tn"/>
    <x v="2"/>
  </r>
  <r>
    <x v="855"/>
    <s v="Florida Atlantic University"/>
    <x v="0"/>
    <n v="221"/>
    <n v="367"/>
    <n v="567"/>
    <n v="218"/>
    <n v="855"/>
    <n v="741"/>
    <n v="812"/>
    <s v="796"/>
    <n v="714"/>
    <n v="44.17"/>
    <x v="3"/>
    <s v="3"/>
    <s v="0.59%"/>
    <s v="4.25%"/>
    <s v="35.32"/>
    <x v="0"/>
    <s v="9,372,610"/>
    <s v="Americas"/>
    <x v="0"/>
    <s v="$22.20 Tn"/>
    <s v="$18.62 Tn"/>
    <x v="0"/>
  </r>
  <r>
    <x v="856"/>
    <s v="University of Siegen"/>
    <x v="10"/>
    <n v="53"/>
    <n v="367"/>
    <n v="532"/>
    <n v="218"/>
    <n v="870"/>
    <n v="732"/>
    <n v="428"/>
    <s v="809"/>
    <n v="769"/>
    <n v="44.17"/>
    <x v="3"/>
    <s v="19"/>
    <s v="0.32%"/>
    <s v="1.07%"/>
    <s v="234.61"/>
    <x v="10"/>
    <s v="357,114"/>
    <s v="Europe"/>
    <x v="3"/>
    <s v="$4.16 Tn"/>
    <s v="$3.48 Tn"/>
    <x v="10"/>
  </r>
  <r>
    <x v="857"/>
    <s v="Huazhong Agricultural University"/>
    <x v="18"/>
    <n v="52"/>
    <n v="367"/>
    <n v="567"/>
    <n v="218"/>
    <n v="651"/>
    <n v="535"/>
    <n v="645"/>
    <s v="837"/>
    <n v="494"/>
    <n v="44.17"/>
    <x v="3"/>
    <s v="1"/>
    <s v="0.39%"/>
    <s v="18.47%"/>
    <s v="148.28"/>
    <x v="18"/>
    <s v="9,706,961"/>
    <s v="Asia"/>
    <x v="2"/>
    <s v="$15.47 Tn"/>
    <s v="$11.22 Tn"/>
    <x v="18"/>
  </r>
  <r>
    <x v="858"/>
    <s v="University of Angers"/>
    <x v="6"/>
    <n v="42"/>
    <n v="367"/>
    <n v="567"/>
    <n v="218"/>
    <n v="840"/>
    <n v="801"/>
    <n v="812"/>
    <s v="809"/>
    <n v="550"/>
    <n v="44.17"/>
    <x v="3"/>
    <s v="22"/>
    <s v="0.22%"/>
    <s v="0.84%"/>
    <s v="118.31"/>
    <x v="6"/>
    <s v="551,695"/>
    <s v="Europe"/>
    <x v="3"/>
    <s v="$2.88 Tn"/>
    <s v="$2.47 Tn"/>
    <x v="6"/>
  </r>
  <r>
    <x v="859"/>
    <s v="University of Seoul"/>
    <x v="8"/>
    <n v="30"/>
    <n v="367"/>
    <n v="567"/>
    <n v="218"/>
    <n v="989"/>
    <n v="907"/>
    <n v="645"/>
    <s v="921"/>
    <n v="259"/>
    <n v="44.17"/>
    <x v="3"/>
    <s v="28"/>
    <s v="0.09%"/>
    <s v="0.66%"/>
    <s v="511.62"/>
    <x v="8"/>
    <s v="100,210"/>
    <s v="Asia"/>
    <x v="2"/>
    <s v="$1.74 Tn"/>
    <s v="$1.41 Tn"/>
    <x v="8"/>
  </r>
  <r>
    <x v="860"/>
    <s v="Brock University"/>
    <x v="5"/>
    <n v="28"/>
    <n v="367"/>
    <n v="567"/>
    <n v="218"/>
    <n v="877"/>
    <n v="727"/>
    <n v="511"/>
    <s v="809"/>
    <n v="638"/>
    <n v="44.17"/>
    <x v="3"/>
    <s v="39"/>
    <s v="0.89%"/>
    <s v="0.48%"/>
    <s v="3.78"/>
    <x v="5"/>
    <s v="9,984,670"/>
    <s v="Americas"/>
    <x v="0"/>
    <s v="$1.83 Tn"/>
    <s v="$1.53 Tn"/>
    <x v="5"/>
  </r>
  <r>
    <x v="861"/>
    <s v="Fukuoka University"/>
    <x v="2"/>
    <n v="65"/>
    <n v="367"/>
    <n v="567"/>
    <n v="218"/>
    <n v="971"/>
    <n v="876"/>
    <n v="812"/>
    <s v="837"/>
    <n v="416"/>
    <n v="44.17"/>
    <x v="3"/>
    <s v="11"/>
    <s v="-0.30%"/>
    <s v="1.62%"/>
    <s v="334.66"/>
    <x v="2"/>
    <s v="377,930"/>
    <s v="Asia"/>
    <x v="2"/>
    <s v="$5.50 Tn"/>
    <s v="$4.94 Tn"/>
    <x v="2"/>
  </r>
  <r>
    <x v="862"/>
    <s v="Hamamatsu University School of Medicine"/>
    <x v="2"/>
    <n v="66"/>
    <n v="367"/>
    <n v="567"/>
    <n v="218"/>
    <n v="990"/>
    <n v="917"/>
    <n v="645"/>
    <s v="826"/>
    <n v="470"/>
    <n v="44.17"/>
    <x v="3"/>
    <s v="11"/>
    <s v="-0.30%"/>
    <s v="1.62%"/>
    <s v="334.66"/>
    <x v="2"/>
    <s v="377,930"/>
    <s v="Asia"/>
    <x v="2"/>
    <s v="$5.50 Tn"/>
    <s v="$4.94 Tn"/>
    <x v="2"/>
  </r>
  <r>
    <x v="863"/>
    <s v="Nanjing Normal University"/>
    <x v="18"/>
    <n v="53"/>
    <n v="367"/>
    <n v="456"/>
    <n v="218"/>
    <n v="729"/>
    <n v="709"/>
    <n v="428"/>
    <s v="850"/>
    <n v="742"/>
    <n v="44.17"/>
    <x v="3"/>
    <s v="1"/>
    <s v="0.39%"/>
    <s v="18.47%"/>
    <s v="148.28"/>
    <x v="18"/>
    <s v="9,706,961"/>
    <s v="Asia"/>
    <x v="2"/>
    <s v="$15.47 Tn"/>
    <s v="$11.22 Tn"/>
    <x v="18"/>
  </r>
  <r>
    <x v="864"/>
    <s v="National Chung Cheng University"/>
    <x v="19"/>
    <n v="13"/>
    <n v="367"/>
    <n v="567"/>
    <n v="218"/>
    <n v="796"/>
    <n v="991"/>
    <n v="645"/>
    <s v="809"/>
    <n v="871"/>
    <n v="44.17"/>
    <x v="3"/>
    <s v="57"/>
    <s v="0.18%"/>
    <s v="0.31%"/>
    <s v="658.05"/>
    <x v="19"/>
    <s v="36,193"/>
    <s v="Asia"/>
    <x v="2"/>
    <s v="$633.70 Bn"/>
    <s v="-"/>
    <x v="19"/>
  </r>
  <r>
    <x v="865"/>
    <s v="Nanjing Agricultural University"/>
    <x v="18"/>
    <n v="54"/>
    <n v="367"/>
    <n v="567"/>
    <n v="218"/>
    <n v="617"/>
    <n v="726"/>
    <n v="812"/>
    <s v="837"/>
    <n v="601"/>
    <n v="44.16"/>
    <x v="3"/>
    <s v="1"/>
    <s v="0.39%"/>
    <s v="18.47%"/>
    <s v="148.28"/>
    <x v="18"/>
    <s v="9,706,961"/>
    <s v="Asia"/>
    <x v="2"/>
    <s v="$15.47 Tn"/>
    <s v="$11.22 Tn"/>
    <x v="18"/>
  </r>
  <r>
    <x v="866"/>
    <s v="University of the Republic (Uruguay)"/>
    <x v="55"/>
    <n v="66"/>
    <n v="367"/>
    <n v="567"/>
    <n v="218"/>
    <n v="814"/>
    <n v="669"/>
    <n v="812"/>
    <s v="809"/>
    <n v="871"/>
    <n v="44.16"/>
    <x v="3"/>
    <s v="134"/>
    <s v="0.35%"/>
    <s v="0.04%"/>
    <s v="19.19"/>
    <x v="54"/>
    <s v="181,034"/>
    <s v="Americas"/>
    <x v="10"/>
    <s v="$63.42 Bn"/>
    <s v="$52.42 Bn"/>
    <x v="54"/>
  </r>
  <r>
    <x v="867"/>
    <s v="Sejong University"/>
    <x v="8"/>
    <n v="31"/>
    <n v="367"/>
    <n v="567"/>
    <n v="218"/>
    <n v="788"/>
    <n v="845"/>
    <n v="812"/>
    <s v="837"/>
    <n v="466"/>
    <n v="44.16"/>
    <x v="3"/>
    <s v="28"/>
    <s v="0.09%"/>
    <s v="0.66%"/>
    <s v="511.62"/>
    <x v="8"/>
    <s v="100,210"/>
    <s v="Asia"/>
    <x v="2"/>
    <s v="$1.74 Tn"/>
    <s v="$1.41 Tn"/>
    <x v="8"/>
  </r>
  <r>
    <x v="868"/>
    <s v="Makerere University"/>
    <x v="53"/>
    <n v="1"/>
    <n v="367"/>
    <n v="567"/>
    <n v="218"/>
    <n v="882"/>
    <n v="656"/>
    <n v="645"/>
    <s v="809"/>
    <n v="871"/>
    <n v="44.16"/>
    <x v="3"/>
    <s v="31"/>
    <s v="3.32%"/>
    <s v="0.59%"/>
    <s v="189.36"/>
    <x v="52"/>
    <s v="241,550"/>
    <s v="Africa"/>
    <x v="15"/>
    <s v="$33.62 Bn"/>
    <s v="$25.31 Bn"/>
    <x v="52"/>
  </r>
  <r>
    <x v="869"/>
    <s v="University of New Brunswick"/>
    <x v="5"/>
    <n v="29"/>
    <n v="367"/>
    <n v="354"/>
    <n v="218"/>
    <n v="777"/>
    <n v="802"/>
    <n v="812"/>
    <s v="886"/>
    <n v="591"/>
    <n v="44.16"/>
    <x v="3"/>
    <s v="39"/>
    <s v="0.89%"/>
    <s v="0.48%"/>
    <s v="3.78"/>
    <x v="5"/>
    <s v="9,984,670"/>
    <s v="Americas"/>
    <x v="0"/>
    <s v="$1.83 Tn"/>
    <s v="$1.53 Tn"/>
    <x v="5"/>
  </r>
  <r>
    <x v="870"/>
    <s v="Northeastern University (China)"/>
    <x v="18"/>
    <n v="55"/>
    <n v="367"/>
    <n v="315"/>
    <n v="218"/>
    <n v="759"/>
    <n v="974"/>
    <n v="812"/>
    <s v="906"/>
    <n v="698"/>
    <n v="44.16"/>
    <x v="3"/>
    <s v="1"/>
    <s v="0.39%"/>
    <s v="18.47%"/>
    <s v="148.28"/>
    <x v="18"/>
    <s v="9,706,961"/>
    <s v="Asia"/>
    <x v="2"/>
    <s v="$15.47 Tn"/>
    <s v="$11.22 Tn"/>
    <x v="18"/>
  </r>
  <r>
    <x v="871"/>
    <s v="University of Extremadura"/>
    <x v="22"/>
    <n v="33"/>
    <n v="367"/>
    <n v="567"/>
    <n v="218"/>
    <n v="766"/>
    <n v="958"/>
    <n v="812"/>
    <s v="826"/>
    <n v="630"/>
    <n v="44.16"/>
    <x v="3"/>
    <s v="30"/>
    <s v="0.04%"/>
    <s v="0.60%"/>
    <s v="92.40"/>
    <x v="22"/>
    <s v="505,992"/>
    <s v="Europe"/>
    <x v="5"/>
    <s v="$1.50 Tn"/>
    <s v="$1.24 Tn"/>
    <x v="22"/>
  </r>
  <r>
    <x v="872"/>
    <s v="RMIT University"/>
    <x v="14"/>
    <n v="25"/>
    <n v="367"/>
    <n v="561"/>
    <n v="218"/>
    <n v="690"/>
    <n v="929"/>
    <n v="812"/>
    <s v="837"/>
    <n v="585"/>
    <n v="44.16"/>
    <x v="3"/>
    <s v="55"/>
    <s v="1.18%"/>
    <s v="0.33%"/>
    <s v="3.32"/>
    <x v="14"/>
    <s v="7,692,024"/>
    <s v="Oceania"/>
    <x v="6"/>
    <s v="$1.48 Tn"/>
    <s v="$1.30 Tn"/>
    <x v="14"/>
  </r>
  <r>
    <x v="873"/>
    <s v="Royal Veterinary College, University of London"/>
    <x v="1"/>
    <n v="63"/>
    <n v="246"/>
    <n v="567"/>
    <n v="218"/>
    <n v="896"/>
    <n v="550"/>
    <n v="511"/>
    <s v="837"/>
    <n v="746"/>
    <n v="44.16"/>
    <x v="3"/>
    <s v="21"/>
    <s v="0.53%"/>
    <s v="0.87%"/>
    <s v="279.48"/>
    <x v="1"/>
    <s v="242,900"/>
    <s v="Europe"/>
    <x v="1"/>
    <s v="$2.93 Tn"/>
    <s v="$2.65 Tn"/>
    <x v="1"/>
  </r>
  <r>
    <x v="874"/>
    <s v="Chung Yuan Christian University"/>
    <x v="19"/>
    <n v="14"/>
    <n v="249"/>
    <n v="320"/>
    <n v="218"/>
    <n v="779"/>
    <n v="962"/>
    <n v="812"/>
    <s v="921"/>
    <n v="871"/>
    <n v="44.16"/>
    <x v="3"/>
    <s v="57"/>
    <s v="0.18%"/>
    <s v="0.31%"/>
    <s v="658.05"/>
    <x v="19"/>
    <s v="36,193"/>
    <s v="Asia"/>
    <x v="2"/>
    <s v="$633.70 Bn"/>
    <s v="-"/>
    <x v="19"/>
  </r>
  <r>
    <x v="875"/>
    <s v="University of Osnabrück"/>
    <x v="10"/>
    <n v="54"/>
    <n v="367"/>
    <n v="567"/>
    <n v="218"/>
    <n v="844"/>
    <n v="654"/>
    <n v="511"/>
    <s v="826"/>
    <n v="871"/>
    <n v="44.15"/>
    <x v="3"/>
    <s v="19"/>
    <s v="0.32%"/>
    <s v="1.07%"/>
    <s v="234.61"/>
    <x v="10"/>
    <s v="357,114"/>
    <s v="Europe"/>
    <x v="3"/>
    <s v="$4.16 Tn"/>
    <s v="$3.48 Tn"/>
    <x v="10"/>
  </r>
  <r>
    <x v="876"/>
    <s v="Northwest University (China)"/>
    <x v="18"/>
    <n v="56"/>
    <n v="367"/>
    <n v="567"/>
    <n v="218"/>
    <n v="904"/>
    <n v="848"/>
    <n v="368"/>
    <s v="837"/>
    <n v="871"/>
    <n v="44.15"/>
    <x v="3"/>
    <s v="1"/>
    <s v="0.39%"/>
    <s v="18.47%"/>
    <s v="148.28"/>
    <x v="18"/>
    <s v="9,706,961"/>
    <s v="Asia"/>
    <x v="2"/>
    <s v="$15.47 Tn"/>
    <s v="$11.22 Tn"/>
    <x v="18"/>
  </r>
  <r>
    <x v="877"/>
    <s v="Chosun University"/>
    <x v="8"/>
    <n v="32"/>
    <n v="367"/>
    <n v="567"/>
    <n v="218"/>
    <n v="942"/>
    <n v="984"/>
    <n v="812"/>
    <s v="991"/>
    <n v="209"/>
    <n v="44.15"/>
    <x v="3"/>
    <s v="28"/>
    <s v="0.09%"/>
    <s v="0.66%"/>
    <s v="511.62"/>
    <x v="8"/>
    <s v="100,210"/>
    <s v="Asia"/>
    <x v="2"/>
    <s v="$1.74 Tn"/>
    <s v="$1.41 Tn"/>
    <x v="8"/>
  </r>
  <r>
    <x v="878"/>
    <s v="University of Orléans"/>
    <x v="6"/>
    <n v="43"/>
    <n v="367"/>
    <n v="524"/>
    <n v="218"/>
    <n v="754"/>
    <n v="495"/>
    <n v="645"/>
    <s v="837"/>
    <n v="839"/>
    <n v="44.15"/>
    <x v="3"/>
    <s v="22"/>
    <s v="0.22%"/>
    <s v="0.84%"/>
    <s v="118.31"/>
    <x v="6"/>
    <s v="551,695"/>
    <s v="Europe"/>
    <x v="3"/>
    <s v="$2.88 Tn"/>
    <s v="$2.47 Tn"/>
    <x v="6"/>
  </r>
  <r>
    <x v="879"/>
    <s v="Jean Monnet University"/>
    <x v="6"/>
    <n v="44"/>
    <n v="367"/>
    <n v="567"/>
    <n v="218"/>
    <n v="626"/>
    <n v="486"/>
    <n v="812"/>
    <s v="850"/>
    <n v="710"/>
    <n v="44.15"/>
    <x v="3"/>
    <s v="22"/>
    <s v="0.22%"/>
    <s v="0.84%"/>
    <s v="118.31"/>
    <x v="6"/>
    <s v="551,695"/>
    <s v="Europe"/>
    <x v="3"/>
    <s v="$2.88 Tn"/>
    <s v="$2.47 Tn"/>
    <x v="6"/>
  </r>
  <r>
    <x v="880"/>
    <s v="École centrale de Lyon"/>
    <x v="6"/>
    <n v="45"/>
    <n v="367"/>
    <n v="255"/>
    <n v="218"/>
    <n v="856"/>
    <n v="841"/>
    <n v="812"/>
    <s v="991"/>
    <n v="570"/>
    <n v="44.15"/>
    <x v="3"/>
    <s v="22"/>
    <s v="0.22%"/>
    <s v="0.84%"/>
    <s v="118.31"/>
    <x v="6"/>
    <s v="551,695"/>
    <s v="Europe"/>
    <x v="3"/>
    <s v="$2.88 Tn"/>
    <s v="$2.47 Tn"/>
    <x v="6"/>
  </r>
  <r>
    <x v="881"/>
    <s v="University of Western Sydney"/>
    <x v="14"/>
    <n v="26"/>
    <n v="367"/>
    <n v="567"/>
    <n v="218"/>
    <n v="651"/>
    <n v="551"/>
    <n v="645"/>
    <s v="850"/>
    <n v="647"/>
    <n v="44.15"/>
    <x v="3"/>
    <s v="55"/>
    <s v="1.18%"/>
    <s v="0.33%"/>
    <s v="3.32"/>
    <x v="14"/>
    <s v="7,692,024"/>
    <s v="Oceania"/>
    <x v="6"/>
    <s v="$1.48 Tn"/>
    <s v="$1.30 Tn"/>
    <x v="14"/>
  </r>
  <r>
    <x v="882"/>
    <s v="Hefei University of Technology"/>
    <x v="18"/>
    <n v="57"/>
    <n v="367"/>
    <n v="302"/>
    <n v="218"/>
    <n v="914"/>
    <n v="974"/>
    <n v="812"/>
    <s v="932"/>
    <n v="871"/>
    <n v="44.15"/>
    <x v="3"/>
    <s v="1"/>
    <s v="0.39%"/>
    <s v="18.47%"/>
    <s v="148.28"/>
    <x v="18"/>
    <s v="9,706,961"/>
    <s v="Asia"/>
    <x v="2"/>
    <s v="$15.47 Tn"/>
    <s v="$11.22 Tn"/>
    <x v="18"/>
  </r>
  <r>
    <x v="883"/>
    <s v="University of Massachusetts Lowell"/>
    <x v="0"/>
    <n v="222"/>
    <n v="367"/>
    <n v="528"/>
    <n v="218"/>
    <n v="936"/>
    <n v="943"/>
    <n v="321"/>
    <s v="946"/>
    <n v="304"/>
    <n v="44.15"/>
    <x v="3"/>
    <s v="3"/>
    <s v="0.59%"/>
    <s v="4.25%"/>
    <s v="35.32"/>
    <x v="0"/>
    <s v="9,372,610"/>
    <s v="Americas"/>
    <x v="0"/>
    <s v="$22.20 Tn"/>
    <s v="$18.62 Tn"/>
    <x v="0"/>
  </r>
  <r>
    <x v="884"/>
    <s v="Manchester Metropolitan University"/>
    <x v="1"/>
    <n v="64"/>
    <n v="367"/>
    <n v="458"/>
    <n v="218"/>
    <n v="941"/>
    <n v="677"/>
    <n v="812"/>
    <s v="850"/>
    <n v="721"/>
    <n v="44.14"/>
    <x v="3"/>
    <s v="21"/>
    <s v="0.53%"/>
    <s v="0.87%"/>
    <s v="279.48"/>
    <x v="1"/>
    <s v="242,900"/>
    <s v="Europe"/>
    <x v="1"/>
    <s v="$2.93 Tn"/>
    <s v="$2.65 Tn"/>
    <x v="1"/>
  </r>
  <r>
    <x v="885"/>
    <s v="Nanjing Medical University"/>
    <x v="18"/>
    <n v="58"/>
    <n v="367"/>
    <n v="567"/>
    <n v="218"/>
    <n v="582"/>
    <n v="696"/>
    <n v="812"/>
    <s v="867"/>
    <n v="761"/>
    <n v="44.14"/>
    <x v="3"/>
    <s v="1"/>
    <s v="0.39%"/>
    <s v="18.47%"/>
    <s v="148.28"/>
    <x v="18"/>
    <s v="9,706,961"/>
    <s v="Asia"/>
    <x v="2"/>
    <s v="$15.47 Tn"/>
    <s v="$11.22 Tn"/>
    <x v="18"/>
  </r>
  <r>
    <x v="886"/>
    <s v="Kyoto Institute of Technology"/>
    <x v="2"/>
    <n v="67"/>
    <n v="367"/>
    <n v="567"/>
    <n v="218"/>
    <n v="982"/>
    <n v="868"/>
    <n v="812"/>
    <s v="921"/>
    <n v="287"/>
    <n v="44.14"/>
    <x v="3"/>
    <s v="11"/>
    <s v="-0.30%"/>
    <s v="1.62%"/>
    <s v="334.66"/>
    <x v="2"/>
    <s v="377,930"/>
    <s v="Asia"/>
    <x v="2"/>
    <s v="$5.50 Tn"/>
    <s v="$4.94 Tn"/>
    <x v="2"/>
  </r>
  <r>
    <x v="887"/>
    <s v="Shanghai Normal University"/>
    <x v="18"/>
    <n v="59"/>
    <n v="367"/>
    <n v="463"/>
    <n v="218"/>
    <n v="919"/>
    <n v="950"/>
    <n v="812"/>
    <s v="850"/>
    <n v="871"/>
    <n v="44.14"/>
    <x v="3"/>
    <s v="1"/>
    <s v="0.39%"/>
    <s v="18.47%"/>
    <s v="148.28"/>
    <x v="18"/>
    <s v="9,706,961"/>
    <s v="Asia"/>
    <x v="2"/>
    <s v="$15.47 Tn"/>
    <s v="$11.22 Tn"/>
    <x v="18"/>
  </r>
  <r>
    <x v="888"/>
    <s v="Southwest University"/>
    <x v="18"/>
    <n v="60"/>
    <n v="268"/>
    <n v="567"/>
    <n v="218"/>
    <n v="695"/>
    <n v="897"/>
    <n v="645"/>
    <s v="867"/>
    <n v="669"/>
    <n v="44.14"/>
    <x v="3"/>
    <s v="1"/>
    <s v="0.39%"/>
    <s v="18.47%"/>
    <s v="148.28"/>
    <x v="18"/>
    <s v="9,706,961"/>
    <s v="Asia"/>
    <x v="2"/>
    <s v="$15.47 Tn"/>
    <s v="$11.22 Tn"/>
    <x v="18"/>
  </r>
  <r>
    <x v="889"/>
    <s v="Adam Mickiewicz University in Poznań"/>
    <x v="38"/>
    <n v="5"/>
    <n v="150"/>
    <n v="567"/>
    <n v="218"/>
    <n v="675"/>
    <n v="775"/>
    <n v="812"/>
    <s v="932"/>
    <n v="657"/>
    <n v="44.14"/>
    <x v="3"/>
    <s v="38"/>
    <s v="-0.11%"/>
    <s v="0.49%"/>
    <s v="121.04"/>
    <x v="38"/>
    <s v="312,679"/>
    <s v="Europe"/>
    <x v="8"/>
    <s v="$643.27 Bn"/>
    <s v="$471.40 Bn"/>
    <x v="38"/>
  </r>
  <r>
    <x v="890"/>
    <s v="University of Calcutta"/>
    <x v="32"/>
    <n v="14"/>
    <n v="140"/>
    <n v="346"/>
    <n v="209"/>
    <n v="964"/>
    <n v="900"/>
    <n v="645"/>
    <s v="994"/>
    <n v="424"/>
    <n v="44.14"/>
    <x v="3"/>
    <s v="2"/>
    <s v="0.99%"/>
    <s v="17.70%"/>
    <s v="419.76"/>
    <x v="32"/>
    <s v="3,287,590"/>
    <s v="Asia"/>
    <x v="12"/>
    <s v="$3.26 Tn"/>
    <s v="$2.26 Tn"/>
    <x v="32"/>
  </r>
  <r>
    <x v="891"/>
    <s v="University of Pécs"/>
    <x v="35"/>
    <n v="6"/>
    <n v="367"/>
    <n v="567"/>
    <n v="218"/>
    <n v="962"/>
    <n v="812"/>
    <n v="812"/>
    <s v="850"/>
    <n v="501"/>
    <n v="44.14"/>
    <x v="3"/>
    <s v="94"/>
    <s v="-0.25%"/>
    <s v="0.12%"/>
    <s v="103.84"/>
    <x v="35"/>
    <s v="93,028"/>
    <s v="Europe"/>
    <x v="8"/>
    <s v="$177.73 Bn"/>
    <s v="$125.82 Bn"/>
    <x v="35"/>
  </r>
  <r>
    <x v="892"/>
    <s v="Queens College, City University of New York"/>
    <x v="0"/>
    <n v="223"/>
    <n v="323"/>
    <n v="374"/>
    <n v="218"/>
    <n v="977"/>
    <n v="690"/>
    <n v="812"/>
    <s v="886"/>
    <n v="729"/>
    <n v="44.14"/>
    <x v="3"/>
    <s v="3"/>
    <s v="0.59%"/>
    <s v="4.25%"/>
    <s v="35.32"/>
    <x v="0"/>
    <s v="9,372,610"/>
    <s v="Americas"/>
    <x v="0"/>
    <s v="$22.20 Tn"/>
    <s v="$18.62 Tn"/>
    <x v="0"/>
  </r>
  <r>
    <x v="893"/>
    <s v="University of Lleida"/>
    <x v="22"/>
    <n v="34"/>
    <n v="367"/>
    <n v="567"/>
    <n v="218"/>
    <n v="883"/>
    <n v="850"/>
    <n v="812"/>
    <s v="837"/>
    <n v="809"/>
    <n v="44.14"/>
    <x v="3"/>
    <s v="30"/>
    <s v="0.04%"/>
    <s v="0.60%"/>
    <s v="92.40"/>
    <x v="22"/>
    <s v="505,992"/>
    <s v="Europe"/>
    <x v="5"/>
    <s v="$1.50 Tn"/>
    <s v="$1.24 Tn"/>
    <x v="22"/>
  </r>
  <r>
    <x v="894"/>
    <s v="Nanjing University of Aeronautics and Astronautics"/>
    <x v="18"/>
    <n v="61"/>
    <n v="367"/>
    <n v="486"/>
    <n v="218"/>
    <n v="709"/>
    <n v="974"/>
    <n v="812"/>
    <s v="867"/>
    <n v="853"/>
    <n v="44.14"/>
    <x v="3"/>
    <s v="1"/>
    <s v="0.39%"/>
    <s v="18.47%"/>
    <s v="148.28"/>
    <x v="18"/>
    <s v="9,706,961"/>
    <s v="Asia"/>
    <x v="2"/>
    <s v="$15.47 Tn"/>
    <s v="$11.22 Tn"/>
    <x v="18"/>
  </r>
  <r>
    <x v="895"/>
    <s v="University of Western Brittany"/>
    <x v="6"/>
    <n v="46"/>
    <n v="367"/>
    <n v="567"/>
    <n v="218"/>
    <n v="840"/>
    <n v="616"/>
    <n v="812"/>
    <s v="850"/>
    <n v="599"/>
    <n v="44.13"/>
    <x v="3"/>
    <s v="22"/>
    <s v="0.22%"/>
    <s v="0.84%"/>
    <s v="118.31"/>
    <x v="6"/>
    <s v="551,695"/>
    <s v="Europe"/>
    <x v="3"/>
    <s v="$2.88 Tn"/>
    <s v="$2.47 Tn"/>
    <x v="6"/>
  </r>
  <r>
    <x v="896"/>
    <s v="University of North Carolina at Greensboro"/>
    <x v="0"/>
    <n v="224"/>
    <n v="367"/>
    <n v="567"/>
    <n v="218"/>
    <n v="899"/>
    <n v="825"/>
    <n v="645"/>
    <s v="850"/>
    <n v="575"/>
    <n v="44.13"/>
    <x v="3"/>
    <s v="3"/>
    <s v="0.59%"/>
    <s v="4.25%"/>
    <s v="35.32"/>
    <x v="0"/>
    <s v="9,372,610"/>
    <s v="Americas"/>
    <x v="0"/>
    <s v="$22.20 Tn"/>
    <s v="$18.62 Tn"/>
    <x v="0"/>
  </r>
  <r>
    <x v="897"/>
    <s v="Pukyong National University"/>
    <x v="8"/>
    <n v="33"/>
    <n v="367"/>
    <n v="567"/>
    <n v="218"/>
    <n v="906"/>
    <n v="962"/>
    <n v="812"/>
    <s v="896"/>
    <n v="356"/>
    <n v="44.13"/>
    <x v="3"/>
    <s v="28"/>
    <s v="0.09%"/>
    <s v="0.66%"/>
    <s v="511.62"/>
    <x v="8"/>
    <s v="100,210"/>
    <s v="Asia"/>
    <x v="2"/>
    <s v="$1.74 Tn"/>
    <s v="$1.41 Tn"/>
    <x v="8"/>
  </r>
  <r>
    <x v="898"/>
    <s v="Fourth Military Medical University"/>
    <x v="18"/>
    <n v="62"/>
    <n v="367"/>
    <n v="567"/>
    <n v="218"/>
    <n v="609"/>
    <n v="716"/>
    <n v="645"/>
    <s v="880"/>
    <n v="692"/>
    <n v="44.13"/>
    <x v="3"/>
    <s v="1"/>
    <s v="0.39%"/>
    <s v="18.47%"/>
    <s v="148.28"/>
    <x v="18"/>
    <s v="9,706,961"/>
    <s v="Asia"/>
    <x v="2"/>
    <s v="$15.47 Tn"/>
    <s v="$11.22 Tn"/>
    <x v="18"/>
  </r>
  <r>
    <x v="899"/>
    <s v="University of Fukui"/>
    <x v="2"/>
    <n v="68"/>
    <n v="367"/>
    <n v="567"/>
    <n v="218"/>
    <n v="950"/>
    <n v="797"/>
    <n v="812"/>
    <s v="850"/>
    <n v="610"/>
    <n v="44.13"/>
    <x v="3"/>
    <s v="11"/>
    <s v="-0.30%"/>
    <s v="1.62%"/>
    <s v="334.66"/>
    <x v="2"/>
    <s v="377,930"/>
    <s v="Asia"/>
    <x v="2"/>
    <s v="$5.50 Tn"/>
    <s v="$4.94 Tn"/>
    <x v="2"/>
  </r>
  <r>
    <x v="900"/>
    <s v="University of Southern Mississippi"/>
    <x v="0"/>
    <n v="225"/>
    <n v="367"/>
    <n v="567"/>
    <n v="218"/>
    <n v="913"/>
    <n v="853"/>
    <n v="812"/>
    <s v="850"/>
    <n v="676"/>
    <n v="44.13"/>
    <x v="3"/>
    <s v="3"/>
    <s v="0.59%"/>
    <s v="4.25%"/>
    <s v="35.32"/>
    <x v="0"/>
    <s v="9,372,610"/>
    <s v="Americas"/>
    <x v="0"/>
    <s v="$22.20 Tn"/>
    <s v="$18.62 Tn"/>
    <x v="0"/>
  </r>
  <r>
    <x v="901"/>
    <s v="University of Mannheim"/>
    <x v="10"/>
    <n v="55"/>
    <n v="367"/>
    <n v="518"/>
    <n v="218"/>
    <n v="916"/>
    <n v="903"/>
    <n v="428"/>
    <s v="867"/>
    <n v="871"/>
    <n v="44.13"/>
    <x v="3"/>
    <s v="19"/>
    <s v="0.32%"/>
    <s v="1.07%"/>
    <s v="234.61"/>
    <x v="10"/>
    <s v="357,114"/>
    <s v="Europe"/>
    <x v="3"/>
    <s v="$4.16 Tn"/>
    <s v="$3.48 Tn"/>
    <x v="10"/>
  </r>
  <r>
    <x v="902"/>
    <s v="Shimane University"/>
    <x v="2"/>
    <n v="69"/>
    <n v="367"/>
    <n v="567"/>
    <n v="218"/>
    <n v="956"/>
    <n v="717"/>
    <n v="645"/>
    <s v="850"/>
    <n v="695"/>
    <n v="44.13"/>
    <x v="3"/>
    <s v="11"/>
    <s v="-0.30%"/>
    <s v="1.62%"/>
    <s v="334.66"/>
    <x v="2"/>
    <s v="377,930"/>
    <s v="Asia"/>
    <x v="2"/>
    <s v="$5.50 Tn"/>
    <s v="$4.94 Tn"/>
    <x v="2"/>
  </r>
  <r>
    <x v="903"/>
    <s v="China University of Geosciences (Wuhan)"/>
    <x v="18"/>
    <n v="63"/>
    <n v="367"/>
    <n v="558"/>
    <n v="218"/>
    <n v="928"/>
    <n v="639"/>
    <n v="428"/>
    <s v="867"/>
    <n v="752"/>
    <n v="44.13"/>
    <x v="3"/>
    <s v="1"/>
    <s v="0.39%"/>
    <s v="18.47%"/>
    <s v="148.28"/>
    <x v="18"/>
    <s v="9,706,961"/>
    <s v="Asia"/>
    <x v="2"/>
    <s v="$15.47 Tn"/>
    <s v="$11.22 Tn"/>
    <x v="18"/>
  </r>
  <r>
    <x v="904"/>
    <s v="University of Thessaly"/>
    <x v="33"/>
    <n v="7"/>
    <n v="367"/>
    <n v="567"/>
    <n v="218"/>
    <n v="875"/>
    <n v="984"/>
    <n v="812"/>
    <s v="850"/>
    <n v="871"/>
    <n v="44.13"/>
    <x v="3"/>
    <s v="87"/>
    <s v="-0.48%"/>
    <s v="0.13%"/>
    <s v="78.97"/>
    <x v="33"/>
    <s v="131,990"/>
    <s v="Europe"/>
    <x v="5"/>
    <s v="$230.50 Bn"/>
    <s v="$192.69 Bn"/>
    <x v="33"/>
  </r>
  <r>
    <x v="905"/>
    <s v="Oakland University"/>
    <x v="0"/>
    <n v="226"/>
    <n v="367"/>
    <n v="567"/>
    <n v="218"/>
    <n v="888"/>
    <n v="810"/>
    <n v="812"/>
    <s v="850"/>
    <n v="871"/>
    <n v="44.13"/>
    <x v="3"/>
    <s v="3"/>
    <s v="0.59%"/>
    <s v="4.25%"/>
    <s v="35.32"/>
    <x v="0"/>
    <s v="9,372,610"/>
    <s v="Americas"/>
    <x v="0"/>
    <s v="$22.20 Tn"/>
    <s v="$18.62 Tn"/>
    <x v="0"/>
  </r>
  <r>
    <x v="906"/>
    <s v="Wilfrid Laurier University"/>
    <x v="5"/>
    <n v="30"/>
    <n v="367"/>
    <n v="298"/>
    <n v="218"/>
    <n v="952"/>
    <n v="921"/>
    <n v="812"/>
    <s v="969"/>
    <n v="871"/>
    <n v="44.13"/>
    <x v="3"/>
    <s v="39"/>
    <s v="0.89%"/>
    <s v="0.48%"/>
    <s v="3.78"/>
    <x v="5"/>
    <s v="9,984,670"/>
    <s v="Americas"/>
    <x v="0"/>
    <s v="$1.83 Tn"/>
    <s v="$1.53 Tn"/>
    <x v="5"/>
  </r>
  <r>
    <x v="907"/>
    <s v="Teikyo University"/>
    <x v="2"/>
    <n v="70"/>
    <n v="367"/>
    <n v="567"/>
    <n v="218"/>
    <n v="966"/>
    <n v="767"/>
    <n v="812"/>
    <s v="850"/>
    <n v="803"/>
    <n v="44.12"/>
    <x v="3"/>
    <s v="11"/>
    <s v="-0.30%"/>
    <s v="1.62%"/>
    <s v="334.66"/>
    <x v="2"/>
    <s v="377,930"/>
    <s v="Asia"/>
    <x v="2"/>
    <s v="$5.50 Tn"/>
    <s v="$4.94 Tn"/>
    <x v="2"/>
  </r>
  <r>
    <x v="908"/>
    <s v="Saitama University"/>
    <x v="2"/>
    <n v="71"/>
    <n v="367"/>
    <n v="349"/>
    <n v="218"/>
    <n v="959"/>
    <n v="609"/>
    <n v="511"/>
    <s v="932"/>
    <n v="545"/>
    <n v="44.12"/>
    <x v="3"/>
    <s v="11"/>
    <s v="-0.30%"/>
    <s v="1.62%"/>
    <s v="334.66"/>
    <x v="2"/>
    <s v="377,930"/>
    <s v="Asia"/>
    <x v="2"/>
    <s v="$5.50 Tn"/>
    <s v="$4.94 Tn"/>
    <x v="2"/>
  </r>
  <r>
    <x v="909"/>
    <s v="Trent University"/>
    <x v="5"/>
    <n v="31"/>
    <n v="367"/>
    <n v="509"/>
    <n v="218"/>
    <n v="923"/>
    <n v="777"/>
    <n v="511"/>
    <s v="867"/>
    <n v="782"/>
    <n v="44.12"/>
    <x v="3"/>
    <s v="39"/>
    <s v="0.89%"/>
    <s v="0.48%"/>
    <s v="3.78"/>
    <x v="5"/>
    <s v="9,984,670"/>
    <s v="Americas"/>
    <x v="0"/>
    <s v="$1.83 Tn"/>
    <s v="$1.53 Tn"/>
    <x v="5"/>
  </r>
  <r>
    <x v="910"/>
    <s v="Nicolaus Copernicus University in Toruń"/>
    <x v="38"/>
    <n v="6"/>
    <n v="367"/>
    <n v="567"/>
    <n v="218"/>
    <n v="873"/>
    <n v="821"/>
    <n v="511"/>
    <s v="867"/>
    <n v="698"/>
    <n v="44.12"/>
    <x v="3"/>
    <s v="38"/>
    <s v="-0.11%"/>
    <s v="0.49%"/>
    <s v="121.04"/>
    <x v="38"/>
    <s v="312,679"/>
    <s v="Europe"/>
    <x v="8"/>
    <s v="$643.27 Bn"/>
    <s v="$471.40 Bn"/>
    <x v="38"/>
  </r>
  <r>
    <x v="911"/>
    <s v="Tarbiat Modares University"/>
    <x v="48"/>
    <n v="4"/>
    <n v="367"/>
    <n v="567"/>
    <n v="218"/>
    <n v="769"/>
    <n v="991"/>
    <n v="812"/>
    <s v="867"/>
    <n v="871"/>
    <n v="44.12"/>
    <x v="3"/>
    <s v="18"/>
    <s v="1.30%"/>
    <s v="1.08%"/>
    <s v="50.96"/>
    <x v="47"/>
    <s v="1,648,195"/>
    <s v="Asia"/>
    <x v="12"/>
    <s v="$495.69 Bn"/>
    <s v="$425.40 Bn"/>
    <x v="47"/>
  </r>
  <r>
    <x v="912"/>
    <s v="University of North Dakota"/>
    <x v="0"/>
    <n v="227"/>
    <n v="367"/>
    <n v="567"/>
    <n v="218"/>
    <n v="917"/>
    <n v="731"/>
    <n v="812"/>
    <s v="867"/>
    <n v="606"/>
    <n v="44.12"/>
    <x v="3"/>
    <s v="3"/>
    <s v="0.59%"/>
    <s v="4.25%"/>
    <s v="35.32"/>
    <x v="0"/>
    <s v="9,372,610"/>
    <s v="Americas"/>
    <x v="0"/>
    <s v="$22.20 Tn"/>
    <s v="$18.62 Tn"/>
    <x v="0"/>
  </r>
  <r>
    <x v="913"/>
    <s v="Isfahan University of Technology"/>
    <x v="48"/>
    <n v="5"/>
    <n v="367"/>
    <n v="567"/>
    <n v="218"/>
    <n v="682"/>
    <n v="923"/>
    <n v="645"/>
    <s v="880"/>
    <n v="871"/>
    <n v="44.12"/>
    <x v="3"/>
    <s v="18"/>
    <s v="1.30%"/>
    <s v="1.08%"/>
    <s v="50.96"/>
    <x v="47"/>
    <s v="1,648,195"/>
    <s v="Asia"/>
    <x v="12"/>
    <s v="$495.69 Bn"/>
    <s v="$425.40 Bn"/>
    <x v="47"/>
  </r>
  <r>
    <x v="914"/>
    <s v="Fluminense Federal University"/>
    <x v="23"/>
    <n v="9"/>
    <n v="367"/>
    <n v="313"/>
    <n v="218"/>
    <n v="802"/>
    <n v="892"/>
    <n v="645"/>
    <s v="958"/>
    <n v="871"/>
    <n v="44.12"/>
    <x v="3"/>
    <s v="6"/>
    <s v="0.72%"/>
    <s v="2.73%"/>
    <s v="24.96"/>
    <x v="23"/>
    <s v="8,515,767"/>
    <s v="Americas"/>
    <x v="10"/>
    <s v="$2.06 Tn"/>
    <s v="$1.80 Tn"/>
    <x v="23"/>
  </r>
  <r>
    <x v="915"/>
    <s v="National Taiwan University of Science and Technology"/>
    <x v="19"/>
    <n v="15"/>
    <n v="367"/>
    <n v="567"/>
    <n v="218"/>
    <n v="598"/>
    <n v="991"/>
    <n v="812"/>
    <s v="886"/>
    <n v="823"/>
    <n v="44.12"/>
    <x v="3"/>
    <s v="57"/>
    <s v="0.18%"/>
    <s v="0.31%"/>
    <s v="658.05"/>
    <x v="19"/>
    <s v="36,193"/>
    <s v="Asia"/>
    <x v="2"/>
    <s v="$633.70 Bn"/>
    <s v="-"/>
    <x v="19"/>
  </r>
  <r>
    <x v="916"/>
    <s v="University of Lethbridge"/>
    <x v="5"/>
    <n v="32"/>
    <n v="367"/>
    <n v="567"/>
    <n v="218"/>
    <n v="957"/>
    <n v="718"/>
    <n v="511"/>
    <s v="867"/>
    <n v="853"/>
    <n v="44.12"/>
    <x v="3"/>
    <s v="39"/>
    <s v="0.89%"/>
    <s v="0.48%"/>
    <s v="3.78"/>
    <x v="5"/>
    <s v="9,984,670"/>
    <s v="Americas"/>
    <x v="0"/>
    <s v="$1.83 Tn"/>
    <s v="$1.53 Tn"/>
    <x v="5"/>
  </r>
  <r>
    <x v="917"/>
    <s v="Federal University of Santa Catarina"/>
    <x v="23"/>
    <n v="10"/>
    <n v="367"/>
    <n v="567"/>
    <n v="218"/>
    <n v="606"/>
    <n v="941"/>
    <n v="812"/>
    <s v="886"/>
    <n v="763"/>
    <n v="44.12"/>
    <x v="3"/>
    <s v="6"/>
    <s v="0.72%"/>
    <s v="2.73%"/>
    <s v="24.96"/>
    <x v="23"/>
    <s v="8,515,767"/>
    <s v="Americas"/>
    <x v="10"/>
    <s v="$2.06 Tn"/>
    <s v="$1.80 Tn"/>
    <x v="23"/>
  </r>
  <r>
    <x v="918"/>
    <s v="University of Camerino"/>
    <x v="9"/>
    <n v="46"/>
    <n v="367"/>
    <n v="567"/>
    <n v="218"/>
    <n v="903"/>
    <n v="826"/>
    <n v="812"/>
    <s v="867"/>
    <n v="724"/>
    <n v="44.12"/>
    <x v="3"/>
    <s v="23"/>
    <s v="-0.15%"/>
    <s v="0.78%"/>
    <s v="200.65"/>
    <x v="9"/>
    <s v="301,336"/>
    <s v="Europe"/>
    <x v="5"/>
    <s v="$2.09 Tn"/>
    <s v="$1.86 Tn"/>
    <x v="9"/>
  </r>
  <r>
    <x v="919"/>
    <s v="University of Brasília"/>
    <x v="23"/>
    <n v="11"/>
    <n v="367"/>
    <n v="367"/>
    <n v="218"/>
    <n v="807"/>
    <n v="688"/>
    <n v="812"/>
    <s v="921"/>
    <n v="871"/>
    <n v="44.12"/>
    <x v="3"/>
    <s v="6"/>
    <s v="0.72%"/>
    <s v="2.73%"/>
    <s v="24.96"/>
    <x v="23"/>
    <s v="8,515,767"/>
    <s v="Americas"/>
    <x v="10"/>
    <s v="$2.06 Tn"/>
    <s v="$1.80 Tn"/>
    <x v="23"/>
  </r>
  <r>
    <x v="920"/>
    <s v="University of Wrocław"/>
    <x v="38"/>
    <n v="7"/>
    <n v="355"/>
    <n v="567"/>
    <n v="218"/>
    <n v="736"/>
    <n v="842"/>
    <n v="645"/>
    <s v="880"/>
    <n v="871"/>
    <n v="44.12"/>
    <x v="3"/>
    <s v="38"/>
    <s v="-0.11%"/>
    <s v="0.49%"/>
    <s v="121.04"/>
    <x v="38"/>
    <s v="312,679"/>
    <s v="Europe"/>
    <x v="8"/>
    <s v="$643.27 Bn"/>
    <s v="$471.40 Bn"/>
    <x v="38"/>
  </r>
  <r>
    <x v="921"/>
    <s v="University of Basilicata"/>
    <x v="9"/>
    <n v="47"/>
    <n v="367"/>
    <n v="567"/>
    <n v="218"/>
    <n v="940"/>
    <n v="900"/>
    <n v="645"/>
    <s v="867"/>
    <n v="871"/>
    <n v="44.12"/>
    <x v="3"/>
    <s v="23"/>
    <s v="-0.15%"/>
    <s v="0.78%"/>
    <s v="200.65"/>
    <x v="9"/>
    <s v="301,336"/>
    <s v="Europe"/>
    <x v="5"/>
    <s v="$2.09 Tn"/>
    <s v="$1.86 Tn"/>
    <x v="9"/>
  </r>
  <r>
    <x v="922"/>
    <s v="Jadavpur University"/>
    <x v="32"/>
    <n v="15"/>
    <n v="367"/>
    <n v="515"/>
    <n v="218"/>
    <n v="849"/>
    <n v="991"/>
    <n v="428"/>
    <s v="886"/>
    <n v="735"/>
    <n v="44.11"/>
    <x v="3"/>
    <s v="2"/>
    <s v="0.99%"/>
    <s v="17.70%"/>
    <s v="419.76"/>
    <x v="32"/>
    <s v="3,287,590"/>
    <s v="Asia"/>
    <x v="12"/>
    <s v="$3.26 Tn"/>
    <s v="$2.26 Tn"/>
    <x v="32"/>
  </r>
  <r>
    <x v="923"/>
    <s v="South China Normal University"/>
    <x v="18"/>
    <n v="64"/>
    <n v="367"/>
    <n v="452"/>
    <n v="218"/>
    <n v="674"/>
    <n v="912"/>
    <n v="645"/>
    <s v="906"/>
    <n v="744"/>
    <n v="44.11"/>
    <x v="3"/>
    <s v="1"/>
    <s v="0.39%"/>
    <s v="18.47%"/>
    <s v="148.28"/>
    <x v="18"/>
    <s v="9,706,961"/>
    <s v="Asia"/>
    <x v="2"/>
    <s v="$15.47 Tn"/>
    <s v="$11.22 Tn"/>
    <x v="18"/>
  </r>
  <r>
    <x v="924"/>
    <s v="University of Hyderabad"/>
    <x v="32"/>
    <n v="16"/>
    <n v="367"/>
    <n v="567"/>
    <n v="218"/>
    <n v="879"/>
    <n v="910"/>
    <n v="812"/>
    <s v="880"/>
    <n v="871"/>
    <n v="44.11"/>
    <x v="3"/>
    <s v="2"/>
    <s v="0.99%"/>
    <s v="17.70%"/>
    <s v="419.76"/>
    <x v="32"/>
    <s v="3,287,590"/>
    <s v="Asia"/>
    <x v="12"/>
    <s v="$3.26 Tn"/>
    <s v="$2.26 Tn"/>
    <x v="32"/>
  </r>
  <r>
    <x v="925"/>
    <s v="Ritsumeikan University"/>
    <x v="2"/>
    <n v="72"/>
    <n v="367"/>
    <n v="325"/>
    <n v="218"/>
    <n v="906"/>
    <n v="882"/>
    <n v="511"/>
    <s v="984"/>
    <n v="430"/>
    <n v="44.1"/>
    <x v="3"/>
    <s v="11"/>
    <s v="-0.30%"/>
    <s v="1.62%"/>
    <s v="334.66"/>
    <x v="2"/>
    <s v="377,930"/>
    <s v="Asia"/>
    <x v="2"/>
    <s v="$5.50 Tn"/>
    <s v="$4.94 Tn"/>
    <x v="2"/>
  </r>
  <r>
    <x v="926"/>
    <s v="Carlos III University of Madrid"/>
    <x v="22"/>
    <n v="35"/>
    <n v="367"/>
    <n v="567"/>
    <n v="218"/>
    <n v="643"/>
    <n v="958"/>
    <n v="812"/>
    <s v="946"/>
    <n v="383"/>
    <n v="44.1"/>
    <x v="3"/>
    <s v="30"/>
    <s v="0.04%"/>
    <s v="0.60%"/>
    <s v="92.40"/>
    <x v="22"/>
    <s v="505,992"/>
    <s v="Europe"/>
    <x v="5"/>
    <s v="$1.50 Tn"/>
    <s v="$1.24 Tn"/>
    <x v="22"/>
  </r>
  <r>
    <x v="927"/>
    <s v="University of Cyprus"/>
    <x v="56"/>
    <n v="1"/>
    <n v="367"/>
    <n v="567"/>
    <n v="218"/>
    <n v="820"/>
    <n v="896"/>
    <n v="645"/>
    <s v="886"/>
    <n v="816"/>
    <n v="44.1"/>
    <x v="3"/>
    <s v="158"/>
    <s v="0.73%"/>
    <s v="0.02%"/>
    <s v="130.51"/>
    <x v="55"/>
    <s v="9,251"/>
    <s v="Europe"/>
    <x v="8"/>
    <s v="$26.35 Bn"/>
    <s v="$20.05 Bn"/>
    <x v="55"/>
  </r>
  <r>
    <x v="928"/>
    <s v="University of Texas at El Paso"/>
    <x v="0"/>
    <n v="228"/>
    <n v="367"/>
    <n v="442"/>
    <n v="218"/>
    <n v="910"/>
    <n v="838"/>
    <n v="812"/>
    <s v="906"/>
    <n v="706"/>
    <n v="44.1"/>
    <x v="3"/>
    <s v="3"/>
    <s v="0.59%"/>
    <s v="4.25%"/>
    <s v="35.32"/>
    <x v="0"/>
    <s v="9,372,610"/>
    <s v="Americas"/>
    <x v="0"/>
    <s v="$22.20 Tn"/>
    <s v="$18.62 Tn"/>
    <x v="0"/>
  </r>
  <r>
    <x v="929"/>
    <s v="University of Cádiz"/>
    <x v="22"/>
    <n v="36"/>
    <n v="367"/>
    <n v="567"/>
    <n v="218"/>
    <n v="850"/>
    <n v="816"/>
    <n v="812"/>
    <s v="969"/>
    <n v="311"/>
    <n v="44.1"/>
    <x v="3"/>
    <s v="30"/>
    <s v="0.04%"/>
    <s v="0.60%"/>
    <s v="92.40"/>
    <x v="22"/>
    <s v="505,992"/>
    <s v="Europe"/>
    <x v="5"/>
    <s v="$1.50 Tn"/>
    <s v="$1.24 Tn"/>
    <x v="22"/>
  </r>
  <r>
    <x v="930"/>
    <s v="Shahid Beheshti University of Medical Sciences"/>
    <x v="48"/>
    <n v="6"/>
    <n v="367"/>
    <n v="567"/>
    <n v="218"/>
    <n v="833"/>
    <n v="920"/>
    <n v="812"/>
    <s v="886"/>
    <n v="871"/>
    <n v="44.1"/>
    <x v="3"/>
    <s v="18"/>
    <s v="1.30%"/>
    <s v="1.08%"/>
    <s v="50.96"/>
    <x v="47"/>
    <s v="1,648,195"/>
    <s v="Asia"/>
    <x v="12"/>
    <s v="$495.69 Bn"/>
    <s v="$425.40 Bn"/>
    <x v="47"/>
  </r>
  <r>
    <x v="931"/>
    <s v="National Taiwan Normal University"/>
    <x v="19"/>
    <n v="16"/>
    <n v="367"/>
    <n v="478"/>
    <n v="218"/>
    <n v="731"/>
    <n v="939"/>
    <n v="645"/>
    <s v="906"/>
    <n v="871"/>
    <n v="44.1"/>
    <x v="3"/>
    <s v="57"/>
    <s v="0.18%"/>
    <s v="0.31%"/>
    <s v="658.05"/>
    <x v="19"/>
    <s v="36,193"/>
    <s v="Asia"/>
    <x v="2"/>
    <s v="$633.70 Bn"/>
    <s v="-"/>
    <x v="19"/>
  </r>
  <r>
    <x v="932"/>
    <s v="National University of Córdoba"/>
    <x v="36"/>
    <n v="3"/>
    <n v="367"/>
    <n v="567"/>
    <n v="218"/>
    <n v="717"/>
    <n v="796"/>
    <n v="645"/>
    <s v="896"/>
    <n v="871"/>
    <n v="44.1"/>
    <x v="3"/>
    <s v="32"/>
    <s v="0.93%"/>
    <s v="0.58%"/>
    <s v="16.26"/>
    <x v="36"/>
    <s v="2,780,400"/>
    <s v="Americas"/>
    <x v="10"/>
    <s v="$515.35 Bn"/>
    <s v="$545.87 Bn"/>
    <x v="36"/>
  </r>
  <r>
    <x v="933"/>
    <s v="Federal University of Paraná"/>
    <x v="23"/>
    <n v="12"/>
    <n v="367"/>
    <n v="497"/>
    <n v="218"/>
    <n v="697"/>
    <n v="800"/>
    <n v="812"/>
    <s v="906"/>
    <n v="772"/>
    <n v="44.1"/>
    <x v="3"/>
    <s v="6"/>
    <s v="0.72%"/>
    <s v="2.73%"/>
    <s v="24.96"/>
    <x v="23"/>
    <s v="8,515,767"/>
    <s v="Americas"/>
    <x v="10"/>
    <s v="$2.06 Tn"/>
    <s v="$1.80 Tn"/>
    <x v="23"/>
  </r>
  <r>
    <x v="934"/>
    <s v="University of Jaén"/>
    <x v="22"/>
    <n v="37"/>
    <n v="367"/>
    <n v="567"/>
    <n v="218"/>
    <n v="920"/>
    <n v="871"/>
    <n v="645"/>
    <s v="896"/>
    <n v="563"/>
    <n v="44.09"/>
    <x v="3"/>
    <s v="30"/>
    <s v="0.04%"/>
    <s v="0.60%"/>
    <s v="92.40"/>
    <x v="22"/>
    <s v="505,992"/>
    <s v="Europe"/>
    <x v="5"/>
    <s v="$1.50 Tn"/>
    <s v="$1.24 Tn"/>
    <x v="22"/>
  </r>
  <r>
    <x v="935"/>
    <s v="University of California, Merced"/>
    <x v="0"/>
    <n v="229"/>
    <n v="367"/>
    <n v="567"/>
    <n v="218"/>
    <n v="899"/>
    <n v="540"/>
    <n v="812"/>
    <s v="906"/>
    <n v="491"/>
    <n v="44.09"/>
    <x v="3"/>
    <s v="3"/>
    <s v="0.59%"/>
    <s v="4.25%"/>
    <s v="35.32"/>
    <x v="0"/>
    <s v="9,372,610"/>
    <s v="Americas"/>
    <x v="0"/>
    <s v="$22.20 Tn"/>
    <s v="$18.62 Tn"/>
    <x v="0"/>
  </r>
  <r>
    <x v="936"/>
    <s v="University of Waikato"/>
    <x v="27"/>
    <n v="6"/>
    <n v="367"/>
    <n v="474"/>
    <n v="218"/>
    <n v="945"/>
    <n v="870"/>
    <n v="511"/>
    <s v="906"/>
    <n v="703"/>
    <n v="44.09"/>
    <x v="3"/>
    <s v="126"/>
    <s v="0.82%"/>
    <s v="0.06%"/>
    <s v="17.83"/>
    <x v="27"/>
    <s v="270,467"/>
    <s v="Oceania"/>
    <x v="6"/>
    <s v="$224.94 Bn"/>
    <s v="$187.52 Bn"/>
    <x v="27"/>
  </r>
  <r>
    <x v="937"/>
    <s v="University of Central Lancashire"/>
    <x v="1"/>
    <n v="65"/>
    <n v="367"/>
    <n v="494"/>
    <n v="218"/>
    <n v="946"/>
    <n v="603"/>
    <n v="511"/>
    <s v="906"/>
    <n v="749"/>
    <n v="44.09"/>
    <x v="3"/>
    <s v="21"/>
    <s v="0.53%"/>
    <s v="0.87%"/>
    <s v="279.48"/>
    <x v="1"/>
    <s v="242,900"/>
    <s v="Europe"/>
    <x v="1"/>
    <s v="$2.93 Tn"/>
    <s v="$2.65 Tn"/>
    <x v="1"/>
  </r>
  <r>
    <x v="938"/>
    <s v="Federal University of Pernambuco"/>
    <x v="23"/>
    <n v="13"/>
    <n v="367"/>
    <n v="552"/>
    <n v="218"/>
    <n v="749"/>
    <n v="884"/>
    <n v="812"/>
    <s v="946"/>
    <n v="417"/>
    <n v="44.09"/>
    <x v="3"/>
    <s v="6"/>
    <s v="0.72%"/>
    <s v="2.73%"/>
    <s v="24.96"/>
    <x v="23"/>
    <s v="8,515,767"/>
    <s v="Americas"/>
    <x v="10"/>
    <s v="$2.06 Tn"/>
    <s v="$1.80 Tn"/>
    <x v="23"/>
  </r>
  <r>
    <x v="939"/>
    <s v="University of Almería"/>
    <x v="22"/>
    <n v="38"/>
    <n v="367"/>
    <n v="567"/>
    <n v="218"/>
    <n v="967"/>
    <n v="974"/>
    <n v="812"/>
    <s v="896"/>
    <n v="681"/>
    <n v="44.09"/>
    <x v="3"/>
    <s v="30"/>
    <s v="0.04%"/>
    <s v="0.60%"/>
    <s v="92.40"/>
    <x v="22"/>
    <s v="505,992"/>
    <s v="Europe"/>
    <x v="5"/>
    <s v="$1.50 Tn"/>
    <s v="$1.24 Tn"/>
    <x v="22"/>
  </r>
  <r>
    <x v="940"/>
    <s v="Federal University of São Carlos"/>
    <x v="23"/>
    <n v="14"/>
    <n v="367"/>
    <n v="567"/>
    <n v="218"/>
    <n v="722"/>
    <n v="948"/>
    <n v="812"/>
    <s v="906"/>
    <n v="774"/>
    <n v="44.09"/>
    <x v="3"/>
    <s v="6"/>
    <s v="0.72%"/>
    <s v="2.73%"/>
    <s v="24.96"/>
    <x v="23"/>
    <s v="8,515,767"/>
    <s v="Americas"/>
    <x v="10"/>
    <s v="$2.06 Tn"/>
    <s v="$1.80 Tn"/>
    <x v="23"/>
  </r>
  <r>
    <x v="941"/>
    <s v="Charles Darwin University"/>
    <x v="14"/>
    <n v="27"/>
    <n v="367"/>
    <n v="567"/>
    <n v="218"/>
    <n v="931"/>
    <n v="742"/>
    <n v="645"/>
    <s v="896"/>
    <n v="871"/>
    <n v="44.09"/>
    <x v="3"/>
    <s v="55"/>
    <s v="1.18%"/>
    <s v="0.33%"/>
    <s v="3.32"/>
    <x v="14"/>
    <s v="7,692,024"/>
    <s v="Oceania"/>
    <x v="6"/>
    <s v="$1.48 Tn"/>
    <s v="$1.30 Tn"/>
    <x v="14"/>
  </r>
  <r>
    <x v="942"/>
    <s v="Yangzhou University"/>
    <x v="18"/>
    <n v="65"/>
    <n v="367"/>
    <n v="567"/>
    <n v="218"/>
    <n v="891"/>
    <n v="873"/>
    <n v="812"/>
    <s v="896"/>
    <n v="871"/>
    <n v="44.09"/>
    <x v="3"/>
    <s v="1"/>
    <s v="0.39%"/>
    <s v="18.47%"/>
    <s v="148.28"/>
    <x v="18"/>
    <s v="9,706,961"/>
    <s v="Asia"/>
    <x v="2"/>
    <s v="$15.47 Tn"/>
    <s v="$11.22 Tn"/>
    <x v="18"/>
  </r>
  <r>
    <x v="943"/>
    <s v="Wrocław University of Technology"/>
    <x v="38"/>
    <n v="8"/>
    <n v="367"/>
    <n v="409"/>
    <n v="218"/>
    <n v="798"/>
    <n v="947"/>
    <n v="645"/>
    <s v="946"/>
    <n v="861"/>
    <n v="44.09"/>
    <x v="3"/>
    <s v="38"/>
    <s v="-0.11%"/>
    <s v="0.49%"/>
    <s v="121.04"/>
    <x v="38"/>
    <s v="312,679"/>
    <s v="Europe"/>
    <x v="8"/>
    <s v="$643.27 Bn"/>
    <s v="$471.40 Bn"/>
    <x v="38"/>
  </r>
  <r>
    <x v="944"/>
    <s v="Hirosaki University"/>
    <x v="2"/>
    <n v="73"/>
    <n v="367"/>
    <n v="505"/>
    <n v="218"/>
    <n v="951"/>
    <n v="844"/>
    <n v="511"/>
    <s v="906"/>
    <n v="693"/>
    <n v="44.08"/>
    <x v="3"/>
    <s v="11"/>
    <s v="-0.30%"/>
    <s v="1.62%"/>
    <s v="334.66"/>
    <x v="2"/>
    <s v="377,930"/>
    <s v="Asia"/>
    <x v="2"/>
    <s v="$5.50 Tn"/>
    <s v="$4.94 Tn"/>
    <x v="2"/>
  </r>
  <r>
    <x v="945"/>
    <s v="National Taiwan Ocean University"/>
    <x v="19"/>
    <n v="17"/>
    <n v="367"/>
    <n v="413"/>
    <n v="218"/>
    <n v="790"/>
    <n v="940"/>
    <n v="812"/>
    <s v="946"/>
    <n v="871"/>
    <n v="44.08"/>
    <x v="3"/>
    <s v="57"/>
    <s v="0.18%"/>
    <s v="0.31%"/>
    <s v="658.05"/>
    <x v="19"/>
    <s v="36,193"/>
    <s v="Asia"/>
    <x v="2"/>
    <s v="$633.70 Bn"/>
    <s v="-"/>
    <x v="19"/>
  </r>
  <r>
    <x v="946"/>
    <s v="Jiangsu University"/>
    <x v="18"/>
    <n v="66"/>
    <n v="367"/>
    <n v="556"/>
    <n v="218"/>
    <n v="808"/>
    <n v="969"/>
    <n v="812"/>
    <s v="981"/>
    <n v="323"/>
    <n v="44.08"/>
    <x v="3"/>
    <s v="1"/>
    <s v="0.39%"/>
    <s v="18.47%"/>
    <s v="148.28"/>
    <x v="18"/>
    <s v="9,706,961"/>
    <s v="Asia"/>
    <x v="2"/>
    <s v="$15.47 Tn"/>
    <s v="$11.22 Tn"/>
    <x v="18"/>
  </r>
  <r>
    <x v="947"/>
    <s v="Northwestern Polytechnical University"/>
    <x v="18"/>
    <n v="67"/>
    <n v="367"/>
    <n v="351"/>
    <n v="218"/>
    <n v="566"/>
    <n v="962"/>
    <n v="812"/>
    <s v="989"/>
    <n v="871"/>
    <n v="44.08"/>
    <x v="3"/>
    <s v="1"/>
    <s v="0.39%"/>
    <s v="18.47%"/>
    <s v="148.28"/>
    <x v="18"/>
    <s v="9,706,961"/>
    <s v="Asia"/>
    <x v="2"/>
    <s v="$15.47 Tn"/>
    <s v="$11.22 Tn"/>
    <x v="18"/>
  </r>
  <r>
    <x v="948"/>
    <s v="Xiangtan University"/>
    <x v="18"/>
    <n v="68"/>
    <n v="367"/>
    <n v="384"/>
    <n v="218"/>
    <n v="862"/>
    <n v="935"/>
    <n v="812"/>
    <s v="958"/>
    <n v="778"/>
    <n v="44.08"/>
    <x v="3"/>
    <s v="1"/>
    <s v="0.39%"/>
    <s v="18.47%"/>
    <s v="148.28"/>
    <x v="18"/>
    <s v="9,706,961"/>
    <s v="Asia"/>
    <x v="2"/>
    <s v="$15.47 Tn"/>
    <s v="$11.22 Tn"/>
    <x v="18"/>
  </r>
  <r>
    <x v="949"/>
    <s v="United Arab Emirates University"/>
    <x v="54"/>
    <n v="1"/>
    <n v="367"/>
    <n v="521"/>
    <n v="218"/>
    <n v="994"/>
    <n v="851"/>
    <n v="812"/>
    <s v="906"/>
    <n v="689"/>
    <n v="44.08"/>
    <x v="3"/>
    <s v="93"/>
    <s v="1.23%"/>
    <s v="0.13%"/>
    <s v="118.31"/>
    <x v="53"/>
    <s v="83,600"/>
    <s v="Asia"/>
    <x v="4"/>
    <s v="$449.13 Bn"/>
    <s v="$348.74 Bn"/>
    <x v="53"/>
  </r>
  <r>
    <x v="950"/>
    <s v="Gachon University"/>
    <x v="8"/>
    <n v="34"/>
    <n v="367"/>
    <n v="567"/>
    <n v="218"/>
    <n v="918"/>
    <n v="880"/>
    <n v="812"/>
    <s v="932"/>
    <n v="451"/>
    <n v="44.08"/>
    <x v="3"/>
    <s v="28"/>
    <s v="0.09%"/>
    <s v="0.66%"/>
    <s v="511.62"/>
    <x v="8"/>
    <s v="100,210"/>
    <s v="Asia"/>
    <x v="2"/>
    <s v="$1.74 Tn"/>
    <s v="$1.41 Tn"/>
    <x v="8"/>
  </r>
  <r>
    <x v="951"/>
    <s v="Hallym University"/>
    <x v="8"/>
    <n v="35"/>
    <n v="367"/>
    <n v="567"/>
    <n v="218"/>
    <n v="884"/>
    <n v="908"/>
    <n v="812"/>
    <s v="921"/>
    <n v="565"/>
    <n v="44.08"/>
    <x v="3"/>
    <s v="28"/>
    <s v="0.09%"/>
    <s v="0.66%"/>
    <s v="511.62"/>
    <x v="8"/>
    <s v="100,210"/>
    <s v="Asia"/>
    <x v="2"/>
    <s v="$1.74 Tn"/>
    <s v="$1.41 Tn"/>
    <x v="8"/>
  </r>
  <r>
    <x v="952"/>
    <s v="Harbin Engineering University"/>
    <x v="18"/>
    <n v="69"/>
    <n v="367"/>
    <n v="567"/>
    <n v="218"/>
    <n v="970"/>
    <n v="991"/>
    <n v="645"/>
    <s v="906"/>
    <n v="839"/>
    <n v="44.07"/>
    <x v="3"/>
    <s v="1"/>
    <s v="0.39%"/>
    <s v="18.47%"/>
    <s v="148.28"/>
    <x v="18"/>
    <s v="9,706,961"/>
    <s v="Asia"/>
    <x v="2"/>
    <s v="$15.47 Tn"/>
    <s v="$11.22 Tn"/>
    <x v="18"/>
  </r>
  <r>
    <x v="953"/>
    <s v="Dokuz Eylül University"/>
    <x v="37"/>
    <n v="10"/>
    <n v="367"/>
    <n v="567"/>
    <n v="218"/>
    <n v="931"/>
    <n v="957"/>
    <n v="812"/>
    <s v="906"/>
    <n v="871"/>
    <n v="44.07"/>
    <x v="3"/>
    <s v="17"/>
    <s v="1.09%"/>
    <s v="1.08%"/>
    <s v="107.64"/>
    <x v="37"/>
    <s v="783,562"/>
    <s v="Asia"/>
    <x v="4"/>
    <s v="$809.55 Bn"/>
    <s v="$863.71 Bn"/>
    <x v="37"/>
  </r>
  <r>
    <x v="954"/>
    <s v="Jinan University"/>
    <x v="18"/>
    <n v="70"/>
    <n v="367"/>
    <n v="336"/>
    <n v="218"/>
    <n v="793"/>
    <n v="897"/>
    <n v="812"/>
    <s v="984"/>
    <n v="688"/>
    <n v="44.07"/>
    <x v="3"/>
    <s v="1"/>
    <s v="0.39%"/>
    <s v="18.47%"/>
    <s v="148.28"/>
    <x v="18"/>
    <s v="9,706,961"/>
    <s v="Asia"/>
    <x v="2"/>
    <s v="$15.47 Tn"/>
    <s v="$11.22 Tn"/>
    <x v="18"/>
  </r>
  <r>
    <x v="955"/>
    <s v="Shiraz University"/>
    <x v="48"/>
    <n v="7"/>
    <n v="367"/>
    <n v="567"/>
    <n v="218"/>
    <n v="865"/>
    <n v="962"/>
    <n v="645"/>
    <s v="921"/>
    <n v="871"/>
    <n v="44.07"/>
    <x v="3"/>
    <s v="18"/>
    <s v="1.30%"/>
    <s v="1.08%"/>
    <s v="50.96"/>
    <x v="47"/>
    <s v="1,648,195"/>
    <s v="Asia"/>
    <x v="12"/>
    <s v="$495.69 Bn"/>
    <s v="$425.40 Bn"/>
    <x v="47"/>
  </r>
  <r>
    <x v="956"/>
    <s v="Third Military Medical University"/>
    <x v="18"/>
    <n v="71"/>
    <n v="367"/>
    <n v="567"/>
    <n v="218"/>
    <n v="737"/>
    <n v="809"/>
    <n v="645"/>
    <s v="932"/>
    <n v="721"/>
    <n v="44.07"/>
    <x v="3"/>
    <s v="1"/>
    <s v="0.39%"/>
    <s v="18.47%"/>
    <s v="148.28"/>
    <x v="18"/>
    <s v="9,706,961"/>
    <s v="Asia"/>
    <x v="2"/>
    <s v="$15.47 Tn"/>
    <s v="$11.22 Tn"/>
    <x v="18"/>
  </r>
  <r>
    <x v="957"/>
    <s v="Amirkabir University of Technology"/>
    <x v="48"/>
    <n v="8"/>
    <n v="367"/>
    <n v="567"/>
    <n v="218"/>
    <n v="725"/>
    <n v="962"/>
    <n v="645"/>
    <s v="932"/>
    <n v="871"/>
    <n v="44.07"/>
    <x v="3"/>
    <s v="18"/>
    <s v="1.30%"/>
    <s v="1.08%"/>
    <s v="50.96"/>
    <x v="47"/>
    <s v="1,648,195"/>
    <s v="Asia"/>
    <x v="12"/>
    <s v="$495.69 Bn"/>
    <s v="$425.40 Bn"/>
    <x v="47"/>
  </r>
  <r>
    <x v="958"/>
    <s v="Public University of Navarre"/>
    <x v="22"/>
    <n v="39"/>
    <n v="367"/>
    <n v="567"/>
    <n v="218"/>
    <n v="972"/>
    <n v="831"/>
    <n v="812"/>
    <s v="921"/>
    <n v="697"/>
    <n v="44.07"/>
    <x v="3"/>
    <s v="30"/>
    <s v="0.04%"/>
    <s v="0.60%"/>
    <s v="92.40"/>
    <x v="22"/>
    <s v="505,992"/>
    <s v="Europe"/>
    <x v="5"/>
    <s v="$1.50 Tn"/>
    <s v="$1.24 Tn"/>
    <x v="22"/>
  </r>
  <r>
    <x v="959"/>
    <s v="Federico Santa María Technical University"/>
    <x v="40"/>
    <n v="4"/>
    <n v="367"/>
    <n v="567"/>
    <n v="218"/>
    <n v="955"/>
    <n v="923"/>
    <n v="368"/>
    <s v="946"/>
    <n v="645"/>
    <n v="44.07"/>
    <x v="3"/>
    <s v="63"/>
    <s v="0.87%"/>
    <s v="0.25%"/>
    <s v="25.28"/>
    <x v="40"/>
    <s v="756,102"/>
    <s v="Americas"/>
    <x v="10"/>
    <s v="$313.56 Bn"/>
    <s v="$247.05 Bn"/>
    <x v="40"/>
  </r>
  <r>
    <x v="960"/>
    <s v="Federal University of ABC"/>
    <x v="23"/>
    <n v="15"/>
    <n v="367"/>
    <n v="567"/>
    <n v="218"/>
    <n v="929"/>
    <n v="923"/>
    <n v="645"/>
    <s v="921"/>
    <n v="871"/>
    <n v="44.07"/>
    <x v="3"/>
    <s v="6"/>
    <s v="0.72%"/>
    <s v="2.73%"/>
    <s v="24.96"/>
    <x v="23"/>
    <s v="8,515,767"/>
    <s v="Americas"/>
    <x v="10"/>
    <s v="$2.06 Tn"/>
    <s v="$1.80 Tn"/>
    <x v="23"/>
  </r>
  <r>
    <x v="961"/>
    <s v="University of Puerto Rico at Mayagüez"/>
    <x v="58"/>
    <n v="1"/>
    <n v="367"/>
    <n v="567"/>
    <n v="218"/>
    <n v="998"/>
    <n v="793"/>
    <n v="645"/>
    <s v="921"/>
    <n v="871"/>
    <n v="44.06"/>
    <x v="3"/>
    <s v="141"/>
    <s v="-2.47%"/>
    <s v="0.04%"/>
    <s v="322.53"/>
    <x v="57"/>
    <s v="8,870"/>
    <s v="Americas"/>
    <x v="16"/>
    <s v="$104.12 Bn"/>
    <s v="$105.03 Bn"/>
    <x v="57"/>
  </r>
  <r>
    <x v="962"/>
    <s v="Southern Medical University"/>
    <x v="18"/>
    <n v="72"/>
    <n v="367"/>
    <n v="567"/>
    <n v="218"/>
    <n v="801"/>
    <n v="758"/>
    <n v="812"/>
    <s v="932"/>
    <n v="782"/>
    <n v="44.06"/>
    <x v="3"/>
    <s v="1"/>
    <s v="0.39%"/>
    <s v="18.47%"/>
    <s v="148.28"/>
    <x v="18"/>
    <s v="9,706,961"/>
    <s v="Asia"/>
    <x v="2"/>
    <s v="$15.47 Tn"/>
    <s v="$11.22 Tn"/>
    <x v="18"/>
  </r>
  <r>
    <x v="963"/>
    <s v="University of Silesia"/>
    <x v="38"/>
    <n v="9"/>
    <n v="367"/>
    <n v="567"/>
    <n v="218"/>
    <n v="867"/>
    <n v="864"/>
    <n v="511"/>
    <s v="932"/>
    <n v="871"/>
    <n v="44.06"/>
    <x v="3"/>
    <s v="38"/>
    <s v="-0.11%"/>
    <s v="0.49%"/>
    <s v="121.04"/>
    <x v="38"/>
    <s v="312,679"/>
    <s v="Europe"/>
    <x v="8"/>
    <s v="$643.27 Bn"/>
    <s v="$471.40 Bn"/>
    <x v="38"/>
  </r>
  <r>
    <x v="964"/>
    <s v="Ain Shams University"/>
    <x v="49"/>
    <n v="2"/>
    <n v="367"/>
    <n v="567"/>
    <n v="218"/>
    <n v="875"/>
    <n v="832"/>
    <n v="511"/>
    <s v="932"/>
    <n v="871"/>
    <n v="44.06"/>
    <x v="3"/>
    <s v="14"/>
    <s v="1.94%"/>
    <s v="1.31%"/>
    <s v="102.08"/>
    <x v="48"/>
    <s v="1,002,450"/>
    <s v="Africa"/>
    <x v="14"/>
    <s v="$331.36 Bn"/>
    <s v="$270.14 Bn"/>
    <x v="48"/>
  </r>
  <r>
    <x v="965"/>
    <s v="University of Valenciennes and Hainaut-Cambresis"/>
    <x v="6"/>
    <n v="47"/>
    <n v="367"/>
    <n v="567"/>
    <n v="218"/>
    <n v="866"/>
    <n v="950"/>
    <n v="645"/>
    <s v="932"/>
    <n v="871"/>
    <n v="44.06"/>
    <x v="3"/>
    <s v="22"/>
    <s v="0.22%"/>
    <s v="0.84%"/>
    <s v="118.31"/>
    <x v="6"/>
    <s v="551,695"/>
    <s v="Europe"/>
    <x v="3"/>
    <s v="$2.88 Tn"/>
    <s v="$2.47 Tn"/>
    <x v="6"/>
  </r>
  <r>
    <x v="966"/>
    <s v="Chung Shan Medical University"/>
    <x v="19"/>
    <n v="18"/>
    <n v="367"/>
    <n v="567"/>
    <n v="218"/>
    <n v="727"/>
    <n v="973"/>
    <n v="645"/>
    <s v="946"/>
    <n v="871"/>
    <n v="44.06"/>
    <x v="3"/>
    <s v="57"/>
    <s v="0.18%"/>
    <s v="0.31%"/>
    <s v="658.05"/>
    <x v="19"/>
    <s v="36,193"/>
    <s v="Asia"/>
    <x v="2"/>
    <s v="$633.70 Bn"/>
    <s v="-"/>
    <x v="19"/>
  </r>
  <r>
    <x v="967"/>
    <s v="National University of Colombia"/>
    <x v="46"/>
    <n v="2"/>
    <n v="367"/>
    <n v="312"/>
    <n v="218"/>
    <n v="871"/>
    <n v="732"/>
    <n v="812"/>
    <s v="994"/>
    <n v="861"/>
    <n v="44.06"/>
    <x v="3"/>
    <s v="29"/>
    <s v="1.08%"/>
    <s v="0.65%"/>
    <s v="44.57"/>
    <x v="46"/>
    <s v="1,141,748"/>
    <s v="Americas"/>
    <x v="10"/>
    <s v="$352.81 Bn"/>
    <s v="$282.46 Bn"/>
    <x v="46"/>
  </r>
  <r>
    <x v="968"/>
    <s v="South China Agricultural University"/>
    <x v="18"/>
    <n v="73"/>
    <n v="367"/>
    <n v="567"/>
    <n v="218"/>
    <n v="877"/>
    <n v="811"/>
    <n v="812"/>
    <s v="932"/>
    <n v="871"/>
    <n v="44.06"/>
    <x v="3"/>
    <s v="1"/>
    <s v="0.39%"/>
    <s v="18.47%"/>
    <s v="148.28"/>
    <x v="18"/>
    <s v="9,706,961"/>
    <s v="Asia"/>
    <x v="2"/>
    <s v="$15.47 Tn"/>
    <s v="$11.22 Tn"/>
    <x v="18"/>
  </r>
  <r>
    <x v="969"/>
    <s v="Ibaraki University"/>
    <x v="2"/>
    <n v="74"/>
    <n v="367"/>
    <n v="567"/>
    <n v="218"/>
    <n v="999"/>
    <n v="448"/>
    <n v="645"/>
    <s v="946"/>
    <n v="562"/>
    <n v="44.06"/>
    <x v="3"/>
    <s v="11"/>
    <s v="-0.30%"/>
    <s v="1.62%"/>
    <s v="334.66"/>
    <x v="2"/>
    <s v="377,930"/>
    <s v="Asia"/>
    <x v="2"/>
    <s v="$5.50 Tn"/>
    <s v="$4.94 Tn"/>
    <x v="2"/>
  </r>
  <r>
    <x v="970"/>
    <s v="Fu Jen Catholic University"/>
    <x v="19"/>
    <n v="19"/>
    <n v="367"/>
    <n v="446"/>
    <n v="218"/>
    <n v="984"/>
    <n v="887"/>
    <n v="812"/>
    <s v="958"/>
    <n v="824"/>
    <n v="44.06"/>
    <x v="3"/>
    <s v="57"/>
    <s v="0.18%"/>
    <s v="0.31%"/>
    <s v="658.05"/>
    <x v="19"/>
    <s v="36,193"/>
    <s v="Asia"/>
    <x v="2"/>
    <s v="$633.70 Bn"/>
    <s v="-"/>
    <x v="19"/>
  </r>
  <r>
    <x v="971"/>
    <s v="Hunan Normal University"/>
    <x v="18"/>
    <n v="74"/>
    <n v="367"/>
    <n v="567"/>
    <n v="218"/>
    <n v="923"/>
    <n v="917"/>
    <n v="812"/>
    <s v="932"/>
    <n v="871"/>
    <n v="44.06"/>
    <x v="3"/>
    <s v="1"/>
    <s v="0.39%"/>
    <s v="18.47%"/>
    <s v="148.28"/>
    <x v="18"/>
    <s v="9,706,961"/>
    <s v="Asia"/>
    <x v="2"/>
    <s v="$15.47 Tn"/>
    <s v="$11.22 Tn"/>
    <x v="18"/>
  </r>
  <r>
    <x v="972"/>
    <s v="Ulsan National Institute of Science and Technology"/>
    <x v="8"/>
    <n v="36"/>
    <n v="367"/>
    <n v="567"/>
    <n v="218"/>
    <n v="880"/>
    <n v="912"/>
    <n v="645"/>
    <s v="984"/>
    <n v="349"/>
    <n v="44.06"/>
    <x v="3"/>
    <s v="28"/>
    <s v="0.09%"/>
    <s v="0.66%"/>
    <s v="511.62"/>
    <x v="8"/>
    <s v="100,210"/>
    <s v="Asia"/>
    <x v="2"/>
    <s v="$1.74 Tn"/>
    <s v="$1.41 Tn"/>
    <x v="8"/>
  </r>
  <r>
    <x v="973"/>
    <s v="Federal University of Santa Maria"/>
    <x v="23"/>
    <n v="16"/>
    <n v="367"/>
    <n v="396"/>
    <n v="218"/>
    <n v="954"/>
    <n v="974"/>
    <n v="812"/>
    <s v="975"/>
    <n v="871"/>
    <n v="44.05"/>
    <x v="3"/>
    <s v="6"/>
    <s v="0.72%"/>
    <s v="2.73%"/>
    <s v="24.96"/>
    <x v="23"/>
    <s v="8,515,767"/>
    <s v="Americas"/>
    <x v="10"/>
    <s v="$2.06 Tn"/>
    <s v="$1.80 Tn"/>
    <x v="23"/>
  </r>
  <r>
    <x v="974"/>
    <s v="Shenzhen University"/>
    <x v="18"/>
    <n v="75"/>
    <n v="367"/>
    <n v="410"/>
    <n v="218"/>
    <n v="976"/>
    <n v="778"/>
    <n v="645"/>
    <s v="999"/>
    <n v="318"/>
    <n v="44.05"/>
    <x v="3"/>
    <s v="1"/>
    <s v="0.39%"/>
    <s v="18.47%"/>
    <s v="148.28"/>
    <x v="18"/>
    <s v="9,706,961"/>
    <s v="Asia"/>
    <x v="2"/>
    <s v="$15.47 Tn"/>
    <s v="$11.22 Tn"/>
    <x v="18"/>
  </r>
  <r>
    <x v="975"/>
    <s v="Tianjin Medical University"/>
    <x v="18"/>
    <n v="76"/>
    <n v="367"/>
    <n v="567"/>
    <n v="218"/>
    <n v="885"/>
    <n v="857"/>
    <n v="812"/>
    <s v="946"/>
    <n v="839"/>
    <n v="44.05"/>
    <x v="3"/>
    <s v="1"/>
    <s v="0.39%"/>
    <s v="18.47%"/>
    <s v="148.28"/>
    <x v="18"/>
    <s v="9,706,961"/>
    <s v="Asia"/>
    <x v="2"/>
    <s v="$15.47 Tn"/>
    <s v="$11.22 Tn"/>
    <x v="18"/>
  </r>
  <r>
    <x v="976"/>
    <s v="Beijing University of Technology"/>
    <x v="18"/>
    <n v="77"/>
    <n v="367"/>
    <n v="567"/>
    <n v="218"/>
    <n v="780"/>
    <n v="950"/>
    <n v="812"/>
    <s v="969"/>
    <n v="512"/>
    <n v="44.05"/>
    <x v="3"/>
    <s v="1"/>
    <s v="0.39%"/>
    <s v="18.47%"/>
    <s v="148.28"/>
    <x v="18"/>
    <s v="9,706,961"/>
    <s v="Asia"/>
    <x v="2"/>
    <s v="$15.47 Tn"/>
    <s v="$11.22 Tn"/>
    <x v="18"/>
  </r>
  <r>
    <x v="977"/>
    <s v="University of Reims Champagne-Ardenne"/>
    <x v="6"/>
    <n v="48"/>
    <n v="367"/>
    <n v="567"/>
    <n v="218"/>
    <n v="967"/>
    <n v="884"/>
    <n v="645"/>
    <s v="958"/>
    <n v="544"/>
    <n v="44.05"/>
    <x v="3"/>
    <s v="22"/>
    <s v="0.22%"/>
    <s v="0.84%"/>
    <s v="118.31"/>
    <x v="6"/>
    <s v="551,695"/>
    <s v="Europe"/>
    <x v="3"/>
    <s v="$2.88 Tn"/>
    <s v="$2.47 Tn"/>
    <x v="6"/>
  </r>
  <r>
    <x v="978"/>
    <s v="Yuan Ze University"/>
    <x v="19"/>
    <n v="20"/>
    <n v="367"/>
    <n v="567"/>
    <n v="218"/>
    <n v="923"/>
    <n v="984"/>
    <n v="812"/>
    <s v="946"/>
    <n v="871"/>
    <n v="44.05"/>
    <x v="3"/>
    <s v="57"/>
    <s v="0.18%"/>
    <s v="0.31%"/>
    <s v="658.05"/>
    <x v="19"/>
    <s v="36,193"/>
    <s v="Asia"/>
    <x v="2"/>
    <s v="$633.70 Bn"/>
    <s v="-"/>
    <x v="19"/>
  </r>
  <r>
    <x v="979"/>
    <s v="University of Chemistry and Technology, Prague"/>
    <x v="30"/>
    <n v="5"/>
    <n v="367"/>
    <n v="567"/>
    <n v="218"/>
    <n v="991"/>
    <n v="868"/>
    <n v="812"/>
    <s v="946"/>
    <n v="778"/>
    <n v="44.05"/>
    <x v="3"/>
    <s v="86"/>
    <s v="0.18%"/>
    <s v="0.14%"/>
    <s v="135.79"/>
    <x v="30"/>
    <s v="78,865"/>
    <s v="Europe"/>
    <x v="8"/>
    <s v="$259.74 Bn"/>
    <s v="$195.31 Bn"/>
    <x v="30"/>
  </r>
  <r>
    <x v="980"/>
    <s v="University of Limerick"/>
    <x v="25"/>
    <n v="8"/>
    <n v="367"/>
    <n v="529"/>
    <n v="218"/>
    <n v="892"/>
    <n v="863"/>
    <n v="812"/>
    <s v="969"/>
    <n v="516"/>
    <n v="44.05"/>
    <x v="3"/>
    <s v="124"/>
    <s v="1.13%"/>
    <s v="0.06%"/>
    <s v="70.27"/>
    <x v="25"/>
    <s v="70,273"/>
    <s v="Europe"/>
    <x v="1"/>
    <s v="$405.19 Bn"/>
    <s v="$304.82 Bn"/>
    <x v="25"/>
  </r>
  <r>
    <x v="981"/>
    <s v="China Medical University (PRC)"/>
    <x v="18"/>
    <n v="78"/>
    <n v="367"/>
    <n v="567"/>
    <n v="218"/>
    <n v="804"/>
    <n v="749"/>
    <n v="645"/>
    <s v="958"/>
    <n v="871"/>
    <n v="44.04"/>
    <x v="3"/>
    <s v="1"/>
    <s v="0.39%"/>
    <s v="18.47%"/>
    <s v="148.28"/>
    <x v="18"/>
    <s v="9,706,961"/>
    <s v="Asia"/>
    <x v="2"/>
    <s v="$15.47 Tn"/>
    <s v="$11.22 Tn"/>
    <x v="18"/>
  </r>
  <r>
    <x v="982"/>
    <s v="Feng Chia University"/>
    <x v="19"/>
    <n v="21"/>
    <n v="367"/>
    <n v="434"/>
    <n v="218"/>
    <n v="902"/>
    <n v="991"/>
    <n v="812"/>
    <s v="975"/>
    <n v="871"/>
    <n v="44.04"/>
    <x v="3"/>
    <s v="57"/>
    <s v="0.18%"/>
    <s v="0.31%"/>
    <s v="658.05"/>
    <x v="19"/>
    <s v="36,193"/>
    <s v="Asia"/>
    <x v="2"/>
    <s v="$633.70 Bn"/>
    <s v="-"/>
    <x v="19"/>
  </r>
  <r>
    <x v="983"/>
    <s v="Zhejiang University of Technology"/>
    <x v="18"/>
    <n v="79"/>
    <n v="367"/>
    <n v="567"/>
    <n v="218"/>
    <n v="858"/>
    <n v="991"/>
    <n v="812"/>
    <s v="958"/>
    <n v="672"/>
    <n v="44.04"/>
    <x v="3"/>
    <s v="1"/>
    <s v="0.39%"/>
    <s v="18.47%"/>
    <s v="148.28"/>
    <x v="18"/>
    <s v="9,706,961"/>
    <s v="Asia"/>
    <x v="2"/>
    <s v="$15.47 Tn"/>
    <s v="$11.22 Tn"/>
    <x v="18"/>
  </r>
  <r>
    <x v="984"/>
    <s v="Novosibirsk State University"/>
    <x v="17"/>
    <n v="5"/>
    <n v="167"/>
    <n v="567"/>
    <n v="218"/>
    <n v="819"/>
    <n v="858"/>
    <n v="645"/>
    <s v="991"/>
    <n v="871"/>
    <n v="44.04"/>
    <x v="3"/>
    <s v="9"/>
    <s v="0.04%"/>
    <s v="1.87%"/>
    <s v="8.54"/>
    <x v="17"/>
    <s v="17,098,242"/>
    <s v="Europe"/>
    <x v="8"/>
    <s v="$1.67 Tn"/>
    <s v="$1.25 Tn"/>
    <x v="17"/>
  </r>
  <r>
    <x v="985"/>
    <s v="University of Bucharest"/>
    <x v="57"/>
    <n v="1"/>
    <n v="237"/>
    <n v="567"/>
    <n v="218"/>
    <n v="845"/>
    <n v="804"/>
    <n v="645"/>
    <s v="975"/>
    <n v="871"/>
    <n v="44.04"/>
    <x v="3"/>
    <s v="61"/>
    <s v="-0.66%"/>
    <s v="0.25%"/>
    <s v="80.70"/>
    <x v="56"/>
    <s v="238,391"/>
    <s v="Europe"/>
    <x v="8"/>
    <s v="$263.13 Bn"/>
    <s v="$186.69 Bn"/>
    <x v="56"/>
  </r>
  <r>
    <x v="986"/>
    <s v="Babeș-Bolyai University"/>
    <x v="57"/>
    <n v="2"/>
    <n v="367"/>
    <n v="567"/>
    <n v="218"/>
    <n v="874"/>
    <n v="855"/>
    <n v="812"/>
    <s v="958"/>
    <n v="871"/>
    <n v="44.04"/>
    <x v="3"/>
    <s v="61"/>
    <s v="-0.66%"/>
    <s v="0.25%"/>
    <s v="80.70"/>
    <x v="56"/>
    <s v="238,391"/>
    <s v="Europe"/>
    <x v="8"/>
    <s v="$263.13 Bn"/>
    <s v="$186.69 Bn"/>
    <x v="56"/>
  </r>
  <r>
    <x v="987"/>
    <s v="Mansoura University"/>
    <x v="49"/>
    <n v="3"/>
    <n v="367"/>
    <n v="567"/>
    <n v="218"/>
    <n v="987"/>
    <n v="969"/>
    <n v="645"/>
    <s v="958"/>
    <n v="871"/>
    <n v="44.04"/>
    <x v="3"/>
    <s v="14"/>
    <s v="1.94%"/>
    <s v="1.31%"/>
    <s v="102.08"/>
    <x v="48"/>
    <s v="1,002,450"/>
    <s v="Africa"/>
    <x v="14"/>
    <s v="$331.36 Bn"/>
    <s v="$270.14 Bn"/>
    <x v="48"/>
  </r>
  <r>
    <x v="988"/>
    <s v="University of Pau and Pays de l'Adour"/>
    <x v="6"/>
    <n v="49"/>
    <n v="367"/>
    <n v="567"/>
    <n v="218"/>
    <n v="980"/>
    <n v="991"/>
    <n v="812"/>
    <s v="958"/>
    <n v="809"/>
    <n v="44.04"/>
    <x v="3"/>
    <s v="22"/>
    <s v="0.22%"/>
    <s v="0.84%"/>
    <s v="118.31"/>
    <x v="6"/>
    <s v="551,695"/>
    <s v="Europe"/>
    <x v="3"/>
    <s v="$2.88 Tn"/>
    <s v="$2.47 Tn"/>
    <x v="6"/>
  </r>
  <r>
    <x v="989"/>
    <s v="Henan Normal University"/>
    <x v="18"/>
    <n v="80"/>
    <n v="367"/>
    <n v="567"/>
    <n v="218"/>
    <n v="959"/>
    <n v="991"/>
    <n v="812"/>
    <s v="958"/>
    <n v="871"/>
    <n v="44.04"/>
    <x v="3"/>
    <s v="1"/>
    <s v="0.39%"/>
    <s v="18.47%"/>
    <s v="148.28"/>
    <x v="18"/>
    <s v="9,706,961"/>
    <s v="Asia"/>
    <x v="2"/>
    <s v="$15.47 Tn"/>
    <s v="$11.22 Tn"/>
    <x v="18"/>
  </r>
  <r>
    <x v="990"/>
    <s v="Xidian University"/>
    <x v="18"/>
    <n v="81"/>
    <n v="367"/>
    <n v="542"/>
    <n v="218"/>
    <n v="830"/>
    <n v="974"/>
    <n v="812"/>
    <s v="984"/>
    <n v="434"/>
    <n v="44.03"/>
    <x v="3"/>
    <s v="1"/>
    <s v="0.39%"/>
    <s v="18.47%"/>
    <s v="148.28"/>
    <x v="18"/>
    <s v="9,706,961"/>
    <s v="Asia"/>
    <x v="2"/>
    <s v="$15.47 Tn"/>
    <s v="$11.22 Tn"/>
    <x v="18"/>
  </r>
  <r>
    <x v="991"/>
    <s v="Federal University of Bahia"/>
    <x v="23"/>
    <n v="17"/>
    <n v="367"/>
    <n v="540"/>
    <n v="218"/>
    <n v="962"/>
    <n v="865"/>
    <n v="645"/>
    <s v="969"/>
    <n v="774"/>
    <n v="44.03"/>
    <x v="3"/>
    <s v="6"/>
    <s v="0.72%"/>
    <s v="2.73%"/>
    <s v="24.96"/>
    <x v="23"/>
    <s v="8,515,767"/>
    <s v="Americas"/>
    <x v="10"/>
    <s v="$2.06 Tn"/>
    <s v="$1.80 Tn"/>
    <x v="23"/>
  </r>
  <r>
    <x v="992"/>
    <s v="Southwest Jiaotong University"/>
    <x v="18"/>
    <n v="82"/>
    <n v="367"/>
    <n v="327"/>
    <n v="218"/>
    <n v="937"/>
    <n v="962"/>
    <n v="812"/>
    <s v="998"/>
    <n v="861"/>
    <n v="44.03"/>
    <x v="3"/>
    <s v="1"/>
    <s v="0.39%"/>
    <s v="18.47%"/>
    <s v="148.28"/>
    <x v="18"/>
    <s v="9,706,961"/>
    <s v="Asia"/>
    <x v="2"/>
    <s v="$15.47 Tn"/>
    <s v="$11.22 Tn"/>
    <x v="18"/>
  </r>
  <r>
    <x v="993"/>
    <s v="Ryerson University"/>
    <x v="5"/>
    <n v="33"/>
    <n v="367"/>
    <n v="567"/>
    <n v="218"/>
    <n v="811"/>
    <n v="969"/>
    <n v="511"/>
    <s v="975"/>
    <n v="756"/>
    <n v="44.03"/>
    <x v="3"/>
    <s v="39"/>
    <s v="0.89%"/>
    <s v="0.48%"/>
    <s v="3.78"/>
    <x v="5"/>
    <s v="9,984,670"/>
    <s v="Americas"/>
    <x v="0"/>
    <s v="$1.83 Tn"/>
    <s v="$1.53 Tn"/>
    <x v="5"/>
  </r>
  <r>
    <x v="994"/>
    <s v="King Abdulaziz University"/>
    <x v="39"/>
    <n v="4"/>
    <n v="367"/>
    <n v="449"/>
    <n v="218"/>
    <n v="595"/>
    <n v="430"/>
    <n v="645"/>
    <s v="994"/>
    <n v="839"/>
    <n v="44.03"/>
    <x v="3"/>
    <s v="41"/>
    <s v="1.59%"/>
    <s v="0.45%"/>
    <s v="16.19"/>
    <x v="39"/>
    <s v="2,149,690"/>
    <s v="Asia"/>
    <x v="4"/>
    <s v="$790.06 Bn"/>
    <s v="$639.62 Bn"/>
    <x v="39"/>
  </r>
  <r>
    <x v="995"/>
    <s v="University of the Algarve"/>
    <x v="28"/>
    <n v="7"/>
    <n v="367"/>
    <n v="567"/>
    <n v="218"/>
    <n v="926"/>
    <n v="845"/>
    <n v="812"/>
    <s v="969"/>
    <n v="816"/>
    <n v="44.03"/>
    <x v="3"/>
    <s v="89"/>
    <s v="-0.29%"/>
    <s v="0.13%"/>
    <s v="110.73"/>
    <x v="28"/>
    <s v="92,090"/>
    <s v="Europe"/>
    <x v="5"/>
    <s v="$249.91 Bn"/>
    <s v="$204.84 Bn"/>
    <x v="28"/>
  </r>
  <r>
    <x v="996"/>
    <s v="Alexandria University"/>
    <x v="49"/>
    <n v="4"/>
    <n v="236"/>
    <n v="566"/>
    <n v="218"/>
    <n v="997"/>
    <n v="908"/>
    <n v="645"/>
    <s v="981"/>
    <n v="871"/>
    <n v="44.03"/>
    <x v="3"/>
    <s v="14"/>
    <s v="1.94%"/>
    <s v="1.31%"/>
    <s v="102.08"/>
    <x v="48"/>
    <s v="1,002,450"/>
    <s v="Africa"/>
    <x v="14"/>
    <s v="$331.36 Bn"/>
    <s v="$270.14 Bn"/>
    <x v="48"/>
  </r>
  <r>
    <x v="997"/>
    <s v="Federal University of Ceará"/>
    <x v="23"/>
    <n v="18"/>
    <n v="367"/>
    <n v="549"/>
    <n v="218"/>
    <n v="830"/>
    <n v="823"/>
    <n v="812"/>
    <s v="975"/>
    <n v="824"/>
    <n v="44.03"/>
    <x v="3"/>
    <s v="6"/>
    <s v="0.72%"/>
    <s v="2.73%"/>
    <s v="24.96"/>
    <x v="23"/>
    <s v="8,515,767"/>
    <s v="Americas"/>
    <x v="10"/>
    <s v="$2.06 Tn"/>
    <s v="$1.80 Tn"/>
    <x v="23"/>
  </r>
  <r>
    <x v="998"/>
    <s v="University of A Coruña"/>
    <x v="22"/>
    <n v="40"/>
    <n v="367"/>
    <n v="567"/>
    <n v="218"/>
    <n v="886"/>
    <n v="974"/>
    <n v="812"/>
    <s v="975"/>
    <n v="651"/>
    <n v="44.02"/>
    <x v="3"/>
    <s v="30"/>
    <s v="0.04%"/>
    <s v="0.60%"/>
    <s v="92.40"/>
    <x v="22"/>
    <s v="505,992"/>
    <s v="Europe"/>
    <x v="5"/>
    <s v="$1.50 Tn"/>
    <s v="$1.24 Tn"/>
    <x v="22"/>
  </r>
  <r>
    <x v="999"/>
    <s v="China Pharmaceutical University"/>
    <x v="18"/>
    <n v="83"/>
    <n v="367"/>
    <n v="567"/>
    <n v="218"/>
    <n v="861"/>
    <n v="991"/>
    <n v="812"/>
    <s v="981"/>
    <n v="547"/>
    <n v="44.02"/>
    <x v="3"/>
    <s v="1"/>
    <s v="0.39%"/>
    <s v="18.47%"/>
    <s v="148.28"/>
    <x v="18"/>
    <s v="9,706,961"/>
    <s v="Asia"/>
    <x v="2"/>
    <s v="$15.47 Tn"/>
    <s v="$11.22 Tn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E77B18-ED09-A74E-B81A-5B255B848FC4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5:B44" firstHeaderRow="1" firstDataRow="1" firstDataCol="1" rowPageCount="2" colPageCount="1"/>
  <pivotFields count="25">
    <pivotField axis="axisPage" multipleItemSelectionAllowe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h="1" x="431"/>
        <item h="1" x="432"/>
        <item h="1" x="433"/>
        <item h="1" x="434"/>
        <item h="1" x="435"/>
        <item h="1" x="436"/>
        <item h="1" x="437"/>
        <item h="1" x="438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3"/>
        <item h="1" x="494"/>
        <item h="1" x="495"/>
        <item h="1" x="496"/>
        <item h="1" x="497"/>
        <item h="1" x="498"/>
        <item h="1" x="499"/>
        <item h="1" x="500"/>
        <item h="1" x="501"/>
        <item h="1" x="502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7"/>
        <item h="1" x="538"/>
        <item h="1" x="539"/>
        <item h="1" x="540"/>
        <item h="1" x="541"/>
        <item h="1" x="542"/>
        <item h="1" x="543"/>
        <item h="1" x="544"/>
        <item h="1" x="545"/>
        <item h="1" x="546"/>
        <item h="1" x="547"/>
        <item h="1" x="548"/>
        <item h="1" x="549"/>
        <item h="1" x="550"/>
        <item h="1" x="551"/>
        <item h="1" x="552"/>
        <item h="1" x="553"/>
        <item h="1" x="554"/>
        <item h="1" x="555"/>
        <item h="1" x="556"/>
        <item h="1" x="557"/>
        <item h="1" x="558"/>
        <item h="1" x="559"/>
        <item h="1" x="560"/>
        <item h="1" x="561"/>
        <item h="1" x="562"/>
        <item h="1" x="563"/>
        <item h="1" x="564"/>
        <item h="1" x="565"/>
        <item h="1" x="566"/>
        <item h="1" x="567"/>
        <item h="1" x="568"/>
        <item h="1" x="569"/>
        <item h="1" x="570"/>
        <item h="1" x="571"/>
        <item h="1" x="572"/>
        <item h="1" x="573"/>
        <item h="1" x="574"/>
        <item h="1" x="575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8"/>
        <item h="1" x="599"/>
        <item h="1" x="600"/>
        <item h="1" x="601"/>
        <item h="1" x="602"/>
        <item h="1" x="603"/>
        <item h="1" x="604"/>
        <item h="1" x="605"/>
        <item h="1" x="606"/>
        <item h="1" x="607"/>
        <item h="1" x="608"/>
        <item h="1" x="609"/>
        <item h="1" x="610"/>
        <item h="1" x="611"/>
        <item h="1" x="612"/>
        <item h="1" x="613"/>
        <item h="1" x="614"/>
        <item h="1" x="615"/>
        <item h="1" x="616"/>
        <item h="1" x="617"/>
        <item h="1" x="618"/>
        <item h="1" x="619"/>
        <item h="1" x="620"/>
        <item h="1" x="621"/>
        <item h="1" x="622"/>
        <item h="1" x="623"/>
        <item h="1" x="624"/>
        <item h="1" x="625"/>
        <item h="1" x="626"/>
        <item h="1" x="627"/>
        <item h="1" x="628"/>
        <item h="1" x="629"/>
        <item h="1" x="630"/>
        <item h="1" x="631"/>
        <item h="1" x="632"/>
        <item h="1" x="633"/>
        <item h="1" x="634"/>
        <item h="1" x="635"/>
        <item h="1" x="636"/>
        <item h="1" x="637"/>
        <item h="1" x="638"/>
        <item h="1" x="639"/>
        <item h="1" x="640"/>
        <item h="1" x="641"/>
        <item h="1" x="642"/>
        <item h="1" x="643"/>
        <item h="1" x="644"/>
        <item h="1" x="645"/>
        <item h="1" x="646"/>
        <item h="1" x="647"/>
        <item h="1" x="648"/>
        <item h="1" x="649"/>
        <item h="1" x="650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0"/>
        <item h="1" x="661"/>
        <item h="1" x="662"/>
        <item h="1" x="663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6"/>
        <item h="1" x="677"/>
        <item h="1" x="678"/>
        <item h="1" x="679"/>
        <item h="1" x="680"/>
        <item h="1" x="681"/>
        <item h="1" x="682"/>
        <item h="1" x="683"/>
        <item h="1" x="684"/>
        <item h="1" x="685"/>
        <item h="1" x="686"/>
        <item h="1" x="687"/>
        <item h="1" x="688"/>
        <item h="1" x="689"/>
        <item h="1" x="690"/>
        <item h="1" x="691"/>
        <item h="1" x="692"/>
        <item h="1" x="693"/>
        <item h="1" x="694"/>
        <item h="1"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h="1" x="709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0"/>
        <item h="1" x="721"/>
        <item h="1" x="722"/>
        <item h="1" x="723"/>
        <item h="1" x="724"/>
        <item h="1" x="725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6"/>
        <item h="1" x="737"/>
        <item h="1" x="738"/>
        <item h="1" x="739"/>
        <item h="1" x="740"/>
        <item h="1" x="741"/>
        <item h="1" x="742"/>
        <item h="1" x="743"/>
        <item h="1" x="744"/>
        <item h="1" x="745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0"/>
        <item h="1" x="761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79"/>
        <item h="1" x="780"/>
        <item h="1" x="781"/>
        <item h="1" x="782"/>
        <item h="1" x="783"/>
        <item h="1" x="784"/>
        <item h="1" x="785"/>
        <item h="1" x="786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39"/>
        <item h="1" x="840"/>
        <item h="1" x="841"/>
        <item h="1" x="842"/>
        <item h="1" x="843"/>
        <item h="1" x="844"/>
        <item h="1" x="845"/>
        <item h="1" x="846"/>
        <item h="1" x="847"/>
        <item h="1" x="848"/>
        <item h="1" x="849"/>
        <item h="1" x="850"/>
        <item h="1" x="851"/>
        <item h="1" x="852"/>
        <item h="1" x="853"/>
        <item h="1" x="854"/>
        <item h="1" x="855"/>
        <item h="1" x="856"/>
        <item h="1" x="857"/>
        <item h="1" x="858"/>
        <item h="1" x="859"/>
        <item h="1" x="860"/>
        <item h="1" x="861"/>
        <item h="1" x="862"/>
        <item h="1" x="863"/>
        <item h="1" x="864"/>
        <item h="1" x="865"/>
        <item h="1" x="866"/>
        <item h="1" x="867"/>
        <item h="1" x="868"/>
        <item h="1" x="869"/>
        <item h="1" x="870"/>
        <item h="1" x="871"/>
        <item h="1" x="872"/>
        <item h="1" x="873"/>
        <item h="1" x="874"/>
        <item h="1" x="875"/>
        <item h="1" x="876"/>
        <item h="1" x="877"/>
        <item h="1" x="878"/>
        <item h="1" x="879"/>
        <item h="1" x="880"/>
        <item h="1" x="881"/>
        <item h="1" x="882"/>
        <item h="1" x="883"/>
        <item h="1" x="884"/>
        <item h="1" x="885"/>
        <item h="1" x="886"/>
        <item h="1" x="887"/>
        <item h="1" x="888"/>
        <item h="1" x="889"/>
        <item h="1" x="890"/>
        <item h="1" x="891"/>
        <item h="1" x="892"/>
        <item h="1" x="893"/>
        <item h="1" x="894"/>
        <item h="1" x="895"/>
        <item h="1" x="896"/>
        <item h="1" x="897"/>
        <item h="1" x="898"/>
        <item h="1" x="899"/>
        <item h="1" x="900"/>
        <item h="1" x="901"/>
        <item h="1" x="902"/>
        <item h="1" x="903"/>
        <item h="1" x="904"/>
        <item h="1" x="905"/>
        <item h="1" x="906"/>
        <item h="1" x="907"/>
        <item h="1" x="908"/>
        <item h="1" x="909"/>
        <item h="1" x="910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29"/>
        <item h="1" x="930"/>
        <item h="1" x="931"/>
        <item h="1" x="932"/>
        <item h="1" x="933"/>
        <item h="1" x="934"/>
        <item h="1" x="935"/>
        <item h="1" x="936"/>
        <item h="1" x="937"/>
        <item h="1" x="938"/>
        <item h="1" x="939"/>
        <item h="1" x="940"/>
        <item h="1" x="941"/>
        <item h="1" x="942"/>
        <item h="1" x="943"/>
        <item h="1" x="944"/>
        <item h="1" x="945"/>
        <item h="1" x="946"/>
        <item h="1" x="947"/>
        <item h="1" x="948"/>
        <item h="1" x="949"/>
        <item h="1" x="950"/>
        <item h="1" x="951"/>
        <item h="1"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5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8"/>
        <item h="1" x="989"/>
        <item h="1" x="990"/>
        <item h="1" x="991"/>
        <item h="1" x="992"/>
        <item h="1" x="993"/>
        <item h="1" x="994"/>
        <item h="1" x="995"/>
        <item h="1" x="996"/>
        <item h="1" x="997"/>
        <item h="1" x="998"/>
        <item h="1" x="999"/>
        <item t="default"/>
      </items>
    </pivotField>
    <pivotField dataField="1" showAll="0"/>
    <pivotField axis="axisRow" showAll="0" sortType="descending">
      <items count="60">
        <item x="36"/>
        <item x="14"/>
        <item x="26"/>
        <item x="20"/>
        <item x="23"/>
        <item x="51"/>
        <item x="5"/>
        <item x="40"/>
        <item x="18"/>
        <item x="46"/>
        <item x="45"/>
        <item x="56"/>
        <item x="30"/>
        <item x="15"/>
        <item x="49"/>
        <item x="43"/>
        <item x="12"/>
        <item x="6"/>
        <item x="10"/>
        <item x="33"/>
        <item x="24"/>
        <item x="35"/>
        <item x="41"/>
        <item x="32"/>
        <item x="48"/>
        <item x="25"/>
        <item x="4"/>
        <item x="9"/>
        <item x="2"/>
        <item x="44"/>
        <item x="52"/>
        <item x="31"/>
        <item x="34"/>
        <item x="11"/>
        <item x="27"/>
        <item x="13"/>
        <item x="38"/>
        <item x="28"/>
        <item x="58"/>
        <item x="57"/>
        <item x="17"/>
        <item x="39"/>
        <item x="50"/>
        <item x="16"/>
        <item x="47"/>
        <item x="42"/>
        <item x="21"/>
        <item x="8"/>
        <item x="22"/>
        <item x="7"/>
        <item x="3"/>
        <item x="19"/>
        <item x="29"/>
        <item x="37"/>
        <item x="53"/>
        <item x="54"/>
        <item x="1"/>
        <item x="5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 sortType="descending">
      <items count="59">
        <item h="1" x="24"/>
        <item x="23"/>
        <item x="37"/>
        <item x="3"/>
        <item x="25"/>
        <item x="13"/>
        <item x="44"/>
        <item x="41"/>
        <item x="52"/>
        <item x="29"/>
        <item x="0"/>
        <item x="16"/>
        <item x="15"/>
        <item x="46"/>
        <item x="21"/>
        <item x="49"/>
        <item x="14"/>
        <item x="7"/>
        <item x="11"/>
        <item x="26"/>
        <item x="12"/>
        <item x="47"/>
        <item x="10"/>
        <item x="5"/>
        <item x="20"/>
        <item x="4"/>
        <item x="27"/>
        <item x="53"/>
        <item x="6"/>
        <item x="2"/>
        <item x="1"/>
        <item x="57"/>
        <item x="9"/>
        <item x="8"/>
        <item x="22"/>
        <item x="48"/>
        <item x="42"/>
        <item x="19"/>
        <item x="43"/>
        <item x="28"/>
        <item x="30"/>
        <item x="39"/>
        <item x="33"/>
        <item x="55"/>
        <item x="51"/>
        <item x="32"/>
        <item x="35"/>
        <item x="54"/>
        <item x="38"/>
        <item x="40"/>
        <item x="45"/>
        <item x="56"/>
        <item x="31"/>
        <item x="17"/>
        <item x="36"/>
        <item x="18"/>
        <item x="50"/>
        <item x="34"/>
        <item t="default"/>
      </items>
    </pivotField>
  </pivotFields>
  <rowFields count="2">
    <field x="24"/>
    <field x="2"/>
  </rowFields>
  <rowItems count="39">
    <i>
      <x v="3"/>
    </i>
    <i r="1">
      <x v="50"/>
    </i>
    <i>
      <x v="5"/>
    </i>
    <i r="1">
      <x v="35"/>
    </i>
    <i>
      <x v="10"/>
    </i>
    <i r="1">
      <x v="58"/>
    </i>
    <i>
      <x v="11"/>
    </i>
    <i r="1">
      <x v="43"/>
    </i>
    <i>
      <x v="12"/>
    </i>
    <i r="1">
      <x v="13"/>
    </i>
    <i>
      <x v="16"/>
    </i>
    <i r="1">
      <x v="1"/>
    </i>
    <i>
      <x v="17"/>
    </i>
    <i r="1">
      <x v="49"/>
    </i>
    <i>
      <x v="18"/>
    </i>
    <i r="1">
      <x v="33"/>
    </i>
    <i>
      <x v="22"/>
    </i>
    <i r="1">
      <x v="18"/>
    </i>
    <i>
      <x v="23"/>
    </i>
    <i r="1">
      <x v="6"/>
    </i>
    <i>
      <x v="24"/>
    </i>
    <i r="1">
      <x v="3"/>
    </i>
    <i>
      <x v="25"/>
    </i>
    <i r="1">
      <x v="26"/>
    </i>
    <i>
      <x v="28"/>
    </i>
    <i r="1">
      <x v="17"/>
    </i>
    <i>
      <x v="29"/>
    </i>
    <i r="1">
      <x v="28"/>
    </i>
    <i>
      <x v="30"/>
    </i>
    <i r="1">
      <x v="56"/>
    </i>
    <i>
      <x v="33"/>
    </i>
    <i r="1">
      <x v="47"/>
    </i>
    <i>
      <x v="37"/>
    </i>
    <i r="1">
      <x v="51"/>
    </i>
    <i>
      <x v="53"/>
    </i>
    <i r="1">
      <x v="40"/>
    </i>
    <i>
      <x v="55"/>
    </i>
    <i r="1">
      <x v="8"/>
    </i>
    <i t="grand">
      <x/>
    </i>
  </rowItems>
  <colItems count="1">
    <i/>
  </colItems>
  <pageFields count="2">
    <pageField fld="0" hier="-1"/>
    <pageField fld="13" hier="-1"/>
  </pageFields>
  <dataFields count="1">
    <dataField name="Count of institution" fld="1" subtotal="count" baseField="0" baseItem="0"/>
  </dataField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8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9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5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55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6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7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3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5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1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0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9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8AA5C3-C5A3-994F-A966-842F9344332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20" firstHeaderRow="1" firstDataRow="1" firstDataCol="1" rowPageCount="1" colPageCount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8">
        <item x="6"/>
        <item x="16"/>
        <item x="13"/>
        <item x="15"/>
        <item x="2"/>
        <item x="8"/>
        <item x="14"/>
        <item x="0"/>
        <item x="1"/>
        <item x="10"/>
        <item x="7"/>
        <item x="9"/>
        <item x="12"/>
        <item x="5"/>
        <item x="4"/>
        <item x="3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21"/>
  </rowFields>
  <rowItems count="17">
    <i>
      <x v="7"/>
    </i>
    <i>
      <x v="4"/>
    </i>
    <i>
      <x v="15"/>
    </i>
    <i>
      <x v="13"/>
    </i>
    <i>
      <x v="8"/>
    </i>
    <i>
      <x v="9"/>
    </i>
    <i>
      <x/>
    </i>
    <i>
      <x v="5"/>
    </i>
    <i>
      <x v="12"/>
    </i>
    <i>
      <x v="14"/>
    </i>
    <i>
      <x v="6"/>
    </i>
    <i>
      <x v="10"/>
    </i>
    <i>
      <x v="11"/>
    </i>
    <i>
      <x v="2"/>
    </i>
    <i>
      <x v="1"/>
    </i>
    <i>
      <x v="3"/>
    </i>
    <i t="grand">
      <x/>
    </i>
  </rowItems>
  <colItems count="1">
    <i/>
  </colItems>
  <pageFields count="1">
    <pageField fld="13" hier="-1"/>
  </pageFields>
  <dataFields count="1">
    <dataField name="Sum of patents" fld="1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27321A-B803-F04A-97AA-A2E27E90A6B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36" firstHeaderRow="1" firstDataRow="1" firstDataCol="1" rowPageCount="1" colPageCount="1"/>
  <pivotFields count="25">
    <pivotField showAll="0"/>
    <pivotField dataField="1" showAll="0"/>
    <pivotField axis="axisRow" showAll="0" sortType="descending">
      <items count="60">
        <item x="36"/>
        <item x="14"/>
        <item x="26"/>
        <item x="20"/>
        <item x="23"/>
        <item x="51"/>
        <item x="5"/>
        <item x="40"/>
        <item x="18"/>
        <item x="46"/>
        <item x="45"/>
        <item x="56"/>
        <item x="30"/>
        <item x="15"/>
        <item x="49"/>
        <item x="43"/>
        <item x="12"/>
        <item x="6"/>
        <item x="10"/>
        <item x="33"/>
        <item x="24"/>
        <item x="35"/>
        <item x="41"/>
        <item x="32"/>
        <item x="48"/>
        <item x="25"/>
        <item x="4"/>
        <item x="9"/>
        <item x="2"/>
        <item x="44"/>
        <item x="52"/>
        <item x="31"/>
        <item x="34"/>
        <item x="11"/>
        <item x="27"/>
        <item x="13"/>
        <item x="38"/>
        <item x="28"/>
        <item x="58"/>
        <item x="57"/>
        <item x="17"/>
        <item x="39"/>
        <item x="50"/>
        <item x="16"/>
        <item x="47"/>
        <item x="42"/>
        <item x="21"/>
        <item x="8"/>
        <item x="22"/>
        <item x="7"/>
        <item x="3"/>
        <item x="19"/>
        <item x="29"/>
        <item x="37"/>
        <item x="53"/>
        <item x="54"/>
        <item x="1"/>
        <item x="5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showAll="0"/>
    <pivotField showAll="0"/>
    <pivotField showAll="0"/>
    <pivotField showAll="0"/>
    <pivotField axis="axisRow" showAll="0" sortType="descending">
      <items count="59">
        <item x="46"/>
        <item x="21"/>
        <item x="47"/>
        <item x="34"/>
        <item x="44"/>
        <item x="41"/>
        <item x="50"/>
        <item x="33"/>
        <item x="17"/>
        <item x="54"/>
        <item x="52"/>
        <item x="39"/>
        <item x="36"/>
        <item x="32"/>
        <item x="42"/>
        <item x="4"/>
        <item x="56"/>
        <item x="1"/>
        <item x="27"/>
        <item x="9"/>
        <item x="20"/>
        <item x="12"/>
        <item x="38"/>
        <item x="31"/>
        <item x="11"/>
        <item x="10"/>
        <item x="19"/>
        <item x="2"/>
        <item x="13"/>
        <item x="3"/>
        <item x="7"/>
        <item x="43"/>
        <item x="15"/>
        <item x="22"/>
        <item x="29"/>
        <item x="6"/>
        <item x="45"/>
        <item x="51"/>
        <item x="25"/>
        <item x="14"/>
        <item x="16"/>
        <item x="40"/>
        <item x="37"/>
        <item x="30"/>
        <item x="23"/>
        <item x="57"/>
        <item x="26"/>
        <item x="53"/>
        <item x="49"/>
        <item x="5"/>
        <item x="0"/>
        <item x="55"/>
        <item x="18"/>
        <item x="35"/>
        <item x="28"/>
        <item x="8"/>
        <item x="48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2">
    <field x="18"/>
    <field x="2"/>
  </rowFields>
  <rowItems count="33">
    <i>
      <x v="50"/>
    </i>
    <i r="1">
      <x v="58"/>
    </i>
    <i>
      <x v="17"/>
    </i>
    <i r="1">
      <x v="56"/>
    </i>
    <i>
      <x v="35"/>
    </i>
    <i r="1">
      <x v="17"/>
    </i>
    <i>
      <x v="27"/>
    </i>
    <i r="1">
      <x v="28"/>
    </i>
    <i>
      <x v="29"/>
    </i>
    <i r="1">
      <x v="50"/>
    </i>
    <i>
      <x v="15"/>
    </i>
    <i r="1">
      <x v="26"/>
    </i>
    <i>
      <x v="49"/>
    </i>
    <i r="1">
      <x v="6"/>
    </i>
    <i>
      <x v="25"/>
    </i>
    <i r="1">
      <x v="18"/>
    </i>
    <i>
      <x v="24"/>
    </i>
    <i r="1">
      <x v="33"/>
    </i>
    <i>
      <x v="39"/>
    </i>
    <i r="1">
      <x v="1"/>
    </i>
    <i>
      <x v="21"/>
    </i>
    <i r="1">
      <x v="16"/>
    </i>
    <i>
      <x v="55"/>
    </i>
    <i r="1">
      <x v="47"/>
    </i>
    <i>
      <x v="19"/>
    </i>
    <i r="1">
      <x v="27"/>
    </i>
    <i>
      <x v="30"/>
    </i>
    <i r="1">
      <x v="49"/>
    </i>
    <i>
      <x v="32"/>
    </i>
    <i r="1">
      <x v="13"/>
    </i>
    <i>
      <x v="28"/>
    </i>
    <i r="1">
      <x v="35"/>
    </i>
    <i t="grand">
      <x/>
    </i>
  </rowItems>
  <colItems count="1">
    <i/>
  </colItems>
  <pageFields count="1">
    <pageField fld="13" hier="-1"/>
  </pageFields>
  <dataFields count="1">
    <dataField name="Count of institution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58379A5-170A-BA48-BA0B-1638B6AB34EC}" autoFormatId="16" applyNumberFormats="0" applyBorderFormats="0" applyFontFormats="0" applyPatternFormats="0" applyAlignmentFormats="0" applyWidthHeightFormats="0">
  <queryTableRefresh nextId="19">
    <queryTableFields count="18">
      <queryTableField id="1" name="Column1.Country" tableColumnId="1"/>
      <queryTableField id="2" name="Column1.Population Rank" tableColumnId="2"/>
      <queryTableField id="3" name="Column1.Growth Rate" tableColumnId="3"/>
      <queryTableField id="4" name="Column1.World Percentage" tableColumnId="4"/>
      <queryTableField id="5" name="Column1.Density" tableColumnId="5"/>
      <queryTableField id="6" name="Column1.Land Area" tableColumnId="6"/>
      <queryTableField id="7" name="Column1.2020 Population Rank" tableColumnId="7"/>
      <queryTableField id="8" name="Column1.2020 World Percentage" tableColumnId="8"/>
      <queryTableField id="9" name="Column1.2020 Growth Rate" tableColumnId="9"/>
      <queryTableField id="10" name="Column1.Area" tableColumnId="10"/>
      <queryTableField id="11" name="Column1.Capital City" tableColumnId="11"/>
      <queryTableField id="12" name="Column1.Region" tableColumnId="12"/>
      <queryTableField id="13" name="Column1.Subregion" tableColumnId="13"/>
      <queryTableField id="14" name="Column1.Anthem" tableColumnId="14"/>
      <queryTableField id="15" name="Column1.Government" tableColumnId="15"/>
      <queryTableField id="16" name="Column1.GDP (IMF)" tableColumnId="16"/>
      <queryTableField id="17" name="Column1.GDP (UN)" tableColumnId="17"/>
      <queryTableField id="18" name="Column1.GDP Per Capita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954299-7945-4040-BF37-14D87D7310F6}" autoFormatId="16" applyNumberFormats="0" applyBorderFormats="0" applyFontFormats="0" applyPatternFormats="0" applyAlignmentFormats="0" applyWidthHeightFormats="0">
  <queryTableRefresh nextId="26" unboundColumnsRight="11">
    <queryTableFields count="25">
      <queryTableField id="1" name="world_rank" tableColumnId="1"/>
      <queryTableField id="2" name="institution" tableColumnId="2"/>
      <queryTableField id="3" name="country" tableColumnId="3"/>
      <queryTableField id="4" name="national_rank" tableColumnId="4"/>
      <queryTableField id="5" name="quality_of_education" tableColumnId="5"/>
      <queryTableField id="6" name="alumni_employment" tableColumnId="6"/>
      <queryTableField id="7" name="quality_of_faculty" tableColumnId="7"/>
      <queryTableField id="8" name="publications" tableColumnId="8"/>
      <queryTableField id="9" name="influence" tableColumnId="9"/>
      <queryTableField id="10" name="citations" tableColumnId="10"/>
      <queryTableField id="11" name="broad_impact" tableColumnId="11"/>
      <queryTableField id="12" name="patents" tableColumnId="12"/>
      <queryTableField id="13" name="score" tableColumnId="13"/>
      <queryTableField id="14" name="year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4D37D6-F784-3344-8F93-D6D9808C0078}" name="Query" displayName="Query" ref="A1:R185" tableType="queryTable" totalsRowShown="0">
  <autoFilter ref="A1:R185" xr:uid="{FD4D37D6-F784-3344-8F93-D6D9808C0078}"/>
  <tableColumns count="18">
    <tableColumn id="1" xr3:uid="{B218CEB4-EF26-AB4A-A545-68F41463E2B5}" uniqueName="1" name="Country" queryTableFieldId="1"/>
    <tableColumn id="2" xr3:uid="{42100B74-DB3E-E84D-82B2-EAE53D545E0C}" uniqueName="2" name="Population Rank" queryTableFieldId="2"/>
    <tableColumn id="3" xr3:uid="{18DB20CA-51A9-C24D-9D54-FE8F5DAD8626}" uniqueName="3" name="Growth Rate" queryTableFieldId="3"/>
    <tableColumn id="4" xr3:uid="{2933AB3C-EF76-CA41-BC90-A6239F5B3E36}" uniqueName="4" name="World Percentage" queryTableFieldId="4"/>
    <tableColumn id="5" xr3:uid="{5CF5DB37-22F6-EE47-A710-159C3CBE207C}" uniqueName="5" name="Density" queryTableFieldId="5"/>
    <tableColumn id="6" xr3:uid="{EC5E4393-3B4F-FD41-8079-C0F21B5D1CC8}" uniqueName="6" name="Land Area" queryTableFieldId="6"/>
    <tableColumn id="7" xr3:uid="{B432A069-079B-184E-A17D-1F92433B55A1}" uniqueName="7" name="2020 Population Rank" queryTableFieldId="7"/>
    <tableColumn id="8" xr3:uid="{19337108-0F94-5247-8B59-A374BB732042}" uniqueName="8" name="2020 World Percentage" queryTableFieldId="8"/>
    <tableColumn id="9" xr3:uid="{2BE38BEB-3579-D54B-81D7-3F202E1481D6}" uniqueName="9" name="2020 Growth Rate" queryTableFieldId="9"/>
    <tableColumn id="10" xr3:uid="{33066C5D-B46C-AE43-97F2-0C16F0B3CB55}" uniqueName="10" name="Area" queryTableFieldId="10"/>
    <tableColumn id="11" xr3:uid="{DDFDF4A1-3CA7-9B47-8582-75E2421A56C3}" uniqueName="11" name="Capital City" queryTableFieldId="11"/>
    <tableColumn id="12" xr3:uid="{0EC896FA-2560-004E-8C80-C819EF41375A}" uniqueName="12" name="Region" queryTableFieldId="12"/>
    <tableColumn id="13" xr3:uid="{539BAC74-6216-A749-9FE9-19D5BD7AEE94}" uniqueName="13" name="Subregion" queryTableFieldId="13"/>
    <tableColumn id="14" xr3:uid="{DAAC38A0-54A6-7049-90F5-5BDF77A2404E}" uniqueName="14" name="Anthem" queryTableFieldId="14"/>
    <tableColumn id="15" xr3:uid="{FF6FE7D8-3F8A-9440-99E6-1DFAFEDB3075}" uniqueName="15" name="Government" queryTableFieldId="15"/>
    <tableColumn id="16" xr3:uid="{94782689-0337-4041-A40B-FA1B43D1D12B}" uniqueName="16" name="GDP (IMF)" queryTableFieldId="16"/>
    <tableColumn id="17" xr3:uid="{87F2B40E-D053-CC48-A8BE-4CAA728F77FD}" uniqueName="17" name="GDP (UN)" queryTableFieldId="17"/>
    <tableColumn id="18" xr3:uid="{337F42CF-62ED-1B4A-9D76-F416CF55E131}" uniqueName="18" name="GDP Per Capita" queryTableFieldId="18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2B2237-B03D-9F40-9377-6CBD41C74EDF}" name="final" displayName="final" ref="A1:Y2201" tableType="queryTable" totalsRowShown="0">
  <autoFilter ref="A1:Y2201" xr:uid="{832B2237-B03D-9F40-9377-6CBD41C74EDF}"/>
  <tableColumns count="25">
    <tableColumn id="1" xr3:uid="{90213220-9F4F-CA4A-A176-76D150722BC2}" uniqueName="1" name="world_rank" queryTableFieldId="1"/>
    <tableColumn id="2" xr3:uid="{17335634-0D0E-7345-9D86-60A92FAD18D4}" uniqueName="2" name="institution" queryTableFieldId="2" dataDxfId="13"/>
    <tableColumn id="3" xr3:uid="{F6F637BD-A504-3E49-A263-3EF4650E7258}" uniqueName="3" name="country" queryTableFieldId="3" dataDxfId="12"/>
    <tableColumn id="4" xr3:uid="{6740FA3A-E6CF-2341-9344-81955FC47209}" uniqueName="4" name="national_rank" queryTableFieldId="4"/>
    <tableColumn id="5" xr3:uid="{74CDB022-43EE-8345-8830-02B383CA71CD}" uniqueName="5" name="quality_of_education" queryTableFieldId="5"/>
    <tableColumn id="6" xr3:uid="{78041B99-59E3-574D-904B-683C957DE3CE}" uniqueName="6" name="alumni_employment" queryTableFieldId="6"/>
    <tableColumn id="7" xr3:uid="{2E49CFD9-6605-9D4C-A205-BD206279BD46}" uniqueName="7" name="quality_of_faculty" queryTableFieldId="7"/>
    <tableColumn id="8" xr3:uid="{26285928-75CC-B540-8343-224879D94602}" uniqueName="8" name="publications" queryTableFieldId="8"/>
    <tableColumn id="9" xr3:uid="{8882196D-DB94-1846-A653-94DBE723758D}" uniqueName="9" name="influence" queryTableFieldId="9"/>
    <tableColumn id="10" xr3:uid="{AB02FF32-5E86-0C44-857C-F61636E062AB}" uniqueName="10" name="citations" queryTableFieldId="10"/>
    <tableColumn id="11" xr3:uid="{B0C75E43-68D4-7D4A-B719-A88F29A01E44}" uniqueName="11" name="broad_impact" queryTableFieldId="11" dataDxfId="11"/>
    <tableColumn id="12" xr3:uid="{D1C18300-34F3-1B42-BB66-811713256C33}" uniqueName="12" name="patents" queryTableFieldId="12"/>
    <tableColumn id="13" xr3:uid="{4D38431C-FD95-4C41-98F4-F30764BDA6BC}" uniqueName="13" name="score" queryTableFieldId="13"/>
    <tableColumn id="14" xr3:uid="{B8309AE5-BA7F-4F49-829E-D8BD21A52837}" uniqueName="14" name="year" queryTableFieldId="14"/>
    <tableColumn id="15" xr3:uid="{D8B542C7-4393-904E-9E8C-2291DC24316B}" uniqueName="15" name="Country Population Rank" queryTableFieldId="15" dataDxfId="10">
      <calculatedColumnFormula>VLOOKUP(C2, Query[[Country]:[Population Rank]],2,FALSE)</calculatedColumnFormula>
    </tableColumn>
    <tableColumn id="16" xr3:uid="{626701D9-6B00-D344-8553-E4933D4818CA}" uniqueName="16" name="Country GDP Growth Rate" queryTableFieldId="16" dataDxfId="9">
      <calculatedColumnFormula>VLOOKUP(C2, Query[[Country]:[Growth Rate]],3,FALSE)</calculatedColumnFormula>
    </tableColumn>
    <tableColumn id="17" xr3:uid="{D2CC7A34-6525-E140-980A-8C71B79C7688}" uniqueName="17" name="Country World Percentage" queryTableFieldId="17" dataDxfId="8">
      <calculatedColumnFormula>VLOOKUP(C2, Query[[Country]:[World Percentage]],4,FALSE)</calculatedColumnFormula>
    </tableColumn>
    <tableColumn id="18" xr3:uid="{E7CA6E3C-9EC1-EA4F-A721-42243588D08B}" uniqueName="18" name="Country Density" queryTableFieldId="18" dataDxfId="7">
      <calculatedColumnFormula>VLOOKUP(C2, Query[[Country]:[Density]],5,FALSE)</calculatedColumnFormula>
    </tableColumn>
    <tableColumn id="19" xr3:uid="{353B75D3-5CD9-4543-9CB2-8F0DED427493}" uniqueName="19" name="Country Land Area" queryTableFieldId="19" dataDxfId="6">
      <calculatedColumnFormula>VLOOKUP(C2, Query[[Country]:[Land Area]],6, FALSE)</calculatedColumnFormula>
    </tableColumn>
    <tableColumn id="20" xr3:uid="{A306B22D-08B8-1D43-9535-9C8ACCEAE573}" uniqueName="20" name="Country Total Area" queryTableFieldId="20" dataDxfId="5">
      <calculatedColumnFormula>VLOOKUP(C2, Query[[Country]:[Area]],10, FALSE)</calculatedColumnFormula>
    </tableColumn>
    <tableColumn id="21" xr3:uid="{38E45949-3586-6740-AFEF-21D07D5929D8}" uniqueName="21" name="Country's Continent" queryTableFieldId="21" dataDxfId="4">
      <calculatedColumnFormula>VLOOKUP(C2, Query[[Country]:[Region]],12, FALSE)</calculatedColumnFormula>
    </tableColumn>
    <tableColumn id="22" xr3:uid="{7F6862C0-F7D0-F747-BDFE-C57620DCCAA9}" uniqueName="22" name="Country Subregion" queryTableFieldId="22" dataDxfId="3">
      <calculatedColumnFormula>VLOOKUP(C2, Query[[Country]:[Subregion]],13, FALSE)</calculatedColumnFormula>
    </tableColumn>
    <tableColumn id="23" xr3:uid="{CE41C699-E9E0-734A-8378-5C12138A85FC}" uniqueName="23" name="Country's GDP (IMF)" queryTableFieldId="23" dataDxfId="2">
      <calculatedColumnFormula>VLOOKUP(C2, Query[[Country]:[GDP (IMF)]],16, FALSE)</calculatedColumnFormula>
    </tableColumn>
    <tableColumn id="24" xr3:uid="{1B4A05DC-94B0-024B-98A7-CA61BD51243B}" uniqueName="24" name="Country's GDP (UN)" queryTableFieldId="24" dataDxfId="1">
      <calculatedColumnFormula>VLOOKUP(C2, Query[[Country]:[GDP (UN)]],17, FALSE)</calculatedColumnFormula>
    </tableColumn>
    <tableColumn id="25" xr3:uid="{738CBAA4-7D74-ED4B-BCB8-8D7AD62A017E}" uniqueName="25" name="Country's GDP Per Capita" queryTableFieldId="25" dataDxfId="0">
      <calculatedColumnFormula>VLOOKUP(C2, Query[[Country]:[GDP Per Capita]],18, 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2D05-D5FB-F442-AC62-50A65D35872B}">
  <dimension ref="A1:V185"/>
  <sheetViews>
    <sheetView topLeftCell="A147" zoomScale="90" workbookViewId="0">
      <selection activeCell="J178" sqref="J178"/>
    </sheetView>
  </sheetViews>
  <sheetFormatPr baseColWidth="10" defaultRowHeight="16" x14ac:dyDescent="0.2"/>
  <cols>
    <col min="1" max="1" width="28.33203125" bestFit="1" customWidth="1"/>
    <col min="2" max="2" width="25.33203125" bestFit="1" customWidth="1"/>
    <col min="3" max="3" width="22" bestFit="1" customWidth="1"/>
    <col min="4" max="4" width="26.6640625" bestFit="1" customWidth="1"/>
    <col min="5" max="5" width="18" bestFit="1" customWidth="1"/>
    <col min="6" max="6" width="20" bestFit="1" customWidth="1"/>
    <col min="7" max="7" width="29.83203125" bestFit="1" customWidth="1"/>
    <col min="8" max="8" width="31.1640625" bestFit="1" customWidth="1"/>
    <col min="9" max="9" width="26.5" bestFit="1" customWidth="1"/>
    <col min="10" max="10" width="15.5" bestFit="1" customWidth="1"/>
    <col min="11" max="11" width="21.5" bestFit="1" customWidth="1"/>
    <col min="12" max="12" width="17.33203125" bestFit="1" customWidth="1"/>
    <col min="13" max="13" width="22.83203125" bestFit="1" customWidth="1"/>
    <col min="14" max="14" width="18.1640625" bestFit="1" customWidth="1"/>
    <col min="15" max="15" width="28.33203125" bestFit="1" customWidth="1"/>
    <col min="16" max="16" width="20.33203125" bestFit="1" customWidth="1"/>
    <col min="17" max="17" width="19.83203125" bestFit="1" customWidth="1"/>
    <col min="18" max="18" width="24.83203125" bestFit="1" customWidth="1"/>
  </cols>
  <sheetData>
    <row r="1" spans="1:22" x14ac:dyDescent="0.2">
      <c r="A1" t="s">
        <v>2639</v>
      </c>
      <c r="B1" t="s">
        <v>2640</v>
      </c>
      <c r="C1" t="s">
        <v>2641</v>
      </c>
      <c r="D1" t="s">
        <v>2642</v>
      </c>
      <c r="E1" t="s">
        <v>2643</v>
      </c>
      <c r="F1" t="s">
        <v>2644</v>
      </c>
      <c r="G1" t="s">
        <v>2656</v>
      </c>
      <c r="H1" t="s">
        <v>2645</v>
      </c>
      <c r="I1" t="s">
        <v>2646</v>
      </c>
      <c r="J1" t="s">
        <v>2647</v>
      </c>
      <c r="K1" t="s">
        <v>2648</v>
      </c>
      <c r="L1" t="s">
        <v>2649</v>
      </c>
      <c r="M1" t="s">
        <v>2650</v>
      </c>
      <c r="N1" t="s">
        <v>2651</v>
      </c>
      <c r="O1" t="s">
        <v>2652</v>
      </c>
      <c r="P1" t="s">
        <v>2653</v>
      </c>
      <c r="Q1" t="s">
        <v>2654</v>
      </c>
      <c r="R1" t="s">
        <v>2655</v>
      </c>
    </row>
    <row r="2" spans="1:22" x14ac:dyDescent="0.2">
      <c r="A2" t="s">
        <v>159</v>
      </c>
      <c r="B2" t="s">
        <v>1023</v>
      </c>
      <c r="C2" t="s">
        <v>1024</v>
      </c>
      <c r="D2" t="s">
        <v>1025</v>
      </c>
      <c r="E2" t="s">
        <v>1026</v>
      </c>
      <c r="F2" t="s">
        <v>1027</v>
      </c>
      <c r="G2" t="s">
        <v>1023</v>
      </c>
      <c r="H2" t="s">
        <v>1025</v>
      </c>
      <c r="I2" t="s">
        <v>1024</v>
      </c>
      <c r="J2" t="s">
        <v>1028</v>
      </c>
      <c r="K2" t="s">
        <v>1029</v>
      </c>
      <c r="L2" t="s">
        <v>1030</v>
      </c>
      <c r="M2" t="s">
        <v>1031</v>
      </c>
      <c r="N2" t="s">
        <v>159</v>
      </c>
      <c r="O2" t="s">
        <v>159</v>
      </c>
      <c r="P2" t="s">
        <v>1032</v>
      </c>
      <c r="Q2" t="s">
        <v>1033</v>
      </c>
      <c r="R2">
        <v>32019.83</v>
      </c>
    </row>
    <row r="3" spans="1:22" x14ac:dyDescent="0.2">
      <c r="A3" t="s">
        <v>956</v>
      </c>
      <c r="B3" t="s">
        <v>1034</v>
      </c>
      <c r="C3" t="s">
        <v>1035</v>
      </c>
      <c r="D3" t="s">
        <v>1036</v>
      </c>
      <c r="E3" t="s">
        <v>1037</v>
      </c>
      <c r="F3" t="s">
        <v>1038</v>
      </c>
      <c r="G3" t="s">
        <v>2946</v>
      </c>
      <c r="H3" t="s">
        <v>1036</v>
      </c>
      <c r="I3" t="s">
        <v>1035</v>
      </c>
      <c r="J3" t="s">
        <v>1039</v>
      </c>
      <c r="K3" t="s">
        <v>1040</v>
      </c>
      <c r="L3" t="s">
        <v>1030</v>
      </c>
      <c r="M3" t="s">
        <v>1041</v>
      </c>
      <c r="P3" t="s">
        <v>1042</v>
      </c>
      <c r="Q3" t="s">
        <v>1043</v>
      </c>
      <c r="R3">
        <v>21822.84</v>
      </c>
      <c r="U3">
        <f>AVERAGE(R2:R185)</f>
        <v>15261.468369565218</v>
      </c>
    </row>
    <row r="4" spans="1:22" x14ac:dyDescent="0.2">
      <c r="A4" t="s">
        <v>1044</v>
      </c>
      <c r="B4" t="s">
        <v>1045</v>
      </c>
      <c r="C4" t="s">
        <v>1046</v>
      </c>
      <c r="D4" t="s">
        <v>1036</v>
      </c>
      <c r="E4" t="s">
        <v>1047</v>
      </c>
      <c r="F4" t="s">
        <v>1048</v>
      </c>
      <c r="G4" t="s">
        <v>1045</v>
      </c>
      <c r="H4" t="s">
        <v>1036</v>
      </c>
      <c r="I4" t="s">
        <v>1046</v>
      </c>
      <c r="J4" t="s">
        <v>1049</v>
      </c>
      <c r="K4" t="s">
        <v>1050</v>
      </c>
      <c r="L4" t="s">
        <v>1051</v>
      </c>
      <c r="M4" t="s">
        <v>1052</v>
      </c>
      <c r="P4" t="s">
        <v>1053</v>
      </c>
      <c r="Q4" t="s">
        <v>1054</v>
      </c>
      <c r="R4">
        <v>23923.13</v>
      </c>
      <c r="V4" s="4"/>
    </row>
    <row r="5" spans="1:22" x14ac:dyDescent="0.2">
      <c r="A5" t="s">
        <v>1055</v>
      </c>
      <c r="B5" t="s">
        <v>1056</v>
      </c>
      <c r="C5" t="s">
        <v>1057</v>
      </c>
      <c r="D5" t="s">
        <v>1058</v>
      </c>
      <c r="E5" t="s">
        <v>1059</v>
      </c>
      <c r="F5" t="s">
        <v>1060</v>
      </c>
      <c r="G5" t="s">
        <v>1056</v>
      </c>
      <c r="H5" t="s">
        <v>1058</v>
      </c>
      <c r="I5" t="s">
        <v>1057</v>
      </c>
      <c r="J5" t="s">
        <v>1061</v>
      </c>
      <c r="K5" t="s">
        <v>1062</v>
      </c>
      <c r="L5" t="s">
        <v>1051</v>
      </c>
      <c r="M5" t="s">
        <v>1063</v>
      </c>
      <c r="P5" t="s">
        <v>1064</v>
      </c>
      <c r="Q5" t="s">
        <v>1065</v>
      </c>
      <c r="R5">
        <v>3808.93</v>
      </c>
      <c r="T5" s="4"/>
    </row>
    <row r="6" spans="1:22" x14ac:dyDescent="0.2">
      <c r="A6" t="s">
        <v>129</v>
      </c>
      <c r="B6" t="s">
        <v>1066</v>
      </c>
      <c r="C6" t="s">
        <v>1067</v>
      </c>
      <c r="D6" t="s">
        <v>1068</v>
      </c>
      <c r="E6" t="s">
        <v>1069</v>
      </c>
      <c r="F6" t="s">
        <v>1070</v>
      </c>
      <c r="G6" t="s">
        <v>1066</v>
      </c>
      <c r="H6" t="s">
        <v>1068</v>
      </c>
      <c r="I6" t="s">
        <v>1067</v>
      </c>
      <c r="J6" t="s">
        <v>1071</v>
      </c>
      <c r="K6" t="s">
        <v>129</v>
      </c>
      <c r="L6" t="s">
        <v>1051</v>
      </c>
      <c r="M6" t="s">
        <v>1072</v>
      </c>
      <c r="P6" t="s">
        <v>1073</v>
      </c>
      <c r="Q6" t="s">
        <v>1074</v>
      </c>
      <c r="R6">
        <v>66983.259999999995</v>
      </c>
    </row>
    <row r="7" spans="1:22" x14ac:dyDescent="0.2">
      <c r="A7" t="s">
        <v>145</v>
      </c>
      <c r="B7" t="s">
        <v>1076</v>
      </c>
      <c r="C7" t="s">
        <v>1077</v>
      </c>
      <c r="D7" t="s">
        <v>1078</v>
      </c>
      <c r="E7" t="s">
        <v>1079</v>
      </c>
      <c r="F7" t="s">
        <v>1080</v>
      </c>
      <c r="G7" t="s">
        <v>1076</v>
      </c>
      <c r="H7" t="s">
        <v>1078</v>
      </c>
      <c r="I7" t="s">
        <v>1077</v>
      </c>
      <c r="J7" t="s">
        <v>1081</v>
      </c>
      <c r="K7" t="s">
        <v>1082</v>
      </c>
      <c r="L7" t="s">
        <v>1030</v>
      </c>
      <c r="M7" t="s">
        <v>1083</v>
      </c>
      <c r="O7" t="s">
        <v>145</v>
      </c>
      <c r="P7" t="s">
        <v>1084</v>
      </c>
      <c r="Q7" t="s">
        <v>1085</v>
      </c>
      <c r="R7">
        <v>47782.49</v>
      </c>
    </row>
    <row r="8" spans="1:22" x14ac:dyDescent="0.2">
      <c r="A8" t="s">
        <v>1087</v>
      </c>
      <c r="B8" t="s">
        <v>1088</v>
      </c>
      <c r="C8" t="s">
        <v>1089</v>
      </c>
      <c r="D8" t="s">
        <v>1090</v>
      </c>
      <c r="E8" t="s">
        <v>1091</v>
      </c>
      <c r="F8" t="s">
        <v>1092</v>
      </c>
      <c r="G8" t="s">
        <v>1088</v>
      </c>
      <c r="H8" t="s">
        <v>1090</v>
      </c>
      <c r="I8" t="s">
        <v>1089</v>
      </c>
      <c r="J8" t="s">
        <v>1092</v>
      </c>
      <c r="K8" t="s">
        <v>1093</v>
      </c>
      <c r="L8" t="s">
        <v>1094</v>
      </c>
      <c r="M8" t="s">
        <v>1095</v>
      </c>
      <c r="O8" t="s">
        <v>1087</v>
      </c>
      <c r="P8" t="s">
        <v>1096</v>
      </c>
      <c r="Q8" t="s">
        <v>1097</v>
      </c>
      <c r="R8">
        <v>18578.509999999998</v>
      </c>
    </row>
    <row r="9" spans="1:22" x14ac:dyDescent="0.2">
      <c r="A9" t="s">
        <v>1098</v>
      </c>
      <c r="B9" t="s">
        <v>1099</v>
      </c>
      <c r="C9" t="s">
        <v>1100</v>
      </c>
      <c r="D9" t="s">
        <v>1101</v>
      </c>
      <c r="E9" t="s">
        <v>1102</v>
      </c>
      <c r="F9" t="s">
        <v>1103</v>
      </c>
      <c r="G9" t="s">
        <v>1099</v>
      </c>
      <c r="H9" t="s">
        <v>1101</v>
      </c>
      <c r="I9" t="s">
        <v>1100</v>
      </c>
      <c r="J9" t="s">
        <v>1104</v>
      </c>
      <c r="K9" t="s">
        <v>1105</v>
      </c>
      <c r="L9" t="s">
        <v>1106</v>
      </c>
      <c r="M9" t="s">
        <v>1107</v>
      </c>
      <c r="P9" t="s">
        <v>1108</v>
      </c>
      <c r="Q9" t="s">
        <v>1109</v>
      </c>
      <c r="R9">
        <v>521.32000000000005</v>
      </c>
    </row>
    <row r="10" spans="1:22" x14ac:dyDescent="0.2">
      <c r="A10" t="s">
        <v>66</v>
      </c>
      <c r="B10" t="s">
        <v>1110</v>
      </c>
      <c r="C10" t="s">
        <v>1111</v>
      </c>
      <c r="D10" t="s">
        <v>1112</v>
      </c>
      <c r="E10" t="s">
        <v>1113</v>
      </c>
      <c r="F10" t="s">
        <v>1114</v>
      </c>
      <c r="G10" t="s">
        <v>1110</v>
      </c>
      <c r="H10" t="s">
        <v>1112</v>
      </c>
      <c r="I10" t="s">
        <v>1111</v>
      </c>
      <c r="J10" t="s">
        <v>1115</v>
      </c>
      <c r="K10" t="s">
        <v>1116</v>
      </c>
      <c r="L10" t="s">
        <v>1030</v>
      </c>
      <c r="M10" t="s">
        <v>1083</v>
      </c>
      <c r="N10" t="s">
        <v>66</v>
      </c>
      <c r="O10" t="s">
        <v>66</v>
      </c>
      <c r="P10" t="s">
        <v>1117</v>
      </c>
      <c r="Q10" t="s">
        <v>1118</v>
      </c>
      <c r="R10">
        <v>44061.52</v>
      </c>
      <c r="V10" s="4"/>
    </row>
    <row r="11" spans="1:22" x14ac:dyDescent="0.2">
      <c r="A11" t="s">
        <v>594</v>
      </c>
      <c r="B11" t="s">
        <v>1120</v>
      </c>
      <c r="C11" t="s">
        <v>1121</v>
      </c>
      <c r="D11" t="s">
        <v>1122</v>
      </c>
      <c r="E11" t="s">
        <v>1123</v>
      </c>
      <c r="F11" t="s">
        <v>1124</v>
      </c>
      <c r="G11" t="s">
        <v>1120</v>
      </c>
      <c r="H11" t="s">
        <v>1122</v>
      </c>
      <c r="I11" t="s">
        <v>1121</v>
      </c>
      <c r="J11" t="s">
        <v>1125</v>
      </c>
      <c r="K11" t="s">
        <v>1126</v>
      </c>
      <c r="L11" t="s">
        <v>1051</v>
      </c>
      <c r="M11" t="s">
        <v>1052</v>
      </c>
      <c r="P11" t="s">
        <v>1127</v>
      </c>
      <c r="Q11" t="s">
        <v>1128</v>
      </c>
      <c r="R11">
        <v>8881.4699999999993</v>
      </c>
    </row>
    <row r="12" spans="1:22" x14ac:dyDescent="0.2">
      <c r="A12" t="s">
        <v>307</v>
      </c>
      <c r="B12" t="s">
        <v>1129</v>
      </c>
      <c r="C12" t="s">
        <v>1130</v>
      </c>
      <c r="D12" t="s">
        <v>1131</v>
      </c>
      <c r="E12" t="s">
        <v>1132</v>
      </c>
      <c r="F12" t="s">
        <v>1133</v>
      </c>
      <c r="G12" t="s">
        <v>1129</v>
      </c>
      <c r="H12" t="s">
        <v>1131</v>
      </c>
      <c r="I12" t="s">
        <v>1130</v>
      </c>
      <c r="J12" t="s">
        <v>1134</v>
      </c>
      <c r="K12" t="s">
        <v>1135</v>
      </c>
      <c r="L12" t="s">
        <v>1030</v>
      </c>
      <c r="M12" t="s">
        <v>1031</v>
      </c>
      <c r="O12" t="s">
        <v>307</v>
      </c>
      <c r="P12" t="s">
        <v>1136</v>
      </c>
      <c r="Q12" t="s">
        <v>1137</v>
      </c>
      <c r="R12">
        <v>24509.08</v>
      </c>
    </row>
    <row r="13" spans="1:22" x14ac:dyDescent="0.2">
      <c r="A13" t="s">
        <v>1138</v>
      </c>
      <c r="B13" t="s">
        <v>1139</v>
      </c>
      <c r="C13" t="s">
        <v>1140</v>
      </c>
      <c r="D13" t="s">
        <v>1141</v>
      </c>
      <c r="E13" t="s">
        <v>1142</v>
      </c>
      <c r="F13" t="s">
        <v>1143</v>
      </c>
      <c r="G13" t="s">
        <v>1139</v>
      </c>
      <c r="H13" t="s">
        <v>1141</v>
      </c>
      <c r="I13" t="s">
        <v>1140</v>
      </c>
      <c r="J13" t="s">
        <v>1144</v>
      </c>
      <c r="K13" t="s">
        <v>1145</v>
      </c>
      <c r="L13" t="s">
        <v>1106</v>
      </c>
      <c r="M13" t="s">
        <v>1107</v>
      </c>
      <c r="P13" t="s">
        <v>1146</v>
      </c>
      <c r="Q13" t="s">
        <v>1147</v>
      </c>
      <c r="R13">
        <v>2288.5</v>
      </c>
    </row>
    <row r="14" spans="1:22" x14ac:dyDescent="0.2">
      <c r="A14" t="s">
        <v>1148</v>
      </c>
      <c r="B14" t="s">
        <v>1149</v>
      </c>
      <c r="C14" t="s">
        <v>1150</v>
      </c>
      <c r="D14" t="s">
        <v>1058</v>
      </c>
      <c r="E14" t="s">
        <v>1151</v>
      </c>
      <c r="F14" t="s">
        <v>1152</v>
      </c>
      <c r="G14" t="s">
        <v>1149</v>
      </c>
      <c r="H14" t="s">
        <v>1058</v>
      </c>
      <c r="I14" t="s">
        <v>1150</v>
      </c>
      <c r="J14" t="s">
        <v>1153</v>
      </c>
      <c r="K14" t="s">
        <v>1154</v>
      </c>
      <c r="L14" t="s">
        <v>1106</v>
      </c>
      <c r="M14" t="s">
        <v>1155</v>
      </c>
      <c r="P14" t="s">
        <v>1065</v>
      </c>
      <c r="Q14" t="s">
        <v>1156</v>
      </c>
      <c r="R14">
        <v>3971.32</v>
      </c>
    </row>
    <row r="15" spans="1:22" x14ac:dyDescent="0.2">
      <c r="A15" t="s">
        <v>15</v>
      </c>
      <c r="B15" t="s">
        <v>1158</v>
      </c>
      <c r="C15" t="s">
        <v>1159</v>
      </c>
      <c r="D15" t="s">
        <v>1160</v>
      </c>
      <c r="E15" t="s">
        <v>1161</v>
      </c>
      <c r="F15" t="s">
        <v>1162</v>
      </c>
      <c r="G15" t="s">
        <v>1158</v>
      </c>
      <c r="H15" t="s">
        <v>1160</v>
      </c>
      <c r="I15" t="s">
        <v>1159</v>
      </c>
      <c r="J15" t="s">
        <v>1163</v>
      </c>
      <c r="K15" t="s">
        <v>1164</v>
      </c>
      <c r="L15" t="s">
        <v>1094</v>
      </c>
      <c r="M15" t="s">
        <v>1165</v>
      </c>
      <c r="N15" t="s">
        <v>1157</v>
      </c>
      <c r="O15" t="s">
        <v>1157</v>
      </c>
      <c r="P15" t="s">
        <v>1166</v>
      </c>
      <c r="Q15" t="s">
        <v>1167</v>
      </c>
      <c r="R15">
        <v>67063.27</v>
      </c>
    </row>
    <row r="16" spans="1:22" x14ac:dyDescent="0.2">
      <c r="A16" t="s">
        <v>1169</v>
      </c>
      <c r="B16" t="s">
        <v>1170</v>
      </c>
      <c r="C16" t="s">
        <v>1171</v>
      </c>
      <c r="D16" t="s">
        <v>1058</v>
      </c>
      <c r="E16" t="s">
        <v>1172</v>
      </c>
      <c r="F16" t="s">
        <v>1173</v>
      </c>
      <c r="G16" t="s">
        <v>1170</v>
      </c>
      <c r="H16" t="s">
        <v>1058</v>
      </c>
      <c r="I16" t="s">
        <v>1171</v>
      </c>
      <c r="J16" t="s">
        <v>1174</v>
      </c>
      <c r="K16" t="s">
        <v>1175</v>
      </c>
      <c r="L16" t="s">
        <v>1051</v>
      </c>
      <c r="M16" t="s">
        <v>1072</v>
      </c>
      <c r="P16" t="s">
        <v>1176</v>
      </c>
      <c r="Q16" t="s">
        <v>1177</v>
      </c>
      <c r="R16">
        <v>32643.85</v>
      </c>
    </row>
    <row r="17" spans="1:18" x14ac:dyDescent="0.2">
      <c r="A17" t="s">
        <v>1178</v>
      </c>
      <c r="B17" t="s">
        <v>1179</v>
      </c>
      <c r="C17" t="s">
        <v>1180</v>
      </c>
      <c r="D17" t="s">
        <v>1181</v>
      </c>
      <c r="E17" t="s">
        <v>1182</v>
      </c>
      <c r="F17" t="s">
        <v>1183</v>
      </c>
      <c r="G17" t="s">
        <v>1179</v>
      </c>
      <c r="H17" t="s">
        <v>1181</v>
      </c>
      <c r="I17" t="s">
        <v>1180</v>
      </c>
      <c r="J17" t="s">
        <v>1184</v>
      </c>
      <c r="K17" t="s">
        <v>1185</v>
      </c>
      <c r="L17" t="s">
        <v>1106</v>
      </c>
      <c r="M17" t="s">
        <v>1186</v>
      </c>
      <c r="P17" t="s">
        <v>1187</v>
      </c>
      <c r="Q17" t="s">
        <v>1188</v>
      </c>
      <c r="R17">
        <v>8875.98</v>
      </c>
    </row>
    <row r="18" spans="1:18" x14ac:dyDescent="0.2">
      <c r="A18" t="s">
        <v>1189</v>
      </c>
      <c r="B18" t="s">
        <v>1190</v>
      </c>
      <c r="C18" t="s">
        <v>1191</v>
      </c>
      <c r="D18" t="s">
        <v>1058</v>
      </c>
      <c r="E18" t="s">
        <v>1192</v>
      </c>
      <c r="F18" t="s">
        <v>1193</v>
      </c>
      <c r="G18" t="s">
        <v>1190</v>
      </c>
      <c r="H18" t="s">
        <v>1058</v>
      </c>
      <c r="I18" t="s">
        <v>1191</v>
      </c>
      <c r="J18" t="s">
        <v>1194</v>
      </c>
      <c r="K18" t="s">
        <v>1195</v>
      </c>
      <c r="L18" t="s">
        <v>1196</v>
      </c>
      <c r="M18" t="s">
        <v>1197</v>
      </c>
      <c r="P18" t="s">
        <v>1198</v>
      </c>
      <c r="Q18" t="s">
        <v>1199</v>
      </c>
      <c r="R18">
        <v>2339.5500000000002</v>
      </c>
    </row>
    <row r="19" spans="1:18" x14ac:dyDescent="0.2">
      <c r="A19" t="s">
        <v>1200</v>
      </c>
      <c r="B19" t="s">
        <v>1201</v>
      </c>
      <c r="C19" t="s">
        <v>1202</v>
      </c>
      <c r="D19" t="s">
        <v>1203</v>
      </c>
      <c r="E19" t="s">
        <v>1204</v>
      </c>
      <c r="F19" t="s">
        <v>1205</v>
      </c>
      <c r="G19" t="s">
        <v>1201</v>
      </c>
      <c r="H19" t="s">
        <v>1203</v>
      </c>
      <c r="I19" t="s">
        <v>1202</v>
      </c>
      <c r="J19" t="s">
        <v>1206</v>
      </c>
      <c r="K19" t="s">
        <v>1207</v>
      </c>
      <c r="L19" t="s">
        <v>1051</v>
      </c>
      <c r="M19" t="s">
        <v>1063</v>
      </c>
      <c r="O19" t="s">
        <v>1200</v>
      </c>
      <c r="P19" t="s">
        <v>1208</v>
      </c>
      <c r="Q19" t="s">
        <v>1209</v>
      </c>
      <c r="R19">
        <v>531.28</v>
      </c>
    </row>
    <row r="20" spans="1:18" x14ac:dyDescent="0.2">
      <c r="A20" t="s">
        <v>362</v>
      </c>
      <c r="B20" t="s">
        <v>1210</v>
      </c>
      <c r="C20" t="s">
        <v>1211</v>
      </c>
      <c r="D20" t="s">
        <v>1131</v>
      </c>
      <c r="E20" t="s">
        <v>1212</v>
      </c>
      <c r="F20" t="s">
        <v>1213</v>
      </c>
      <c r="G20" t="s">
        <v>1210</v>
      </c>
      <c r="H20" t="s">
        <v>1131</v>
      </c>
      <c r="I20" t="s">
        <v>1211</v>
      </c>
      <c r="J20" t="s">
        <v>1214</v>
      </c>
      <c r="K20" t="s">
        <v>1215</v>
      </c>
      <c r="L20" t="s">
        <v>1030</v>
      </c>
      <c r="M20" t="s">
        <v>1031</v>
      </c>
      <c r="N20" t="s">
        <v>362</v>
      </c>
      <c r="O20" t="s">
        <v>362</v>
      </c>
      <c r="P20" t="s">
        <v>1216</v>
      </c>
      <c r="Q20" t="s">
        <v>1217</v>
      </c>
      <c r="R20">
        <v>22114.44</v>
      </c>
    </row>
    <row r="21" spans="1:18" x14ac:dyDescent="0.2">
      <c r="A21" t="s">
        <v>1218</v>
      </c>
      <c r="B21" t="s">
        <v>1219</v>
      </c>
      <c r="C21" t="s">
        <v>1220</v>
      </c>
      <c r="D21" t="s">
        <v>1221</v>
      </c>
      <c r="E21" t="s">
        <v>1222</v>
      </c>
      <c r="F21" t="s">
        <v>1223</v>
      </c>
      <c r="G21" t="s">
        <v>1219</v>
      </c>
      <c r="H21" t="s">
        <v>1221</v>
      </c>
      <c r="I21" t="s">
        <v>1220</v>
      </c>
      <c r="J21" t="s">
        <v>1224</v>
      </c>
      <c r="K21" t="s">
        <v>1225</v>
      </c>
      <c r="L21" t="s">
        <v>1106</v>
      </c>
      <c r="M21" t="s">
        <v>1226</v>
      </c>
      <c r="P21" t="s">
        <v>1227</v>
      </c>
      <c r="Q21" t="s">
        <v>1228</v>
      </c>
      <c r="R21">
        <v>585.91</v>
      </c>
    </row>
    <row r="22" spans="1:18" x14ac:dyDescent="0.2">
      <c r="A22" t="s">
        <v>95</v>
      </c>
      <c r="B22" t="s">
        <v>1229</v>
      </c>
      <c r="C22" t="s">
        <v>1230</v>
      </c>
      <c r="D22" t="s">
        <v>1231</v>
      </c>
      <c r="E22" t="s">
        <v>1232</v>
      </c>
      <c r="F22" t="s">
        <v>1233</v>
      </c>
      <c r="G22" t="s">
        <v>1229</v>
      </c>
      <c r="H22" t="s">
        <v>1231</v>
      </c>
      <c r="I22" t="s">
        <v>1230</v>
      </c>
      <c r="J22" t="s">
        <v>1234</v>
      </c>
      <c r="K22" t="s">
        <v>1235</v>
      </c>
      <c r="L22" t="s">
        <v>1030</v>
      </c>
      <c r="M22" t="s">
        <v>1031</v>
      </c>
      <c r="N22" t="s">
        <v>95</v>
      </c>
      <c r="O22" t="s">
        <v>95</v>
      </c>
      <c r="P22" t="s">
        <v>1236</v>
      </c>
      <c r="Q22" t="s">
        <v>1237</v>
      </c>
      <c r="R22">
        <v>34574.71</v>
      </c>
    </row>
    <row r="23" spans="1:18" x14ac:dyDescent="0.2">
      <c r="A23" t="s">
        <v>1238</v>
      </c>
      <c r="B23" t="s">
        <v>1239</v>
      </c>
      <c r="C23" t="s">
        <v>1240</v>
      </c>
      <c r="D23" t="s">
        <v>1141</v>
      </c>
      <c r="E23" t="s">
        <v>1241</v>
      </c>
      <c r="F23" t="s">
        <v>1242</v>
      </c>
      <c r="G23" t="s">
        <v>1239</v>
      </c>
      <c r="H23" t="s">
        <v>1141</v>
      </c>
      <c r="I23" t="s">
        <v>1240</v>
      </c>
      <c r="J23" t="s">
        <v>1243</v>
      </c>
      <c r="K23" t="s">
        <v>1244</v>
      </c>
      <c r="L23" t="s">
        <v>1051</v>
      </c>
      <c r="M23" t="s">
        <v>1052</v>
      </c>
      <c r="P23" t="s">
        <v>1245</v>
      </c>
      <c r="Q23" t="s">
        <v>1246</v>
      </c>
      <c r="R23">
        <v>33484.75</v>
      </c>
    </row>
    <row r="24" spans="1:18" x14ac:dyDescent="0.2">
      <c r="A24" t="s">
        <v>1247</v>
      </c>
      <c r="B24" t="s">
        <v>1248</v>
      </c>
      <c r="C24" t="s">
        <v>1249</v>
      </c>
      <c r="D24" t="s">
        <v>1090</v>
      </c>
      <c r="E24" t="s">
        <v>1250</v>
      </c>
      <c r="F24" t="s">
        <v>1070</v>
      </c>
      <c r="G24" t="s">
        <v>1248</v>
      </c>
      <c r="H24" t="s">
        <v>1090</v>
      </c>
      <c r="I24" t="s">
        <v>1249</v>
      </c>
      <c r="J24" t="s">
        <v>1251</v>
      </c>
      <c r="K24" t="s">
        <v>1252</v>
      </c>
      <c r="L24" t="s">
        <v>1196</v>
      </c>
      <c r="M24" t="s">
        <v>1247</v>
      </c>
      <c r="P24" t="s">
        <v>1253</v>
      </c>
      <c r="Q24" t="s">
        <v>1254</v>
      </c>
      <c r="R24">
        <v>3381.93</v>
      </c>
    </row>
    <row r="25" spans="1:18" x14ac:dyDescent="0.2">
      <c r="A25" t="s">
        <v>1255</v>
      </c>
      <c r="B25" t="s">
        <v>1256</v>
      </c>
      <c r="C25" t="s">
        <v>1257</v>
      </c>
      <c r="D25" t="s">
        <v>1131</v>
      </c>
      <c r="E25" t="s">
        <v>1258</v>
      </c>
      <c r="F25" t="s">
        <v>1259</v>
      </c>
      <c r="G25" t="s">
        <v>1256</v>
      </c>
      <c r="H25" t="s">
        <v>1131</v>
      </c>
      <c r="I25" t="s">
        <v>1257</v>
      </c>
      <c r="J25" t="s">
        <v>1260</v>
      </c>
      <c r="K25" t="s">
        <v>1261</v>
      </c>
      <c r="L25" t="s">
        <v>1051</v>
      </c>
      <c r="M25" t="s">
        <v>1052</v>
      </c>
      <c r="P25" t="s">
        <v>1262</v>
      </c>
      <c r="Q25" t="s">
        <v>1263</v>
      </c>
      <c r="R25">
        <v>4677.8</v>
      </c>
    </row>
    <row r="26" spans="1:18" x14ac:dyDescent="0.2">
      <c r="A26" t="s">
        <v>930</v>
      </c>
      <c r="B26" t="s">
        <v>1264</v>
      </c>
      <c r="C26" t="s">
        <v>1265</v>
      </c>
      <c r="D26" t="s">
        <v>1131</v>
      </c>
      <c r="E26" t="s">
        <v>1113</v>
      </c>
      <c r="F26" t="s">
        <v>1266</v>
      </c>
      <c r="G26" t="s">
        <v>1264</v>
      </c>
      <c r="H26" t="s">
        <v>1131</v>
      </c>
      <c r="I26" t="s">
        <v>1265</v>
      </c>
      <c r="J26" t="s">
        <v>1266</v>
      </c>
      <c r="K26" t="s">
        <v>1267</v>
      </c>
      <c r="L26" t="s">
        <v>1051</v>
      </c>
      <c r="M26" t="s">
        <v>1052</v>
      </c>
      <c r="P26" t="s">
        <v>1268</v>
      </c>
      <c r="Q26" t="s">
        <v>1269</v>
      </c>
      <c r="R26">
        <v>45410.69</v>
      </c>
    </row>
    <row r="27" spans="1:18" x14ac:dyDescent="0.2">
      <c r="A27" t="s">
        <v>1270</v>
      </c>
      <c r="B27" t="s">
        <v>1271</v>
      </c>
      <c r="C27" t="s">
        <v>1272</v>
      </c>
      <c r="D27" t="s">
        <v>1273</v>
      </c>
      <c r="E27" t="s">
        <v>1274</v>
      </c>
      <c r="F27" t="s">
        <v>1275</v>
      </c>
      <c r="G27" t="s">
        <v>1271</v>
      </c>
      <c r="H27" t="s">
        <v>1273</v>
      </c>
      <c r="I27" t="s">
        <v>1272</v>
      </c>
      <c r="J27" t="s">
        <v>1276</v>
      </c>
      <c r="K27" t="s">
        <v>1277</v>
      </c>
      <c r="L27" t="s">
        <v>1106</v>
      </c>
      <c r="M27" t="s">
        <v>1107</v>
      </c>
      <c r="O27" t="s">
        <v>1270</v>
      </c>
      <c r="P27" t="s">
        <v>1278</v>
      </c>
      <c r="Q27" t="s">
        <v>1279</v>
      </c>
      <c r="R27">
        <v>1736.67</v>
      </c>
    </row>
    <row r="28" spans="1:18" x14ac:dyDescent="0.2">
      <c r="A28" t="s">
        <v>1280</v>
      </c>
      <c r="B28" t="s">
        <v>1281</v>
      </c>
      <c r="C28" t="s">
        <v>1282</v>
      </c>
      <c r="D28" t="s">
        <v>1058</v>
      </c>
      <c r="E28" t="s">
        <v>1283</v>
      </c>
      <c r="F28" t="s">
        <v>1284</v>
      </c>
      <c r="G28" t="s">
        <v>1281</v>
      </c>
      <c r="H28" t="s">
        <v>1058</v>
      </c>
      <c r="I28" t="s">
        <v>1282</v>
      </c>
      <c r="J28" t="s">
        <v>1285</v>
      </c>
      <c r="K28" t="s">
        <v>1280</v>
      </c>
      <c r="L28" t="s">
        <v>1030</v>
      </c>
      <c r="M28" t="s">
        <v>1083</v>
      </c>
      <c r="P28" t="s">
        <v>1286</v>
      </c>
      <c r="Q28" t="s">
        <v>1287</v>
      </c>
      <c r="R28">
        <v>117724.58</v>
      </c>
    </row>
    <row r="29" spans="1:18" x14ac:dyDescent="0.2">
      <c r="A29" t="s">
        <v>1288</v>
      </c>
      <c r="B29" t="s">
        <v>1289</v>
      </c>
      <c r="C29" t="s">
        <v>1290</v>
      </c>
      <c r="D29" t="s">
        <v>1090</v>
      </c>
      <c r="E29" t="s">
        <v>1291</v>
      </c>
      <c r="F29" t="s">
        <v>1023</v>
      </c>
      <c r="G29" t="s">
        <v>1289</v>
      </c>
      <c r="H29" t="s">
        <v>1090</v>
      </c>
      <c r="I29" t="s">
        <v>1290</v>
      </c>
      <c r="J29" t="s">
        <v>1292</v>
      </c>
      <c r="K29" t="s">
        <v>1293</v>
      </c>
      <c r="L29" t="s">
        <v>1196</v>
      </c>
      <c r="M29" t="s">
        <v>1294</v>
      </c>
      <c r="P29" t="s">
        <v>1295</v>
      </c>
      <c r="Q29" t="s">
        <v>1296</v>
      </c>
      <c r="R29">
        <v>4494.57</v>
      </c>
    </row>
    <row r="30" spans="1:18" x14ac:dyDescent="0.2">
      <c r="A30" t="s">
        <v>1297</v>
      </c>
      <c r="B30" t="s">
        <v>1298</v>
      </c>
      <c r="C30" t="s">
        <v>1290</v>
      </c>
      <c r="D30" t="s">
        <v>1122</v>
      </c>
      <c r="E30" t="s">
        <v>1299</v>
      </c>
      <c r="F30" t="s">
        <v>1300</v>
      </c>
      <c r="G30" t="s">
        <v>1298</v>
      </c>
      <c r="H30" t="s">
        <v>1122</v>
      </c>
      <c r="I30" t="s">
        <v>1290</v>
      </c>
      <c r="J30" t="s">
        <v>1301</v>
      </c>
      <c r="K30" t="s">
        <v>1302</v>
      </c>
      <c r="L30" t="s">
        <v>1094</v>
      </c>
      <c r="M30" t="s">
        <v>1303</v>
      </c>
      <c r="O30" t="s">
        <v>1297</v>
      </c>
      <c r="P30" t="s">
        <v>1304</v>
      </c>
      <c r="Q30" t="s">
        <v>1305</v>
      </c>
      <c r="R30">
        <v>6361.83</v>
      </c>
    </row>
    <row r="31" spans="1:18" x14ac:dyDescent="0.2">
      <c r="A31" t="s">
        <v>1306</v>
      </c>
      <c r="B31" t="s">
        <v>1307</v>
      </c>
      <c r="C31" t="s">
        <v>1308</v>
      </c>
      <c r="D31" t="s">
        <v>1309</v>
      </c>
      <c r="E31" t="s">
        <v>1310</v>
      </c>
      <c r="F31" t="s">
        <v>1311</v>
      </c>
      <c r="G31" t="s">
        <v>1307</v>
      </c>
      <c r="H31" t="s">
        <v>1309</v>
      </c>
      <c r="I31" t="s">
        <v>1308</v>
      </c>
      <c r="J31" t="s">
        <v>1312</v>
      </c>
      <c r="K31" t="s">
        <v>1313</v>
      </c>
      <c r="L31" t="s">
        <v>1051</v>
      </c>
      <c r="M31" t="s">
        <v>1314</v>
      </c>
      <c r="P31" t="s">
        <v>1315</v>
      </c>
      <c r="Q31" t="s">
        <v>1316</v>
      </c>
      <c r="R31">
        <v>9443.7199999999993</v>
      </c>
    </row>
    <row r="32" spans="1:18" x14ac:dyDescent="0.2">
      <c r="A32" t="s">
        <v>1317</v>
      </c>
      <c r="B32" t="s">
        <v>1318</v>
      </c>
      <c r="C32" t="s">
        <v>1272</v>
      </c>
      <c r="D32" t="s">
        <v>1319</v>
      </c>
      <c r="E32" t="s">
        <v>1320</v>
      </c>
      <c r="F32" t="s">
        <v>1321</v>
      </c>
      <c r="G32" t="s">
        <v>1318</v>
      </c>
      <c r="H32" t="s">
        <v>1319</v>
      </c>
      <c r="I32" t="s">
        <v>1272</v>
      </c>
      <c r="J32" t="s">
        <v>1322</v>
      </c>
      <c r="K32" t="s">
        <v>1323</v>
      </c>
      <c r="L32" t="s">
        <v>1051</v>
      </c>
      <c r="M32" t="s">
        <v>1314</v>
      </c>
      <c r="P32" t="s">
        <v>1324</v>
      </c>
      <c r="Q32" t="s">
        <v>1325</v>
      </c>
      <c r="R32">
        <v>1657.7</v>
      </c>
    </row>
    <row r="33" spans="1:18" x14ac:dyDescent="0.2">
      <c r="A33" t="s">
        <v>132</v>
      </c>
      <c r="B33" t="s">
        <v>1326</v>
      </c>
      <c r="C33" t="s">
        <v>1024</v>
      </c>
      <c r="D33" t="s">
        <v>1327</v>
      </c>
      <c r="E33" t="s">
        <v>1328</v>
      </c>
      <c r="F33" t="s">
        <v>1329</v>
      </c>
      <c r="G33" t="s">
        <v>1326</v>
      </c>
      <c r="H33" t="s">
        <v>1327</v>
      </c>
      <c r="I33" t="s">
        <v>1024</v>
      </c>
      <c r="J33" t="s">
        <v>1330</v>
      </c>
      <c r="K33" t="s">
        <v>1331</v>
      </c>
      <c r="L33" t="s">
        <v>1030</v>
      </c>
      <c r="M33" t="s">
        <v>1041</v>
      </c>
      <c r="N33" t="s">
        <v>132</v>
      </c>
      <c r="O33" t="s">
        <v>132</v>
      </c>
      <c r="P33" t="s">
        <v>1332</v>
      </c>
      <c r="Q33" t="s">
        <v>1333</v>
      </c>
      <c r="R33">
        <v>11426.09</v>
      </c>
    </row>
    <row r="34" spans="1:18" x14ac:dyDescent="0.2">
      <c r="A34" t="s">
        <v>1335</v>
      </c>
      <c r="B34" t="s">
        <v>1336</v>
      </c>
      <c r="C34" t="s">
        <v>1337</v>
      </c>
      <c r="D34" t="s">
        <v>1090</v>
      </c>
      <c r="E34" t="s">
        <v>1338</v>
      </c>
      <c r="F34" t="s">
        <v>1339</v>
      </c>
      <c r="G34" t="s">
        <v>1336</v>
      </c>
      <c r="H34" t="s">
        <v>1090</v>
      </c>
      <c r="I34" t="s">
        <v>1337</v>
      </c>
      <c r="J34" t="s">
        <v>1340</v>
      </c>
      <c r="K34" t="s">
        <v>1341</v>
      </c>
      <c r="L34" t="s">
        <v>1196</v>
      </c>
      <c r="M34" t="s">
        <v>1247</v>
      </c>
      <c r="P34" t="s">
        <v>1342</v>
      </c>
      <c r="Q34" t="s">
        <v>1343</v>
      </c>
      <c r="R34">
        <v>3852</v>
      </c>
    </row>
    <row r="35" spans="1:18" x14ac:dyDescent="0.2">
      <c r="A35" t="s">
        <v>1344</v>
      </c>
      <c r="B35" t="s">
        <v>1345</v>
      </c>
      <c r="C35" t="s">
        <v>1346</v>
      </c>
      <c r="D35" t="s">
        <v>1090</v>
      </c>
      <c r="E35" t="s">
        <v>1347</v>
      </c>
      <c r="F35" t="s">
        <v>1348</v>
      </c>
      <c r="G35" t="s">
        <v>1345</v>
      </c>
      <c r="H35" t="s">
        <v>1090</v>
      </c>
      <c r="I35" t="s">
        <v>1346</v>
      </c>
      <c r="J35" t="s">
        <v>1349</v>
      </c>
      <c r="K35" t="s">
        <v>1350</v>
      </c>
      <c r="L35" t="s">
        <v>1196</v>
      </c>
      <c r="M35" t="s">
        <v>1247</v>
      </c>
      <c r="P35" t="s">
        <v>1351</v>
      </c>
      <c r="Q35" t="s">
        <v>1352</v>
      </c>
      <c r="R35">
        <v>1640.87</v>
      </c>
    </row>
    <row r="36" spans="1:18" x14ac:dyDescent="0.2">
      <c r="A36" t="s">
        <v>590</v>
      </c>
      <c r="B36" t="s">
        <v>1353</v>
      </c>
      <c r="C36" t="s">
        <v>1354</v>
      </c>
      <c r="D36" t="s">
        <v>1036</v>
      </c>
      <c r="E36" t="s">
        <v>1355</v>
      </c>
      <c r="F36" t="s">
        <v>1356</v>
      </c>
      <c r="G36" t="s">
        <v>1353</v>
      </c>
      <c r="H36" t="s">
        <v>1036</v>
      </c>
      <c r="I36" t="s">
        <v>1354</v>
      </c>
      <c r="J36" t="s">
        <v>1357</v>
      </c>
      <c r="K36" t="s">
        <v>1358</v>
      </c>
      <c r="L36" t="s">
        <v>1030</v>
      </c>
      <c r="M36" t="s">
        <v>1359</v>
      </c>
      <c r="P36" t="s">
        <v>1360</v>
      </c>
      <c r="Q36" t="s">
        <v>1361</v>
      </c>
      <c r="R36">
        <v>25053.99</v>
      </c>
    </row>
    <row r="37" spans="1:18" x14ac:dyDescent="0.2">
      <c r="A37" t="s">
        <v>454</v>
      </c>
      <c r="B37" t="s">
        <v>1362</v>
      </c>
      <c r="C37" t="s">
        <v>1363</v>
      </c>
      <c r="D37" t="s">
        <v>1364</v>
      </c>
      <c r="E37" t="s">
        <v>1365</v>
      </c>
      <c r="F37" t="s">
        <v>1366</v>
      </c>
      <c r="G37" t="s">
        <v>1362</v>
      </c>
      <c r="H37" t="s">
        <v>1364</v>
      </c>
      <c r="I37" t="s">
        <v>1363</v>
      </c>
      <c r="J37" t="s">
        <v>1366</v>
      </c>
      <c r="K37" t="s">
        <v>1367</v>
      </c>
      <c r="L37" t="s">
        <v>1051</v>
      </c>
      <c r="M37" t="s">
        <v>1052</v>
      </c>
      <c r="O37" t="s">
        <v>454</v>
      </c>
      <c r="P37" t="s">
        <v>1368</v>
      </c>
      <c r="Q37" t="s">
        <v>1369</v>
      </c>
      <c r="R37">
        <v>22693.89</v>
      </c>
    </row>
    <row r="38" spans="1:18" x14ac:dyDescent="0.2">
      <c r="A38" t="s">
        <v>845</v>
      </c>
      <c r="B38" t="s">
        <v>1370</v>
      </c>
      <c r="C38" t="s">
        <v>1371</v>
      </c>
      <c r="D38" t="s">
        <v>1122</v>
      </c>
      <c r="E38" t="s">
        <v>1372</v>
      </c>
      <c r="F38" t="s">
        <v>1373</v>
      </c>
      <c r="G38" t="s">
        <v>1370</v>
      </c>
      <c r="H38" t="s">
        <v>1122</v>
      </c>
      <c r="I38" t="s">
        <v>1371</v>
      </c>
      <c r="J38" t="s">
        <v>1374</v>
      </c>
      <c r="K38" t="s">
        <v>1375</v>
      </c>
      <c r="L38" t="s">
        <v>1030</v>
      </c>
      <c r="M38" t="s">
        <v>1041</v>
      </c>
      <c r="P38" t="s">
        <v>1376</v>
      </c>
      <c r="Q38" t="s">
        <v>1377</v>
      </c>
      <c r="R38">
        <v>10325.48</v>
      </c>
    </row>
    <row r="39" spans="1:18" x14ac:dyDescent="0.2">
      <c r="A39" t="s">
        <v>1378</v>
      </c>
      <c r="B39" t="s">
        <v>1379</v>
      </c>
      <c r="C39" t="s">
        <v>1380</v>
      </c>
      <c r="D39" t="s">
        <v>1381</v>
      </c>
      <c r="E39" t="s">
        <v>1382</v>
      </c>
      <c r="F39" t="s">
        <v>1383</v>
      </c>
      <c r="G39" t="s">
        <v>1379</v>
      </c>
      <c r="H39" t="s">
        <v>1381</v>
      </c>
      <c r="I39" t="s">
        <v>1380</v>
      </c>
      <c r="J39" t="s">
        <v>1384</v>
      </c>
      <c r="K39" t="s">
        <v>1385</v>
      </c>
      <c r="L39" t="s">
        <v>1094</v>
      </c>
      <c r="M39" t="s">
        <v>1386</v>
      </c>
      <c r="O39" t="s">
        <v>1378</v>
      </c>
      <c r="P39" t="s">
        <v>1387</v>
      </c>
      <c r="Q39" t="s">
        <v>1388</v>
      </c>
      <c r="R39">
        <v>4891.22</v>
      </c>
    </row>
    <row r="40" spans="1:18" x14ac:dyDescent="0.2">
      <c r="A40" t="s">
        <v>301</v>
      </c>
      <c r="B40" t="s">
        <v>1389</v>
      </c>
      <c r="C40" t="s">
        <v>1390</v>
      </c>
      <c r="D40" t="s">
        <v>1391</v>
      </c>
      <c r="E40" t="s">
        <v>1392</v>
      </c>
      <c r="F40" t="s">
        <v>1393</v>
      </c>
      <c r="G40" t="s">
        <v>1389</v>
      </c>
      <c r="H40" t="s">
        <v>1391</v>
      </c>
      <c r="I40" t="s">
        <v>1390</v>
      </c>
      <c r="J40" t="s">
        <v>1394</v>
      </c>
      <c r="K40" t="s">
        <v>1395</v>
      </c>
      <c r="L40" t="s">
        <v>1196</v>
      </c>
      <c r="M40" t="s">
        <v>1396</v>
      </c>
      <c r="N40" t="s">
        <v>301</v>
      </c>
      <c r="P40" t="s">
        <v>1397</v>
      </c>
      <c r="Q40" t="s">
        <v>1398</v>
      </c>
      <c r="R40">
        <v>46647.06</v>
      </c>
    </row>
    <row r="41" spans="1:18" x14ac:dyDescent="0.2">
      <c r="A41" t="s">
        <v>485</v>
      </c>
      <c r="B41" t="s">
        <v>1399</v>
      </c>
      <c r="C41" t="s">
        <v>1400</v>
      </c>
      <c r="D41" t="s">
        <v>1401</v>
      </c>
      <c r="E41" t="s">
        <v>1402</v>
      </c>
      <c r="F41" t="s">
        <v>1403</v>
      </c>
      <c r="G41" t="s">
        <v>1399</v>
      </c>
      <c r="H41" t="s">
        <v>1401</v>
      </c>
      <c r="I41" t="s">
        <v>1400</v>
      </c>
      <c r="J41" t="s">
        <v>1404</v>
      </c>
      <c r="K41" t="s">
        <v>1405</v>
      </c>
      <c r="L41" t="s">
        <v>1094</v>
      </c>
      <c r="M41" t="s">
        <v>1303</v>
      </c>
      <c r="O41" t="s">
        <v>485</v>
      </c>
      <c r="P41" t="s">
        <v>1406</v>
      </c>
      <c r="Q41" t="s">
        <v>1407</v>
      </c>
      <c r="R41">
        <v>16402.89</v>
      </c>
    </row>
    <row r="42" spans="1:18" x14ac:dyDescent="0.2">
      <c r="A42" t="s">
        <v>1408</v>
      </c>
      <c r="B42" t="s">
        <v>1409</v>
      </c>
      <c r="C42" t="s">
        <v>1140</v>
      </c>
      <c r="D42" t="s">
        <v>1410</v>
      </c>
      <c r="E42" t="s">
        <v>1411</v>
      </c>
      <c r="F42" t="s">
        <v>1412</v>
      </c>
      <c r="G42" t="s">
        <v>1409</v>
      </c>
      <c r="H42" t="s">
        <v>1410</v>
      </c>
      <c r="I42" t="s">
        <v>1140</v>
      </c>
      <c r="J42" t="s">
        <v>1413</v>
      </c>
      <c r="K42" t="s">
        <v>1414</v>
      </c>
      <c r="L42" t="s">
        <v>1051</v>
      </c>
      <c r="M42" t="s">
        <v>1072</v>
      </c>
      <c r="P42" t="s">
        <v>1415</v>
      </c>
      <c r="Q42" t="s">
        <v>1416</v>
      </c>
      <c r="R42">
        <v>1753.04</v>
      </c>
    </row>
    <row r="43" spans="1:18" x14ac:dyDescent="0.2">
      <c r="A43" t="s">
        <v>1417</v>
      </c>
      <c r="B43" t="s">
        <v>1418</v>
      </c>
      <c r="C43" t="s">
        <v>1419</v>
      </c>
      <c r="D43" t="s">
        <v>1420</v>
      </c>
      <c r="E43" t="s">
        <v>1421</v>
      </c>
      <c r="F43" t="s">
        <v>1422</v>
      </c>
      <c r="G43" t="s">
        <v>1418</v>
      </c>
      <c r="H43" t="s">
        <v>1420</v>
      </c>
      <c r="I43" t="s">
        <v>1419</v>
      </c>
      <c r="J43" t="s">
        <v>1423</v>
      </c>
      <c r="K43" t="s">
        <v>1424</v>
      </c>
      <c r="L43" t="s">
        <v>1094</v>
      </c>
      <c r="M43" t="s">
        <v>1303</v>
      </c>
      <c r="O43" t="s">
        <v>1417</v>
      </c>
      <c r="P43" t="s">
        <v>1425</v>
      </c>
      <c r="Q43" t="s">
        <v>1426</v>
      </c>
      <c r="R43">
        <v>7405.19</v>
      </c>
    </row>
    <row r="44" spans="1:18" x14ac:dyDescent="0.2">
      <c r="A44" t="s">
        <v>1427</v>
      </c>
      <c r="B44" t="s">
        <v>1428</v>
      </c>
      <c r="C44" t="s">
        <v>1429</v>
      </c>
      <c r="D44" t="s">
        <v>1141</v>
      </c>
      <c r="E44" t="s">
        <v>1430</v>
      </c>
      <c r="F44" t="s">
        <v>1431</v>
      </c>
      <c r="G44" t="s">
        <v>1428</v>
      </c>
      <c r="H44" t="s">
        <v>1141</v>
      </c>
      <c r="I44" t="s">
        <v>1429</v>
      </c>
      <c r="J44" t="s">
        <v>1432</v>
      </c>
      <c r="K44" t="s">
        <v>1433</v>
      </c>
      <c r="L44" t="s">
        <v>1030</v>
      </c>
      <c r="M44" t="s">
        <v>1041</v>
      </c>
      <c r="P44" t="s">
        <v>1434</v>
      </c>
      <c r="Q44" t="s">
        <v>1435</v>
      </c>
      <c r="R44">
        <v>3171.32</v>
      </c>
    </row>
    <row r="45" spans="1:18" x14ac:dyDescent="0.2">
      <c r="A45" t="s">
        <v>1436</v>
      </c>
      <c r="B45" t="s">
        <v>1437</v>
      </c>
      <c r="C45" t="s">
        <v>1438</v>
      </c>
      <c r="D45" t="s">
        <v>1068</v>
      </c>
      <c r="E45" t="s">
        <v>1439</v>
      </c>
      <c r="F45" t="s">
        <v>1440</v>
      </c>
      <c r="G45" t="s">
        <v>1437</v>
      </c>
      <c r="H45" t="s">
        <v>1068</v>
      </c>
      <c r="I45" t="s">
        <v>1438</v>
      </c>
      <c r="J45" t="s">
        <v>1441</v>
      </c>
      <c r="K45" t="s">
        <v>1442</v>
      </c>
      <c r="L45" t="s">
        <v>1051</v>
      </c>
      <c r="M45" t="s">
        <v>1314</v>
      </c>
      <c r="P45" t="s">
        <v>1443</v>
      </c>
      <c r="Q45" t="s">
        <v>1444</v>
      </c>
      <c r="R45">
        <v>9460.64</v>
      </c>
    </row>
    <row r="46" spans="1:18" x14ac:dyDescent="0.2">
      <c r="A46" t="s">
        <v>551</v>
      </c>
      <c r="B46" t="s">
        <v>1339</v>
      </c>
      <c r="C46" t="s">
        <v>1445</v>
      </c>
      <c r="D46" t="s">
        <v>1090</v>
      </c>
      <c r="E46" t="s">
        <v>1446</v>
      </c>
      <c r="F46" t="s">
        <v>1447</v>
      </c>
      <c r="G46" t="s">
        <v>1339</v>
      </c>
      <c r="H46" t="s">
        <v>1090</v>
      </c>
      <c r="I46" t="s">
        <v>1445</v>
      </c>
      <c r="J46" t="s">
        <v>1448</v>
      </c>
      <c r="K46" t="s">
        <v>1449</v>
      </c>
      <c r="L46" t="s">
        <v>1030</v>
      </c>
      <c r="M46" t="s">
        <v>1359</v>
      </c>
      <c r="P46" t="s">
        <v>1450</v>
      </c>
      <c r="Q46" t="s">
        <v>1451</v>
      </c>
      <c r="R46">
        <v>78597.95</v>
      </c>
    </row>
    <row r="47" spans="1:18" x14ac:dyDescent="0.2">
      <c r="A47" t="s">
        <v>342</v>
      </c>
      <c r="B47" t="s">
        <v>1452</v>
      </c>
      <c r="C47" t="s">
        <v>1453</v>
      </c>
      <c r="D47" t="s">
        <v>1454</v>
      </c>
      <c r="E47" t="s">
        <v>1455</v>
      </c>
      <c r="F47" t="s">
        <v>1456</v>
      </c>
      <c r="G47" t="s">
        <v>1452</v>
      </c>
      <c r="H47" t="s">
        <v>1454</v>
      </c>
      <c r="I47" t="s">
        <v>1453</v>
      </c>
      <c r="J47" t="s">
        <v>1457</v>
      </c>
      <c r="K47" t="s">
        <v>1458</v>
      </c>
      <c r="L47" t="s">
        <v>1030</v>
      </c>
      <c r="M47" t="s">
        <v>1041</v>
      </c>
      <c r="P47" t="s">
        <v>1459</v>
      </c>
      <c r="Q47" t="s">
        <v>1460</v>
      </c>
      <c r="R47">
        <v>24254.04</v>
      </c>
    </row>
    <row r="48" spans="1:18" x14ac:dyDescent="0.2">
      <c r="A48" t="s">
        <v>117</v>
      </c>
      <c r="B48" t="s">
        <v>1461</v>
      </c>
      <c r="C48" t="s">
        <v>1462</v>
      </c>
      <c r="D48" t="s">
        <v>1354</v>
      </c>
      <c r="E48" t="s">
        <v>1463</v>
      </c>
      <c r="F48" t="s">
        <v>1464</v>
      </c>
      <c r="G48" t="s">
        <v>1461</v>
      </c>
      <c r="H48" t="s">
        <v>1354</v>
      </c>
      <c r="I48" t="s">
        <v>1462</v>
      </c>
      <c r="J48" t="s">
        <v>1465</v>
      </c>
      <c r="K48" t="s">
        <v>1466</v>
      </c>
      <c r="L48" t="s">
        <v>1030</v>
      </c>
      <c r="M48" t="s">
        <v>1359</v>
      </c>
      <c r="P48" t="s">
        <v>1467</v>
      </c>
      <c r="Q48" t="s">
        <v>1468</v>
      </c>
      <c r="R48">
        <v>62937.38</v>
      </c>
    </row>
    <row r="49" spans="1:18" x14ac:dyDescent="0.2">
      <c r="A49" t="s">
        <v>1470</v>
      </c>
      <c r="B49" t="s">
        <v>1471</v>
      </c>
      <c r="C49" t="s">
        <v>1472</v>
      </c>
      <c r="D49" t="s">
        <v>1473</v>
      </c>
      <c r="E49" t="s">
        <v>1474</v>
      </c>
      <c r="F49" t="s">
        <v>1475</v>
      </c>
      <c r="G49" t="s">
        <v>1471</v>
      </c>
      <c r="H49" t="s">
        <v>1473</v>
      </c>
      <c r="I49" t="s">
        <v>1472</v>
      </c>
      <c r="J49" t="s">
        <v>1476</v>
      </c>
      <c r="K49" t="s">
        <v>1477</v>
      </c>
      <c r="L49" t="s">
        <v>1106</v>
      </c>
      <c r="M49" t="s">
        <v>1155</v>
      </c>
      <c r="N49" t="s">
        <v>1470</v>
      </c>
      <c r="O49" t="s">
        <v>1470</v>
      </c>
      <c r="P49" t="s">
        <v>1478</v>
      </c>
      <c r="Q49" t="s">
        <v>1479</v>
      </c>
      <c r="R49">
        <v>2406.73</v>
      </c>
    </row>
    <row r="50" spans="1:18" x14ac:dyDescent="0.2">
      <c r="A50" t="s">
        <v>856</v>
      </c>
      <c r="B50" t="s">
        <v>1480</v>
      </c>
      <c r="C50" t="s">
        <v>1481</v>
      </c>
      <c r="D50" t="s">
        <v>1181</v>
      </c>
      <c r="E50" t="s">
        <v>1482</v>
      </c>
      <c r="F50" t="s">
        <v>1483</v>
      </c>
      <c r="G50" t="s">
        <v>1480</v>
      </c>
      <c r="H50" t="s">
        <v>1181</v>
      </c>
      <c r="I50" t="s">
        <v>1481</v>
      </c>
      <c r="J50" t="s">
        <v>1484</v>
      </c>
      <c r="K50" t="s">
        <v>1485</v>
      </c>
      <c r="L50" t="s">
        <v>1030</v>
      </c>
      <c r="M50" t="s">
        <v>1359</v>
      </c>
      <c r="P50" t="s">
        <v>1486</v>
      </c>
      <c r="Q50" t="s">
        <v>1487</v>
      </c>
      <c r="R50">
        <v>21159.4</v>
      </c>
    </row>
    <row r="51" spans="1:18" x14ac:dyDescent="0.2">
      <c r="A51" t="s">
        <v>1488</v>
      </c>
      <c r="B51" t="s">
        <v>1489</v>
      </c>
      <c r="C51" t="s">
        <v>1490</v>
      </c>
      <c r="D51" t="s">
        <v>1491</v>
      </c>
      <c r="E51" t="s">
        <v>1492</v>
      </c>
      <c r="F51" t="s">
        <v>1493</v>
      </c>
      <c r="G51" t="s">
        <v>1489</v>
      </c>
      <c r="H51" t="s">
        <v>1491</v>
      </c>
      <c r="I51" t="s">
        <v>1490</v>
      </c>
      <c r="J51" t="s">
        <v>1494</v>
      </c>
      <c r="K51" t="s">
        <v>1495</v>
      </c>
      <c r="L51" t="s">
        <v>1051</v>
      </c>
      <c r="M51" t="s">
        <v>1063</v>
      </c>
      <c r="O51" t="s">
        <v>1488</v>
      </c>
      <c r="P51" t="s">
        <v>1496</v>
      </c>
      <c r="Q51" t="s">
        <v>1497</v>
      </c>
      <c r="R51">
        <v>2084.4</v>
      </c>
    </row>
    <row r="52" spans="1:18" x14ac:dyDescent="0.2">
      <c r="A52" t="s">
        <v>774</v>
      </c>
      <c r="B52" t="s">
        <v>1498</v>
      </c>
      <c r="C52" t="s">
        <v>1499</v>
      </c>
      <c r="D52" t="s">
        <v>1500</v>
      </c>
      <c r="E52" t="s">
        <v>1501</v>
      </c>
      <c r="F52" t="s">
        <v>1502</v>
      </c>
      <c r="G52" t="s">
        <v>1498</v>
      </c>
      <c r="H52" t="s">
        <v>1500</v>
      </c>
      <c r="I52" t="s">
        <v>1499</v>
      </c>
      <c r="J52" t="s">
        <v>1503</v>
      </c>
      <c r="K52" t="s">
        <v>1504</v>
      </c>
      <c r="L52" t="s">
        <v>1051</v>
      </c>
      <c r="M52" t="s">
        <v>1063</v>
      </c>
      <c r="O52" t="s">
        <v>774</v>
      </c>
      <c r="P52" t="s">
        <v>1505</v>
      </c>
      <c r="Q52" t="s">
        <v>1506</v>
      </c>
      <c r="R52">
        <v>5901.61</v>
      </c>
    </row>
    <row r="53" spans="1:18" x14ac:dyDescent="0.2">
      <c r="A53" t="s">
        <v>141</v>
      </c>
      <c r="B53" t="s">
        <v>1507</v>
      </c>
      <c r="C53" t="s">
        <v>1453</v>
      </c>
      <c r="D53" t="s">
        <v>1508</v>
      </c>
      <c r="E53" t="s">
        <v>1509</v>
      </c>
      <c r="F53" t="s">
        <v>1510</v>
      </c>
      <c r="G53" t="s">
        <v>1507</v>
      </c>
      <c r="H53" t="s">
        <v>1508</v>
      </c>
      <c r="I53" t="s">
        <v>1453</v>
      </c>
      <c r="J53" t="s">
        <v>1511</v>
      </c>
      <c r="K53" t="s">
        <v>1512</v>
      </c>
      <c r="L53" t="s">
        <v>1051</v>
      </c>
      <c r="M53" t="s">
        <v>1513</v>
      </c>
      <c r="O53" t="s">
        <v>141</v>
      </c>
      <c r="P53" t="s">
        <v>1514</v>
      </c>
      <c r="Q53" t="s">
        <v>1515</v>
      </c>
      <c r="R53">
        <v>26607.09</v>
      </c>
    </row>
    <row r="54" spans="1:18" x14ac:dyDescent="0.2">
      <c r="A54" t="s">
        <v>1517</v>
      </c>
      <c r="B54" t="s">
        <v>1518</v>
      </c>
      <c r="C54" t="s">
        <v>1519</v>
      </c>
      <c r="D54" t="s">
        <v>1520</v>
      </c>
      <c r="E54" t="s">
        <v>1521</v>
      </c>
      <c r="F54" t="s">
        <v>1522</v>
      </c>
      <c r="G54" t="s">
        <v>1518</v>
      </c>
      <c r="H54" t="s">
        <v>1520</v>
      </c>
      <c r="I54" t="s">
        <v>1519</v>
      </c>
      <c r="J54" t="s">
        <v>1523</v>
      </c>
      <c r="K54" t="s">
        <v>1524</v>
      </c>
      <c r="L54" t="s">
        <v>1051</v>
      </c>
      <c r="M54" t="s">
        <v>1063</v>
      </c>
      <c r="O54" t="s">
        <v>1517</v>
      </c>
      <c r="P54" t="s">
        <v>1525</v>
      </c>
      <c r="Q54" t="s">
        <v>1526</v>
      </c>
      <c r="R54">
        <v>1133.79</v>
      </c>
    </row>
    <row r="55" spans="1:18" x14ac:dyDescent="0.2">
      <c r="A55" t="s">
        <v>1527</v>
      </c>
      <c r="B55" t="s">
        <v>1528</v>
      </c>
      <c r="C55" t="s">
        <v>1529</v>
      </c>
      <c r="D55" t="s">
        <v>1058</v>
      </c>
      <c r="E55" t="s">
        <v>1530</v>
      </c>
      <c r="F55" t="s">
        <v>1531</v>
      </c>
      <c r="G55" t="s">
        <v>1528</v>
      </c>
      <c r="H55" t="s">
        <v>1058</v>
      </c>
      <c r="I55" t="s">
        <v>1529</v>
      </c>
      <c r="J55" t="s">
        <v>1532</v>
      </c>
      <c r="K55" t="s">
        <v>1533</v>
      </c>
      <c r="L55" t="s">
        <v>1106</v>
      </c>
      <c r="M55" t="s">
        <v>1107</v>
      </c>
      <c r="P55" t="s">
        <v>1534</v>
      </c>
      <c r="Q55" t="s">
        <v>1535</v>
      </c>
      <c r="R55">
        <v>888.91</v>
      </c>
    </row>
    <row r="56" spans="1:18" x14ac:dyDescent="0.2">
      <c r="A56" t="s">
        <v>1536</v>
      </c>
      <c r="B56" t="s">
        <v>1537</v>
      </c>
      <c r="C56" t="s">
        <v>1538</v>
      </c>
      <c r="D56" t="s">
        <v>1036</v>
      </c>
      <c r="E56" t="s">
        <v>1539</v>
      </c>
      <c r="F56" t="s">
        <v>1540</v>
      </c>
      <c r="G56" t="s">
        <v>1537</v>
      </c>
      <c r="H56" t="s">
        <v>1036</v>
      </c>
      <c r="I56" t="s">
        <v>1538</v>
      </c>
      <c r="J56" t="s">
        <v>1541</v>
      </c>
      <c r="K56" t="s">
        <v>1542</v>
      </c>
      <c r="L56" t="s">
        <v>1030</v>
      </c>
      <c r="M56" t="s">
        <v>1359</v>
      </c>
      <c r="P56" t="s">
        <v>1543</v>
      </c>
      <c r="Q56" t="s">
        <v>1544</v>
      </c>
      <c r="R56">
        <v>20200.419999999998</v>
      </c>
    </row>
    <row r="57" spans="1:18" x14ac:dyDescent="0.2">
      <c r="A57" t="s">
        <v>1545</v>
      </c>
      <c r="B57" t="s">
        <v>1546</v>
      </c>
      <c r="C57" t="s">
        <v>1547</v>
      </c>
      <c r="D57" t="s">
        <v>1548</v>
      </c>
      <c r="E57" t="s">
        <v>1549</v>
      </c>
      <c r="F57" t="s">
        <v>1550</v>
      </c>
      <c r="G57" t="s">
        <v>1546</v>
      </c>
      <c r="H57" t="s">
        <v>1548</v>
      </c>
      <c r="I57" t="s">
        <v>1547</v>
      </c>
      <c r="J57" t="s">
        <v>1551</v>
      </c>
      <c r="K57" t="s">
        <v>1552</v>
      </c>
      <c r="L57" t="s">
        <v>1051</v>
      </c>
      <c r="M57" t="s">
        <v>1072</v>
      </c>
      <c r="P57" t="s">
        <v>1553</v>
      </c>
      <c r="Q57" t="s">
        <v>1554</v>
      </c>
      <c r="R57">
        <v>4419.58</v>
      </c>
    </row>
    <row r="58" spans="1:18" x14ac:dyDescent="0.2">
      <c r="A58" t="s">
        <v>1555</v>
      </c>
      <c r="B58" t="s">
        <v>1556</v>
      </c>
      <c r="C58" t="s">
        <v>1557</v>
      </c>
      <c r="D58" t="s">
        <v>1078</v>
      </c>
      <c r="E58" t="s">
        <v>1558</v>
      </c>
      <c r="F58" t="s">
        <v>1559</v>
      </c>
      <c r="G58" t="s">
        <v>1556</v>
      </c>
      <c r="H58" t="s">
        <v>1078</v>
      </c>
      <c r="I58" t="s">
        <v>1557</v>
      </c>
      <c r="J58" t="s">
        <v>1560</v>
      </c>
      <c r="K58" t="s">
        <v>1561</v>
      </c>
      <c r="L58" t="s">
        <v>1094</v>
      </c>
      <c r="M58" t="s">
        <v>1095</v>
      </c>
      <c r="O58" t="s">
        <v>1555</v>
      </c>
      <c r="P58" t="s">
        <v>1562</v>
      </c>
      <c r="Q58" t="s">
        <v>1563</v>
      </c>
      <c r="R58">
        <v>846.13</v>
      </c>
    </row>
    <row r="59" spans="1:18" x14ac:dyDescent="0.2">
      <c r="A59" t="s">
        <v>1564</v>
      </c>
      <c r="B59" t="s">
        <v>1565</v>
      </c>
      <c r="C59" t="s">
        <v>1566</v>
      </c>
      <c r="D59" t="s">
        <v>1024</v>
      </c>
      <c r="E59" t="s">
        <v>1567</v>
      </c>
      <c r="F59" t="s">
        <v>1568</v>
      </c>
      <c r="G59" t="s">
        <v>1565</v>
      </c>
      <c r="H59" t="s">
        <v>1024</v>
      </c>
      <c r="I59" t="s">
        <v>1566</v>
      </c>
      <c r="J59" t="s">
        <v>1569</v>
      </c>
      <c r="K59" t="s">
        <v>1570</v>
      </c>
      <c r="L59" t="s">
        <v>1030</v>
      </c>
      <c r="M59" t="s">
        <v>1031</v>
      </c>
      <c r="P59" t="s">
        <v>1571</v>
      </c>
      <c r="Q59" t="s">
        <v>1572</v>
      </c>
      <c r="R59">
        <v>6505.39</v>
      </c>
    </row>
    <row r="60" spans="1:18" x14ac:dyDescent="0.2">
      <c r="A60" t="s">
        <v>428</v>
      </c>
      <c r="B60" t="s">
        <v>1573</v>
      </c>
      <c r="C60" t="s">
        <v>1574</v>
      </c>
      <c r="D60" t="s">
        <v>1500</v>
      </c>
      <c r="E60" t="s">
        <v>1575</v>
      </c>
      <c r="F60" t="s">
        <v>1576</v>
      </c>
      <c r="G60" t="s">
        <v>1573</v>
      </c>
      <c r="H60" t="s">
        <v>1500</v>
      </c>
      <c r="I60" t="s">
        <v>1574</v>
      </c>
      <c r="J60" t="s">
        <v>1577</v>
      </c>
      <c r="K60" t="s">
        <v>1578</v>
      </c>
      <c r="L60" t="s">
        <v>1051</v>
      </c>
      <c r="M60" t="s">
        <v>1052</v>
      </c>
      <c r="O60" t="s">
        <v>428</v>
      </c>
      <c r="P60" t="s">
        <v>1579</v>
      </c>
      <c r="Q60" t="s">
        <v>1580</v>
      </c>
      <c r="R60">
        <v>9598.81</v>
      </c>
    </row>
    <row r="61" spans="1:18" x14ac:dyDescent="0.2">
      <c r="A61" t="s">
        <v>1581</v>
      </c>
      <c r="B61" t="s">
        <v>1582</v>
      </c>
      <c r="C61" t="s">
        <v>1583</v>
      </c>
      <c r="D61" t="s">
        <v>1584</v>
      </c>
      <c r="E61" t="s">
        <v>1585</v>
      </c>
      <c r="F61" t="s">
        <v>1586</v>
      </c>
      <c r="G61" t="s">
        <v>1582</v>
      </c>
      <c r="H61" t="s">
        <v>1584</v>
      </c>
      <c r="I61" t="s">
        <v>1583</v>
      </c>
      <c r="J61" t="s">
        <v>1587</v>
      </c>
      <c r="K61" t="s">
        <v>1588</v>
      </c>
      <c r="L61" t="s">
        <v>1106</v>
      </c>
      <c r="M61" t="s">
        <v>1155</v>
      </c>
      <c r="P61" t="s">
        <v>1589</v>
      </c>
      <c r="Q61" t="s">
        <v>1590</v>
      </c>
      <c r="R61">
        <v>954.63</v>
      </c>
    </row>
    <row r="62" spans="1:18" x14ac:dyDescent="0.2">
      <c r="A62" t="s">
        <v>1591</v>
      </c>
      <c r="B62" t="s">
        <v>1592</v>
      </c>
      <c r="C62" t="s">
        <v>1593</v>
      </c>
      <c r="D62" t="s">
        <v>1594</v>
      </c>
      <c r="E62" t="s">
        <v>1595</v>
      </c>
      <c r="F62" t="s">
        <v>1596</v>
      </c>
      <c r="G62" t="s">
        <v>1592</v>
      </c>
      <c r="H62" t="s">
        <v>1594</v>
      </c>
      <c r="I62" t="s">
        <v>1593</v>
      </c>
      <c r="J62" t="s">
        <v>1597</v>
      </c>
      <c r="K62" t="s">
        <v>1598</v>
      </c>
      <c r="L62" t="s">
        <v>1196</v>
      </c>
      <c r="M62" t="s">
        <v>1197</v>
      </c>
      <c r="P62" t="s">
        <v>1599</v>
      </c>
      <c r="Q62" t="s">
        <v>1600</v>
      </c>
      <c r="R62">
        <v>2471.66</v>
      </c>
    </row>
    <row r="63" spans="1:18" x14ac:dyDescent="0.2">
      <c r="A63" t="s">
        <v>1601</v>
      </c>
      <c r="B63" t="s">
        <v>1602</v>
      </c>
      <c r="C63" t="s">
        <v>1603</v>
      </c>
      <c r="D63" t="s">
        <v>1036</v>
      </c>
      <c r="E63" t="s">
        <v>1604</v>
      </c>
      <c r="F63" t="s">
        <v>1605</v>
      </c>
      <c r="G63" t="s">
        <v>1602</v>
      </c>
      <c r="H63" t="s">
        <v>1036</v>
      </c>
      <c r="I63" t="s">
        <v>1603</v>
      </c>
      <c r="J63" t="s">
        <v>1606</v>
      </c>
      <c r="K63" t="s">
        <v>1607</v>
      </c>
      <c r="L63" t="s">
        <v>1106</v>
      </c>
      <c r="M63" t="s">
        <v>1226</v>
      </c>
      <c r="P63" t="s">
        <v>1608</v>
      </c>
      <c r="Q63" t="s">
        <v>1609</v>
      </c>
      <c r="R63">
        <v>8740.65</v>
      </c>
    </row>
    <row r="64" spans="1:18" x14ac:dyDescent="0.2">
      <c r="A64" t="s">
        <v>1610</v>
      </c>
      <c r="B64" t="s">
        <v>1611</v>
      </c>
      <c r="C64" t="s">
        <v>1612</v>
      </c>
      <c r="D64" t="s">
        <v>1181</v>
      </c>
      <c r="E64" t="s">
        <v>1613</v>
      </c>
      <c r="F64" t="s">
        <v>1614</v>
      </c>
      <c r="G64" t="s">
        <v>1611</v>
      </c>
      <c r="H64" t="s">
        <v>1181</v>
      </c>
      <c r="I64" t="s">
        <v>1612</v>
      </c>
      <c r="J64" t="s">
        <v>1615</v>
      </c>
      <c r="K64" t="s">
        <v>1616</v>
      </c>
      <c r="L64" t="s">
        <v>1106</v>
      </c>
      <c r="M64" t="s">
        <v>1186</v>
      </c>
      <c r="P64" t="s">
        <v>1617</v>
      </c>
      <c r="Q64" t="s">
        <v>1618</v>
      </c>
      <c r="R64">
        <v>1349.98</v>
      </c>
    </row>
    <row r="65" spans="1:18" x14ac:dyDescent="0.2">
      <c r="A65" t="s">
        <v>113</v>
      </c>
      <c r="B65" t="s">
        <v>1619</v>
      </c>
      <c r="C65" t="s">
        <v>1067</v>
      </c>
      <c r="D65" t="s">
        <v>1354</v>
      </c>
      <c r="E65" t="s">
        <v>1620</v>
      </c>
      <c r="F65" t="s">
        <v>1621</v>
      </c>
      <c r="G65" t="s">
        <v>1619</v>
      </c>
      <c r="H65" t="s">
        <v>1354</v>
      </c>
      <c r="I65" t="s">
        <v>1067</v>
      </c>
      <c r="J65" t="s">
        <v>1622</v>
      </c>
      <c r="K65" t="s">
        <v>1623</v>
      </c>
      <c r="L65" t="s">
        <v>1030</v>
      </c>
      <c r="M65" t="s">
        <v>1359</v>
      </c>
      <c r="N65" t="s">
        <v>113</v>
      </c>
      <c r="P65" t="s">
        <v>1624</v>
      </c>
      <c r="Q65" t="s">
        <v>1625</v>
      </c>
      <c r="R65">
        <v>80908.23</v>
      </c>
    </row>
    <row r="66" spans="1:18" x14ac:dyDescent="0.2">
      <c r="A66" t="s">
        <v>1627</v>
      </c>
      <c r="B66" t="s">
        <v>1628</v>
      </c>
      <c r="C66" t="s">
        <v>1629</v>
      </c>
      <c r="D66" t="s">
        <v>1630</v>
      </c>
      <c r="E66" t="s">
        <v>1631</v>
      </c>
      <c r="F66" t="s">
        <v>1632</v>
      </c>
      <c r="G66" t="s">
        <v>1628</v>
      </c>
      <c r="H66" t="s">
        <v>1630</v>
      </c>
      <c r="I66" t="s">
        <v>1629</v>
      </c>
      <c r="J66" t="s">
        <v>1633</v>
      </c>
      <c r="K66" t="s">
        <v>1634</v>
      </c>
      <c r="L66" t="s">
        <v>1106</v>
      </c>
      <c r="M66" t="s">
        <v>1107</v>
      </c>
      <c r="P66" t="s">
        <v>1635</v>
      </c>
      <c r="Q66" t="s">
        <v>1515</v>
      </c>
      <c r="R66">
        <v>1086.28</v>
      </c>
    </row>
    <row r="67" spans="1:18" x14ac:dyDescent="0.2">
      <c r="A67" t="s">
        <v>961</v>
      </c>
      <c r="B67" t="s">
        <v>1636</v>
      </c>
      <c r="C67" t="s">
        <v>1637</v>
      </c>
      <c r="D67" t="s">
        <v>1401</v>
      </c>
      <c r="E67" t="s">
        <v>1638</v>
      </c>
      <c r="F67" t="s">
        <v>1639</v>
      </c>
      <c r="G67" t="s">
        <v>1636</v>
      </c>
      <c r="H67" t="s">
        <v>1401</v>
      </c>
      <c r="I67" t="s">
        <v>1637</v>
      </c>
      <c r="J67" t="s">
        <v>1640</v>
      </c>
      <c r="K67" t="s">
        <v>1641</v>
      </c>
      <c r="L67" t="s">
        <v>1030</v>
      </c>
      <c r="M67" t="s">
        <v>1041</v>
      </c>
      <c r="N67" t="s">
        <v>961</v>
      </c>
      <c r="P67" t="s">
        <v>1642</v>
      </c>
      <c r="Q67" t="s">
        <v>1643</v>
      </c>
      <c r="R67">
        <v>13677.99</v>
      </c>
    </row>
    <row r="68" spans="1:18" x14ac:dyDescent="0.2">
      <c r="A68" t="s">
        <v>86</v>
      </c>
      <c r="B68" t="s">
        <v>1644</v>
      </c>
      <c r="C68" t="s">
        <v>1645</v>
      </c>
      <c r="D68" t="s">
        <v>1131</v>
      </c>
      <c r="E68" t="s">
        <v>1646</v>
      </c>
      <c r="F68" t="s">
        <v>1647</v>
      </c>
      <c r="G68" t="s">
        <v>1644</v>
      </c>
      <c r="H68" t="s">
        <v>1131</v>
      </c>
      <c r="I68" t="s">
        <v>1645</v>
      </c>
      <c r="J68" t="s">
        <v>1648</v>
      </c>
      <c r="K68" t="s">
        <v>1649</v>
      </c>
      <c r="L68" t="s">
        <v>1030</v>
      </c>
      <c r="M68" t="s">
        <v>1359</v>
      </c>
      <c r="N68" t="s">
        <v>86</v>
      </c>
      <c r="O68" t="s">
        <v>86</v>
      </c>
      <c r="P68" t="s">
        <v>1650</v>
      </c>
      <c r="Q68" t="s">
        <v>1651</v>
      </c>
      <c r="R68">
        <v>57105.15</v>
      </c>
    </row>
    <row r="69" spans="1:18" x14ac:dyDescent="0.2">
      <c r="A69" t="s">
        <v>1653</v>
      </c>
      <c r="E69" t="s">
        <v>1654</v>
      </c>
      <c r="G69" t="s">
        <v>1655</v>
      </c>
      <c r="H69" t="s">
        <v>1454</v>
      </c>
      <c r="I69" t="s">
        <v>1656</v>
      </c>
      <c r="J69" t="s">
        <v>1657</v>
      </c>
      <c r="K69" t="s">
        <v>1658</v>
      </c>
      <c r="L69" t="s">
        <v>1106</v>
      </c>
      <c r="M69" t="s">
        <v>1226</v>
      </c>
      <c r="P69" t="s">
        <v>1659</v>
      </c>
      <c r="Q69" t="s">
        <v>1660</v>
      </c>
      <c r="R69">
        <v>249.78</v>
      </c>
    </row>
    <row r="70" spans="1:18" x14ac:dyDescent="0.2">
      <c r="A70" t="s">
        <v>1661</v>
      </c>
      <c r="B70" t="s">
        <v>1662</v>
      </c>
      <c r="C70" t="s">
        <v>1663</v>
      </c>
      <c r="D70" t="s">
        <v>1664</v>
      </c>
      <c r="E70" t="s">
        <v>1665</v>
      </c>
      <c r="F70" t="s">
        <v>1666</v>
      </c>
      <c r="G70" t="s">
        <v>1662</v>
      </c>
      <c r="H70" t="s">
        <v>1664</v>
      </c>
      <c r="I70" t="s">
        <v>1663</v>
      </c>
      <c r="J70" t="s">
        <v>1667</v>
      </c>
      <c r="K70" t="s">
        <v>1668</v>
      </c>
      <c r="L70" t="s">
        <v>1106</v>
      </c>
      <c r="M70" t="s">
        <v>1226</v>
      </c>
      <c r="P70" t="s">
        <v>1669</v>
      </c>
      <c r="Q70" t="s">
        <v>1670</v>
      </c>
      <c r="R70">
        <v>1583.94</v>
      </c>
    </row>
    <row r="71" spans="1:18" x14ac:dyDescent="0.2">
      <c r="A71" t="s">
        <v>1671</v>
      </c>
      <c r="B71" t="s">
        <v>1672</v>
      </c>
      <c r="C71" t="s">
        <v>1673</v>
      </c>
      <c r="D71" t="s">
        <v>1140</v>
      </c>
      <c r="E71" t="s">
        <v>1674</v>
      </c>
      <c r="F71" t="s">
        <v>1675</v>
      </c>
      <c r="G71" t="s">
        <v>1672</v>
      </c>
      <c r="H71" t="s">
        <v>1140</v>
      </c>
      <c r="I71" t="s">
        <v>1673</v>
      </c>
      <c r="J71" t="s">
        <v>1676</v>
      </c>
      <c r="K71" t="s">
        <v>1677</v>
      </c>
      <c r="L71" t="s">
        <v>1051</v>
      </c>
      <c r="M71" t="s">
        <v>1072</v>
      </c>
      <c r="O71" t="s">
        <v>1671</v>
      </c>
      <c r="P71" t="s">
        <v>1678</v>
      </c>
      <c r="Q71" t="s">
        <v>1679</v>
      </c>
      <c r="R71">
        <v>3550.32</v>
      </c>
    </row>
    <row r="72" spans="1:18" x14ac:dyDescent="0.2">
      <c r="A72" t="s">
        <v>1680</v>
      </c>
      <c r="B72" t="s">
        <v>1681</v>
      </c>
      <c r="C72" t="s">
        <v>1682</v>
      </c>
      <c r="D72" t="s">
        <v>1181</v>
      </c>
      <c r="E72" t="s">
        <v>1683</v>
      </c>
      <c r="F72" t="s">
        <v>1684</v>
      </c>
      <c r="G72" t="s">
        <v>1681</v>
      </c>
      <c r="H72" t="s">
        <v>1181</v>
      </c>
      <c r="I72" t="s">
        <v>1682</v>
      </c>
      <c r="J72" t="s">
        <v>1685</v>
      </c>
      <c r="K72" t="s">
        <v>1686</v>
      </c>
      <c r="L72" t="s">
        <v>1030</v>
      </c>
      <c r="M72" t="s">
        <v>1031</v>
      </c>
      <c r="P72" t="s">
        <v>1687</v>
      </c>
      <c r="Q72" t="s">
        <v>1688</v>
      </c>
      <c r="R72">
        <v>6575.87</v>
      </c>
    </row>
    <row r="73" spans="1:18" x14ac:dyDescent="0.2">
      <c r="A73" t="s">
        <v>1689</v>
      </c>
      <c r="B73" t="s">
        <v>1292</v>
      </c>
      <c r="C73" t="s">
        <v>1690</v>
      </c>
      <c r="D73" t="s">
        <v>1691</v>
      </c>
      <c r="E73" t="s">
        <v>1692</v>
      </c>
      <c r="F73" t="s">
        <v>1693</v>
      </c>
      <c r="G73" t="s">
        <v>1292</v>
      </c>
      <c r="H73" t="s">
        <v>1691</v>
      </c>
      <c r="I73" t="s">
        <v>1690</v>
      </c>
      <c r="J73" t="s">
        <v>1694</v>
      </c>
      <c r="K73" t="s">
        <v>1695</v>
      </c>
      <c r="L73" t="s">
        <v>1051</v>
      </c>
      <c r="M73" t="s">
        <v>1072</v>
      </c>
      <c r="O73" t="s">
        <v>1689</v>
      </c>
      <c r="P73" t="s">
        <v>1696</v>
      </c>
      <c r="Q73" t="s">
        <v>1697</v>
      </c>
      <c r="R73">
        <v>1312.32</v>
      </c>
    </row>
    <row r="74" spans="1:18" x14ac:dyDescent="0.2">
      <c r="A74" t="s">
        <v>92</v>
      </c>
      <c r="B74" t="s">
        <v>1698</v>
      </c>
      <c r="C74" t="s">
        <v>1122</v>
      </c>
      <c r="D74" t="s">
        <v>1699</v>
      </c>
      <c r="E74" t="s">
        <v>1700</v>
      </c>
      <c r="F74" t="s">
        <v>1701</v>
      </c>
      <c r="G74" t="s">
        <v>1698</v>
      </c>
      <c r="H74" t="s">
        <v>1699</v>
      </c>
      <c r="I74" t="s">
        <v>1122</v>
      </c>
      <c r="J74" t="s">
        <v>1702</v>
      </c>
      <c r="K74" t="s">
        <v>1703</v>
      </c>
      <c r="L74" t="s">
        <v>1051</v>
      </c>
      <c r="M74" t="s">
        <v>1513</v>
      </c>
      <c r="O74" t="s">
        <v>92</v>
      </c>
      <c r="P74" t="s">
        <v>1704</v>
      </c>
      <c r="Q74" t="s">
        <v>1705</v>
      </c>
      <c r="R74">
        <v>34023.56</v>
      </c>
    </row>
    <row r="75" spans="1:18" x14ac:dyDescent="0.2">
      <c r="A75" t="s">
        <v>1707</v>
      </c>
      <c r="B75" t="s">
        <v>1708</v>
      </c>
      <c r="C75" t="s">
        <v>1709</v>
      </c>
      <c r="D75" t="s">
        <v>1710</v>
      </c>
      <c r="E75" t="s">
        <v>1711</v>
      </c>
      <c r="F75" t="s">
        <v>1712</v>
      </c>
      <c r="G75" t="s">
        <v>1708</v>
      </c>
      <c r="H75" t="s">
        <v>1710</v>
      </c>
      <c r="I75" t="s">
        <v>1709</v>
      </c>
      <c r="J75" t="s">
        <v>1713</v>
      </c>
      <c r="K75" t="s">
        <v>1714</v>
      </c>
      <c r="L75" t="s">
        <v>1106</v>
      </c>
      <c r="M75" t="s">
        <v>1107</v>
      </c>
      <c r="O75" t="s">
        <v>1707</v>
      </c>
      <c r="P75" t="s">
        <v>1715</v>
      </c>
      <c r="Q75" t="s">
        <v>1716</v>
      </c>
      <c r="R75">
        <v>489.04</v>
      </c>
    </row>
    <row r="76" spans="1:18" x14ac:dyDescent="0.2">
      <c r="A76" t="s">
        <v>1717</v>
      </c>
      <c r="B76" t="s">
        <v>1718</v>
      </c>
      <c r="C76" t="s">
        <v>1719</v>
      </c>
      <c r="D76" t="s">
        <v>1391</v>
      </c>
      <c r="E76" t="s">
        <v>1720</v>
      </c>
      <c r="F76" t="s">
        <v>1721</v>
      </c>
      <c r="G76" t="s">
        <v>1718</v>
      </c>
      <c r="H76" t="s">
        <v>1391</v>
      </c>
      <c r="I76" t="s">
        <v>1719</v>
      </c>
      <c r="J76" t="s">
        <v>1722</v>
      </c>
      <c r="K76" t="s">
        <v>1723</v>
      </c>
      <c r="L76" t="s">
        <v>1094</v>
      </c>
      <c r="M76" t="s">
        <v>1386</v>
      </c>
      <c r="O76" t="s">
        <v>1717</v>
      </c>
      <c r="P76" t="s">
        <v>1724</v>
      </c>
      <c r="Q76" t="s">
        <v>1725</v>
      </c>
      <c r="R76">
        <v>17496.66</v>
      </c>
    </row>
    <row r="77" spans="1:18" x14ac:dyDescent="0.2">
      <c r="A77" t="s">
        <v>33</v>
      </c>
      <c r="B77" t="s">
        <v>1726</v>
      </c>
      <c r="C77" t="s">
        <v>1727</v>
      </c>
      <c r="D77" t="s">
        <v>1594</v>
      </c>
      <c r="E77" t="s">
        <v>1728</v>
      </c>
      <c r="F77" t="s">
        <v>1729</v>
      </c>
      <c r="G77" t="s">
        <v>1726</v>
      </c>
      <c r="H77" t="s">
        <v>1594</v>
      </c>
      <c r="I77" t="s">
        <v>1727</v>
      </c>
      <c r="J77" t="s">
        <v>1730</v>
      </c>
      <c r="K77" t="s">
        <v>1731</v>
      </c>
      <c r="L77" t="s">
        <v>1030</v>
      </c>
      <c r="M77" t="s">
        <v>1083</v>
      </c>
      <c r="O77" t="s">
        <v>33</v>
      </c>
      <c r="P77" t="s">
        <v>1732</v>
      </c>
      <c r="Q77" t="s">
        <v>1733</v>
      </c>
      <c r="R77">
        <v>85584.56</v>
      </c>
    </row>
    <row r="78" spans="1:18" x14ac:dyDescent="0.2">
      <c r="A78" t="s">
        <v>1735</v>
      </c>
      <c r="B78" t="s">
        <v>1736</v>
      </c>
      <c r="C78" t="s">
        <v>1308</v>
      </c>
      <c r="D78" t="s">
        <v>1068</v>
      </c>
      <c r="E78" t="s">
        <v>1737</v>
      </c>
      <c r="F78" t="s">
        <v>1738</v>
      </c>
      <c r="G78" t="s">
        <v>1736</v>
      </c>
      <c r="H78" t="s">
        <v>1068</v>
      </c>
      <c r="I78" t="s">
        <v>1308</v>
      </c>
      <c r="J78" t="s">
        <v>1739</v>
      </c>
      <c r="K78" t="s">
        <v>1740</v>
      </c>
      <c r="L78" t="s">
        <v>1094</v>
      </c>
      <c r="M78" t="s">
        <v>1386</v>
      </c>
      <c r="O78" t="s">
        <v>1735</v>
      </c>
      <c r="P78" t="s">
        <v>1741</v>
      </c>
      <c r="Q78" t="s">
        <v>1742</v>
      </c>
      <c r="R78">
        <v>1880.73</v>
      </c>
    </row>
    <row r="79" spans="1:18" x14ac:dyDescent="0.2">
      <c r="A79" t="s">
        <v>115</v>
      </c>
      <c r="B79" t="s">
        <v>1743</v>
      </c>
      <c r="C79" t="s">
        <v>1744</v>
      </c>
      <c r="D79" t="s">
        <v>1745</v>
      </c>
      <c r="E79" t="s">
        <v>1746</v>
      </c>
      <c r="F79" t="s">
        <v>1747</v>
      </c>
      <c r="G79" t="s">
        <v>1743</v>
      </c>
      <c r="H79" t="s">
        <v>1745</v>
      </c>
      <c r="I79" t="s">
        <v>1744</v>
      </c>
      <c r="J79" t="s">
        <v>1748</v>
      </c>
      <c r="K79" t="s">
        <v>1749</v>
      </c>
      <c r="L79" t="s">
        <v>1196</v>
      </c>
      <c r="M79" t="s">
        <v>1396</v>
      </c>
      <c r="N79" t="s">
        <v>115</v>
      </c>
      <c r="O79" t="s">
        <v>115</v>
      </c>
      <c r="P79" t="s">
        <v>1750</v>
      </c>
      <c r="Q79" t="s">
        <v>1751</v>
      </c>
      <c r="R79">
        <v>58096.73</v>
      </c>
    </row>
    <row r="80" spans="1:18" x14ac:dyDescent="0.2">
      <c r="A80" t="s">
        <v>1753</v>
      </c>
      <c r="B80" t="s">
        <v>1754</v>
      </c>
      <c r="C80" t="s">
        <v>1755</v>
      </c>
      <c r="D80" t="s">
        <v>1058</v>
      </c>
      <c r="E80" t="s">
        <v>1756</v>
      </c>
      <c r="F80" t="s">
        <v>1757</v>
      </c>
      <c r="G80" t="s">
        <v>1754</v>
      </c>
      <c r="H80" t="s">
        <v>1058</v>
      </c>
      <c r="I80" t="s">
        <v>1755</v>
      </c>
      <c r="J80" t="s">
        <v>1758</v>
      </c>
      <c r="K80" t="s">
        <v>1759</v>
      </c>
      <c r="L80" t="s">
        <v>1106</v>
      </c>
      <c r="M80" t="s">
        <v>1186</v>
      </c>
      <c r="P80" t="s">
        <v>1760</v>
      </c>
      <c r="Q80" t="s">
        <v>1761</v>
      </c>
      <c r="R80">
        <v>4147.6899999999996</v>
      </c>
    </row>
    <row r="81" spans="1:18" x14ac:dyDescent="0.2">
      <c r="A81" t="s">
        <v>1762</v>
      </c>
      <c r="B81" t="s">
        <v>1763</v>
      </c>
      <c r="C81" t="s">
        <v>1490</v>
      </c>
      <c r="D81" t="s">
        <v>1454</v>
      </c>
      <c r="E81" t="s">
        <v>1764</v>
      </c>
      <c r="F81" t="s">
        <v>1765</v>
      </c>
      <c r="G81" t="s">
        <v>1763</v>
      </c>
      <c r="H81" t="s">
        <v>1454</v>
      </c>
      <c r="I81" t="s">
        <v>1490</v>
      </c>
      <c r="J81" t="s">
        <v>1766</v>
      </c>
      <c r="K81" t="s">
        <v>1767</v>
      </c>
      <c r="L81" t="s">
        <v>1094</v>
      </c>
      <c r="M81" t="s">
        <v>1095</v>
      </c>
      <c r="O81" t="s">
        <v>1762</v>
      </c>
      <c r="P81" t="s">
        <v>1768</v>
      </c>
      <c r="Q81" t="s">
        <v>1769</v>
      </c>
      <c r="R81">
        <v>8338.84</v>
      </c>
    </row>
    <row r="82" spans="1:18" x14ac:dyDescent="0.2">
      <c r="A82" t="s">
        <v>1770</v>
      </c>
      <c r="B82" t="s">
        <v>1771</v>
      </c>
      <c r="C82" t="s">
        <v>1772</v>
      </c>
      <c r="D82" t="s">
        <v>1131</v>
      </c>
      <c r="E82" t="s">
        <v>1773</v>
      </c>
      <c r="F82" t="s">
        <v>1774</v>
      </c>
      <c r="G82" t="s">
        <v>1771</v>
      </c>
      <c r="H82" t="s">
        <v>1131</v>
      </c>
      <c r="I82" t="s">
        <v>1772</v>
      </c>
      <c r="J82" t="s">
        <v>1775</v>
      </c>
      <c r="K82" t="s">
        <v>1776</v>
      </c>
      <c r="L82" t="s">
        <v>1094</v>
      </c>
      <c r="M82" t="s">
        <v>1386</v>
      </c>
      <c r="O82" t="s">
        <v>1770</v>
      </c>
      <c r="P82" t="s">
        <v>1777</v>
      </c>
      <c r="Q82" t="s">
        <v>1778</v>
      </c>
      <c r="R82">
        <v>2580.62</v>
      </c>
    </row>
    <row r="83" spans="1:18" x14ac:dyDescent="0.2">
      <c r="A83" t="s">
        <v>1779</v>
      </c>
      <c r="B83" t="s">
        <v>1780</v>
      </c>
      <c r="C83" t="s">
        <v>1781</v>
      </c>
      <c r="D83" t="s">
        <v>1410</v>
      </c>
      <c r="E83" t="s">
        <v>1782</v>
      </c>
      <c r="F83" t="s">
        <v>1783</v>
      </c>
      <c r="G83" t="s">
        <v>1780</v>
      </c>
      <c r="H83" t="s">
        <v>1410</v>
      </c>
      <c r="I83" t="s">
        <v>1781</v>
      </c>
      <c r="J83" t="s">
        <v>1784</v>
      </c>
      <c r="K83" t="s">
        <v>1785</v>
      </c>
      <c r="L83" t="s">
        <v>1106</v>
      </c>
      <c r="M83" t="s">
        <v>1226</v>
      </c>
      <c r="P83" t="s">
        <v>1786</v>
      </c>
      <c r="Q83" t="s">
        <v>1787</v>
      </c>
      <c r="R83">
        <v>763.86</v>
      </c>
    </row>
    <row r="84" spans="1:18" x14ac:dyDescent="0.2">
      <c r="A84" t="s">
        <v>1788</v>
      </c>
      <c r="B84" t="s">
        <v>1789</v>
      </c>
      <c r="C84" t="s">
        <v>1790</v>
      </c>
      <c r="D84" t="s">
        <v>1391</v>
      </c>
      <c r="E84" t="s">
        <v>1791</v>
      </c>
      <c r="F84" t="s">
        <v>1792</v>
      </c>
      <c r="G84" t="s">
        <v>1789</v>
      </c>
      <c r="H84" t="s">
        <v>1391</v>
      </c>
      <c r="I84" t="s">
        <v>1790</v>
      </c>
      <c r="J84" t="s">
        <v>1793</v>
      </c>
      <c r="K84" t="s">
        <v>1794</v>
      </c>
      <c r="L84" t="s">
        <v>1106</v>
      </c>
      <c r="M84" t="s">
        <v>1226</v>
      </c>
      <c r="P84" t="s">
        <v>1795</v>
      </c>
      <c r="Q84" t="s">
        <v>1796</v>
      </c>
      <c r="R84">
        <v>514.52</v>
      </c>
    </row>
    <row r="85" spans="1:18" x14ac:dyDescent="0.2">
      <c r="A85" t="s">
        <v>1797</v>
      </c>
      <c r="B85" t="s">
        <v>1798</v>
      </c>
      <c r="C85" t="s">
        <v>1799</v>
      </c>
      <c r="D85" t="s">
        <v>1141</v>
      </c>
      <c r="E85" t="s">
        <v>1800</v>
      </c>
      <c r="F85" t="s">
        <v>1801</v>
      </c>
      <c r="G85" t="s">
        <v>1798</v>
      </c>
      <c r="H85" t="s">
        <v>1141</v>
      </c>
      <c r="I85" t="s">
        <v>1799</v>
      </c>
      <c r="J85" t="s">
        <v>1802</v>
      </c>
      <c r="K85" t="s">
        <v>1803</v>
      </c>
      <c r="L85" t="s">
        <v>1051</v>
      </c>
      <c r="M85" t="s">
        <v>1052</v>
      </c>
      <c r="P85" t="s">
        <v>1804</v>
      </c>
      <c r="Q85" t="s">
        <v>1805</v>
      </c>
      <c r="R85">
        <v>4734.82</v>
      </c>
    </row>
    <row r="86" spans="1:18" x14ac:dyDescent="0.2">
      <c r="A86" t="s">
        <v>313</v>
      </c>
      <c r="B86" t="s">
        <v>1806</v>
      </c>
      <c r="C86" t="s">
        <v>1401</v>
      </c>
      <c r="D86" t="s">
        <v>1807</v>
      </c>
      <c r="E86" t="s">
        <v>1808</v>
      </c>
      <c r="F86" t="s">
        <v>1809</v>
      </c>
      <c r="G86" t="s">
        <v>1806</v>
      </c>
      <c r="H86" t="s">
        <v>1807</v>
      </c>
      <c r="I86" t="s">
        <v>1401</v>
      </c>
      <c r="J86" t="s">
        <v>1810</v>
      </c>
      <c r="K86" t="s">
        <v>1811</v>
      </c>
      <c r="L86" t="s">
        <v>1051</v>
      </c>
      <c r="M86" t="s">
        <v>1072</v>
      </c>
      <c r="O86" t="s">
        <v>313</v>
      </c>
      <c r="P86" t="s">
        <v>1812</v>
      </c>
      <c r="Q86" t="s">
        <v>1813</v>
      </c>
      <c r="R86">
        <v>7842.85</v>
      </c>
    </row>
    <row r="87" spans="1:18" x14ac:dyDescent="0.2">
      <c r="A87" t="s">
        <v>1814</v>
      </c>
      <c r="B87" t="s">
        <v>1815</v>
      </c>
      <c r="C87" t="s">
        <v>1816</v>
      </c>
      <c r="D87" t="s">
        <v>1058</v>
      </c>
      <c r="E87" t="s">
        <v>1817</v>
      </c>
      <c r="F87" t="s">
        <v>1818</v>
      </c>
      <c r="G87" t="s">
        <v>1815</v>
      </c>
      <c r="H87" t="s">
        <v>1058</v>
      </c>
      <c r="I87" t="s">
        <v>1816</v>
      </c>
      <c r="J87" t="s">
        <v>1819</v>
      </c>
      <c r="K87" t="s">
        <v>1820</v>
      </c>
      <c r="L87" t="s">
        <v>1030</v>
      </c>
      <c r="M87" t="s">
        <v>1031</v>
      </c>
      <c r="P87" t="s">
        <v>1821</v>
      </c>
      <c r="Q87" t="s">
        <v>1822</v>
      </c>
      <c r="R87">
        <v>37002.06</v>
      </c>
    </row>
    <row r="88" spans="1:18" x14ac:dyDescent="0.2">
      <c r="A88" t="s">
        <v>1823</v>
      </c>
      <c r="B88" t="s">
        <v>1824</v>
      </c>
      <c r="C88" t="s">
        <v>1825</v>
      </c>
      <c r="D88" t="s">
        <v>1391</v>
      </c>
      <c r="E88" t="s">
        <v>1826</v>
      </c>
      <c r="F88" t="s">
        <v>1827</v>
      </c>
      <c r="G88" t="s">
        <v>1824</v>
      </c>
      <c r="H88" t="s">
        <v>1391</v>
      </c>
      <c r="I88" t="s">
        <v>1825</v>
      </c>
      <c r="J88" t="s">
        <v>1828</v>
      </c>
      <c r="K88" t="s">
        <v>1829</v>
      </c>
      <c r="L88" t="s">
        <v>1106</v>
      </c>
      <c r="M88" t="s">
        <v>1155</v>
      </c>
      <c r="P88" t="s">
        <v>1830</v>
      </c>
      <c r="Q88" t="s">
        <v>1831</v>
      </c>
      <c r="R88">
        <v>636.05999999999995</v>
      </c>
    </row>
    <row r="89" spans="1:18" x14ac:dyDescent="0.2">
      <c r="A89" t="s">
        <v>1832</v>
      </c>
      <c r="B89" t="s">
        <v>1833</v>
      </c>
      <c r="C89" t="s">
        <v>1141</v>
      </c>
      <c r="D89" t="s">
        <v>1354</v>
      </c>
      <c r="E89" t="s">
        <v>1834</v>
      </c>
      <c r="F89" t="s">
        <v>1835</v>
      </c>
      <c r="G89" t="s">
        <v>1833</v>
      </c>
      <c r="H89" t="s">
        <v>1354</v>
      </c>
      <c r="I89" t="s">
        <v>1141</v>
      </c>
      <c r="J89" t="s">
        <v>1836</v>
      </c>
      <c r="K89" t="s">
        <v>1837</v>
      </c>
      <c r="L89" t="s">
        <v>1030</v>
      </c>
      <c r="M89" t="s">
        <v>1041</v>
      </c>
      <c r="P89" t="s">
        <v>1838</v>
      </c>
      <c r="Q89" t="s">
        <v>1839</v>
      </c>
      <c r="R89">
        <v>21503.06</v>
      </c>
    </row>
    <row r="90" spans="1:18" x14ac:dyDescent="0.2">
      <c r="A90" t="s">
        <v>1840</v>
      </c>
      <c r="B90" t="s">
        <v>1841</v>
      </c>
      <c r="C90" t="s">
        <v>1842</v>
      </c>
      <c r="D90" t="s">
        <v>1816</v>
      </c>
      <c r="E90" t="s">
        <v>1843</v>
      </c>
      <c r="F90" t="s">
        <v>1844</v>
      </c>
      <c r="G90" t="s">
        <v>1841</v>
      </c>
      <c r="H90" t="s">
        <v>1816</v>
      </c>
      <c r="I90" t="s">
        <v>1842</v>
      </c>
      <c r="J90" t="s">
        <v>1845</v>
      </c>
      <c r="K90" t="s">
        <v>1846</v>
      </c>
      <c r="L90" t="s">
        <v>1106</v>
      </c>
      <c r="M90" t="s">
        <v>1155</v>
      </c>
      <c r="P90" t="s">
        <v>1847</v>
      </c>
      <c r="Q90" t="s">
        <v>1848</v>
      </c>
      <c r="R90">
        <v>778.16</v>
      </c>
    </row>
    <row r="91" spans="1:18" x14ac:dyDescent="0.2">
      <c r="A91" t="s">
        <v>1849</v>
      </c>
      <c r="B91" t="s">
        <v>1850</v>
      </c>
      <c r="C91" t="s">
        <v>1519</v>
      </c>
      <c r="D91" t="s">
        <v>1851</v>
      </c>
      <c r="E91" t="s">
        <v>1852</v>
      </c>
      <c r="F91" t="s">
        <v>1853</v>
      </c>
      <c r="G91" t="s">
        <v>1850</v>
      </c>
      <c r="H91" t="s">
        <v>1851</v>
      </c>
      <c r="I91" t="s">
        <v>1519</v>
      </c>
      <c r="J91" t="s">
        <v>1854</v>
      </c>
      <c r="K91" t="s">
        <v>1855</v>
      </c>
      <c r="L91" t="s">
        <v>1106</v>
      </c>
      <c r="M91" t="s">
        <v>1856</v>
      </c>
      <c r="P91" t="s">
        <v>1857</v>
      </c>
      <c r="Q91" t="s">
        <v>1858</v>
      </c>
      <c r="R91">
        <v>4402.54</v>
      </c>
    </row>
    <row r="92" spans="1:18" x14ac:dyDescent="0.2">
      <c r="A92" t="s">
        <v>904</v>
      </c>
      <c r="B92" t="s">
        <v>1859</v>
      </c>
      <c r="C92" t="s">
        <v>1860</v>
      </c>
      <c r="D92" t="s">
        <v>1159</v>
      </c>
      <c r="E92" t="s">
        <v>1861</v>
      </c>
      <c r="F92" t="s">
        <v>1862</v>
      </c>
      <c r="G92" t="s">
        <v>1859</v>
      </c>
      <c r="H92" t="s">
        <v>1159</v>
      </c>
      <c r="I92" t="s">
        <v>1860</v>
      </c>
      <c r="J92" t="s">
        <v>1863</v>
      </c>
      <c r="K92" t="s">
        <v>1864</v>
      </c>
      <c r="L92" t="s">
        <v>1106</v>
      </c>
      <c r="M92" t="s">
        <v>1107</v>
      </c>
      <c r="P92" t="s">
        <v>1865</v>
      </c>
      <c r="Q92" t="s">
        <v>1866</v>
      </c>
      <c r="R92">
        <v>735.01</v>
      </c>
    </row>
    <row r="93" spans="1:18" x14ac:dyDescent="0.2">
      <c r="A93" t="s">
        <v>1867</v>
      </c>
      <c r="B93" t="s">
        <v>1868</v>
      </c>
      <c r="C93" t="s">
        <v>1869</v>
      </c>
      <c r="D93" t="s">
        <v>1870</v>
      </c>
      <c r="E93" t="s">
        <v>1871</v>
      </c>
      <c r="F93" t="s">
        <v>1872</v>
      </c>
      <c r="G93" t="s">
        <v>1868</v>
      </c>
      <c r="H93" t="s">
        <v>1870</v>
      </c>
      <c r="I93" t="s">
        <v>1869</v>
      </c>
      <c r="J93" t="s">
        <v>1873</v>
      </c>
      <c r="K93" t="s">
        <v>1874</v>
      </c>
      <c r="L93" t="s">
        <v>1106</v>
      </c>
      <c r="M93" t="s">
        <v>1155</v>
      </c>
      <c r="P93" t="s">
        <v>1875</v>
      </c>
      <c r="Q93" t="s">
        <v>1876</v>
      </c>
      <c r="R93">
        <v>1035.8</v>
      </c>
    </row>
    <row r="94" spans="1:18" x14ac:dyDescent="0.2">
      <c r="A94" t="s">
        <v>622</v>
      </c>
      <c r="B94" t="s">
        <v>1877</v>
      </c>
      <c r="C94" t="s">
        <v>1500</v>
      </c>
      <c r="D94" t="s">
        <v>1445</v>
      </c>
      <c r="E94" t="s">
        <v>1878</v>
      </c>
      <c r="F94" t="s">
        <v>1879</v>
      </c>
      <c r="G94" t="s">
        <v>1877</v>
      </c>
      <c r="H94" t="s">
        <v>1445</v>
      </c>
      <c r="I94" t="s">
        <v>1500</v>
      </c>
      <c r="J94" t="s">
        <v>1880</v>
      </c>
      <c r="K94" t="s">
        <v>1881</v>
      </c>
      <c r="L94" t="s">
        <v>1094</v>
      </c>
      <c r="M94" t="s">
        <v>1303</v>
      </c>
      <c r="O94" t="s">
        <v>622</v>
      </c>
      <c r="P94" t="s">
        <v>1882</v>
      </c>
      <c r="Q94" t="s">
        <v>1883</v>
      </c>
      <c r="R94">
        <v>6933.76</v>
      </c>
    </row>
    <row r="95" spans="1:18" x14ac:dyDescent="0.2">
      <c r="A95" t="s">
        <v>1884</v>
      </c>
      <c r="B95" t="s">
        <v>1885</v>
      </c>
      <c r="C95" t="s">
        <v>1273</v>
      </c>
      <c r="D95" t="s">
        <v>1024</v>
      </c>
      <c r="E95" t="s">
        <v>1886</v>
      </c>
      <c r="F95" t="s">
        <v>1887</v>
      </c>
      <c r="G95" t="s">
        <v>1885</v>
      </c>
      <c r="H95" t="s">
        <v>1024</v>
      </c>
      <c r="I95" t="s">
        <v>1273</v>
      </c>
      <c r="J95" t="s">
        <v>1888</v>
      </c>
      <c r="K95" t="s">
        <v>1889</v>
      </c>
      <c r="L95" t="s">
        <v>1051</v>
      </c>
      <c r="M95" t="s">
        <v>1052</v>
      </c>
      <c r="P95" t="s">
        <v>1890</v>
      </c>
      <c r="Q95" t="s">
        <v>1891</v>
      </c>
      <c r="R95">
        <v>4680.01</v>
      </c>
    </row>
    <row r="96" spans="1:18" x14ac:dyDescent="0.2">
      <c r="A96" t="s">
        <v>1892</v>
      </c>
      <c r="B96" t="s">
        <v>1893</v>
      </c>
      <c r="C96" t="s">
        <v>1894</v>
      </c>
      <c r="D96" t="s">
        <v>1089</v>
      </c>
      <c r="E96" t="s">
        <v>1895</v>
      </c>
      <c r="F96" t="s">
        <v>1896</v>
      </c>
      <c r="G96" t="s">
        <v>1893</v>
      </c>
      <c r="H96" t="s">
        <v>1089</v>
      </c>
      <c r="I96" t="s">
        <v>1894</v>
      </c>
      <c r="J96" t="s">
        <v>1897</v>
      </c>
      <c r="K96" t="s">
        <v>1898</v>
      </c>
      <c r="L96" t="s">
        <v>1051</v>
      </c>
      <c r="M96" t="s">
        <v>1314</v>
      </c>
      <c r="P96" t="s">
        <v>1899</v>
      </c>
      <c r="Q96" t="s">
        <v>1900</v>
      </c>
      <c r="R96">
        <v>821.8</v>
      </c>
    </row>
    <row r="97" spans="1:18" x14ac:dyDescent="0.2">
      <c r="A97" t="s">
        <v>452</v>
      </c>
      <c r="B97" t="s">
        <v>1901</v>
      </c>
      <c r="C97" t="s">
        <v>1902</v>
      </c>
      <c r="D97" t="s">
        <v>1903</v>
      </c>
      <c r="E97" t="s">
        <v>1904</v>
      </c>
      <c r="F97" t="s">
        <v>1905</v>
      </c>
      <c r="G97" t="s">
        <v>1901</v>
      </c>
      <c r="H97" t="s">
        <v>1903</v>
      </c>
      <c r="I97" t="s">
        <v>1902</v>
      </c>
      <c r="J97" t="s">
        <v>1906</v>
      </c>
      <c r="K97" t="s">
        <v>1907</v>
      </c>
      <c r="L97" t="s">
        <v>1030</v>
      </c>
      <c r="M97" t="s">
        <v>1041</v>
      </c>
      <c r="N97" t="s">
        <v>452</v>
      </c>
      <c r="O97" t="s">
        <v>452</v>
      </c>
      <c r="P97" t="s">
        <v>1908</v>
      </c>
      <c r="Q97" t="s">
        <v>1909</v>
      </c>
      <c r="R97">
        <v>16996.87</v>
      </c>
    </row>
    <row r="98" spans="1:18" x14ac:dyDescent="0.2">
      <c r="A98" t="s">
        <v>1910</v>
      </c>
      <c r="B98" t="s">
        <v>1911</v>
      </c>
      <c r="C98" t="s">
        <v>1912</v>
      </c>
      <c r="D98" t="s">
        <v>1381</v>
      </c>
      <c r="E98" t="s">
        <v>1913</v>
      </c>
      <c r="F98" t="s">
        <v>1914</v>
      </c>
      <c r="G98" t="s">
        <v>1911</v>
      </c>
      <c r="H98" t="s">
        <v>1381</v>
      </c>
      <c r="I98" t="s">
        <v>1912</v>
      </c>
      <c r="J98" t="s">
        <v>1915</v>
      </c>
      <c r="K98" t="s">
        <v>1916</v>
      </c>
      <c r="L98" t="s">
        <v>1094</v>
      </c>
      <c r="M98" t="s">
        <v>1303</v>
      </c>
      <c r="O98" t="s">
        <v>1910</v>
      </c>
      <c r="P98" t="s">
        <v>1917</v>
      </c>
      <c r="Q98" t="s">
        <v>1918</v>
      </c>
      <c r="R98">
        <v>6106.09</v>
      </c>
    </row>
    <row r="99" spans="1:18" x14ac:dyDescent="0.2">
      <c r="A99" t="s">
        <v>1919</v>
      </c>
      <c r="B99" t="s">
        <v>1920</v>
      </c>
      <c r="C99" t="s">
        <v>1921</v>
      </c>
      <c r="D99" t="s">
        <v>1036</v>
      </c>
      <c r="E99" t="s">
        <v>1922</v>
      </c>
      <c r="F99" t="s">
        <v>1923</v>
      </c>
      <c r="G99" t="s">
        <v>1920</v>
      </c>
      <c r="H99" t="s">
        <v>1036</v>
      </c>
      <c r="I99" t="s">
        <v>1921</v>
      </c>
      <c r="J99" t="s">
        <v>1923</v>
      </c>
      <c r="K99" t="s">
        <v>1924</v>
      </c>
      <c r="L99" t="s">
        <v>1094</v>
      </c>
      <c r="M99" t="s">
        <v>1095</v>
      </c>
      <c r="O99" t="s">
        <v>1919</v>
      </c>
      <c r="P99" t="s">
        <v>1925</v>
      </c>
      <c r="Q99" t="s">
        <v>1926</v>
      </c>
      <c r="R99">
        <v>16602.5</v>
      </c>
    </row>
    <row r="100" spans="1:18" x14ac:dyDescent="0.2">
      <c r="A100" t="s">
        <v>1927</v>
      </c>
      <c r="B100" t="s">
        <v>1928</v>
      </c>
      <c r="C100" t="s">
        <v>1035</v>
      </c>
      <c r="D100" t="s">
        <v>1058</v>
      </c>
      <c r="E100" t="s">
        <v>1929</v>
      </c>
      <c r="F100" t="s">
        <v>1930</v>
      </c>
      <c r="G100" t="s">
        <v>1928</v>
      </c>
      <c r="H100" t="s">
        <v>1058</v>
      </c>
      <c r="I100" t="s">
        <v>1035</v>
      </c>
      <c r="J100" t="s">
        <v>1931</v>
      </c>
      <c r="K100" t="s">
        <v>1932</v>
      </c>
      <c r="L100" t="s">
        <v>1196</v>
      </c>
      <c r="M100" t="s">
        <v>1197</v>
      </c>
      <c r="P100" t="s">
        <v>1933</v>
      </c>
      <c r="Q100" t="s">
        <v>1934</v>
      </c>
      <c r="R100">
        <v>6326.1</v>
      </c>
    </row>
    <row r="101" spans="1:18" x14ac:dyDescent="0.2">
      <c r="A101" t="s">
        <v>1935</v>
      </c>
      <c r="B101" t="s">
        <v>1936</v>
      </c>
      <c r="C101" t="s">
        <v>1937</v>
      </c>
      <c r="D101" t="s">
        <v>1664</v>
      </c>
      <c r="E101" t="s">
        <v>1938</v>
      </c>
      <c r="F101" t="s">
        <v>1939</v>
      </c>
      <c r="G101" t="s">
        <v>1936</v>
      </c>
      <c r="H101" t="s">
        <v>1664</v>
      </c>
      <c r="I101" t="s">
        <v>1937</v>
      </c>
      <c r="J101" t="s">
        <v>1940</v>
      </c>
      <c r="K101" t="s">
        <v>1941</v>
      </c>
      <c r="L101" t="s">
        <v>1106</v>
      </c>
      <c r="M101" t="s">
        <v>1155</v>
      </c>
      <c r="P101" t="s">
        <v>1942</v>
      </c>
      <c r="Q101" t="s">
        <v>1943</v>
      </c>
      <c r="R101">
        <v>1891.03</v>
      </c>
    </row>
    <row r="102" spans="1:18" x14ac:dyDescent="0.2">
      <c r="A102" t="s">
        <v>1944</v>
      </c>
      <c r="B102" t="s">
        <v>1945</v>
      </c>
      <c r="C102" t="s">
        <v>1690</v>
      </c>
      <c r="D102" t="s">
        <v>1090</v>
      </c>
      <c r="E102" t="s">
        <v>1946</v>
      </c>
      <c r="F102" t="s">
        <v>1947</v>
      </c>
      <c r="G102" t="s">
        <v>1945</v>
      </c>
      <c r="H102" t="s">
        <v>1090</v>
      </c>
      <c r="I102" t="s">
        <v>1690</v>
      </c>
      <c r="J102" t="s">
        <v>1948</v>
      </c>
      <c r="K102" t="s">
        <v>1949</v>
      </c>
      <c r="L102" t="s">
        <v>1196</v>
      </c>
      <c r="M102" t="s">
        <v>1294</v>
      </c>
      <c r="P102" t="s">
        <v>1950</v>
      </c>
      <c r="Q102" t="s">
        <v>1951</v>
      </c>
      <c r="R102">
        <v>4838.37</v>
      </c>
    </row>
    <row r="103" spans="1:18" x14ac:dyDescent="0.2">
      <c r="A103" t="s">
        <v>1952</v>
      </c>
      <c r="B103" t="s">
        <v>1953</v>
      </c>
      <c r="C103" t="s">
        <v>1472</v>
      </c>
      <c r="D103" t="s">
        <v>1870</v>
      </c>
      <c r="E103" t="s">
        <v>1954</v>
      </c>
      <c r="F103" t="s">
        <v>1955</v>
      </c>
      <c r="G103" t="s">
        <v>1953</v>
      </c>
      <c r="H103" t="s">
        <v>1870</v>
      </c>
      <c r="I103" t="s">
        <v>1472</v>
      </c>
      <c r="J103" t="s">
        <v>1956</v>
      </c>
      <c r="K103" t="s">
        <v>1957</v>
      </c>
      <c r="L103" t="s">
        <v>1106</v>
      </c>
      <c r="M103" t="s">
        <v>1107</v>
      </c>
      <c r="P103" t="s">
        <v>1958</v>
      </c>
      <c r="Q103" t="s">
        <v>1959</v>
      </c>
      <c r="R103">
        <v>854.06</v>
      </c>
    </row>
    <row r="104" spans="1:18" x14ac:dyDescent="0.2">
      <c r="A104" t="s">
        <v>105</v>
      </c>
      <c r="B104" t="s">
        <v>1960</v>
      </c>
      <c r="C104" t="s">
        <v>1111</v>
      </c>
      <c r="D104" t="s">
        <v>1111</v>
      </c>
      <c r="E104" t="s">
        <v>1961</v>
      </c>
      <c r="F104" t="s">
        <v>1962</v>
      </c>
      <c r="G104" t="s">
        <v>1960</v>
      </c>
      <c r="H104" t="s">
        <v>1111</v>
      </c>
      <c r="I104" t="s">
        <v>1111</v>
      </c>
      <c r="J104" t="s">
        <v>1963</v>
      </c>
      <c r="K104" t="s">
        <v>1964</v>
      </c>
      <c r="L104" t="s">
        <v>1030</v>
      </c>
      <c r="M104" t="s">
        <v>1083</v>
      </c>
      <c r="O104" t="s">
        <v>105</v>
      </c>
      <c r="P104" t="s">
        <v>1965</v>
      </c>
      <c r="Q104" t="s">
        <v>1966</v>
      </c>
      <c r="R104">
        <v>55730.27</v>
      </c>
    </row>
    <row r="105" spans="1:18" x14ac:dyDescent="0.2">
      <c r="A105" t="s">
        <v>1968</v>
      </c>
      <c r="B105" t="s">
        <v>1969</v>
      </c>
      <c r="C105" t="s">
        <v>1970</v>
      </c>
      <c r="D105" t="s">
        <v>1089</v>
      </c>
      <c r="E105" t="s">
        <v>1971</v>
      </c>
      <c r="F105" t="s">
        <v>1972</v>
      </c>
      <c r="G105" t="s">
        <v>1969</v>
      </c>
      <c r="H105" t="s">
        <v>1089</v>
      </c>
      <c r="I105" t="s">
        <v>1970</v>
      </c>
      <c r="J105" t="s">
        <v>1973</v>
      </c>
      <c r="K105" t="s">
        <v>1974</v>
      </c>
      <c r="L105" t="s">
        <v>1030</v>
      </c>
      <c r="M105" t="s">
        <v>1041</v>
      </c>
      <c r="P105" t="s">
        <v>1975</v>
      </c>
      <c r="Q105" t="s">
        <v>1976</v>
      </c>
      <c r="R105">
        <v>6737.41</v>
      </c>
    </row>
    <row r="106" spans="1:18" x14ac:dyDescent="0.2">
      <c r="A106" t="s">
        <v>1977</v>
      </c>
      <c r="B106" t="s">
        <v>1978</v>
      </c>
      <c r="C106" t="s">
        <v>1894</v>
      </c>
      <c r="D106" t="s">
        <v>1979</v>
      </c>
      <c r="E106" t="s">
        <v>1980</v>
      </c>
      <c r="F106" t="s">
        <v>1981</v>
      </c>
      <c r="G106" t="s">
        <v>1978</v>
      </c>
      <c r="H106" t="s">
        <v>1979</v>
      </c>
      <c r="I106" t="s">
        <v>1894</v>
      </c>
      <c r="J106" t="s">
        <v>1982</v>
      </c>
      <c r="K106" t="s">
        <v>1983</v>
      </c>
      <c r="L106" t="s">
        <v>1051</v>
      </c>
      <c r="M106" t="s">
        <v>1052</v>
      </c>
      <c r="O106" t="s">
        <v>1977</v>
      </c>
      <c r="P106" t="s">
        <v>1984</v>
      </c>
      <c r="Q106" t="s">
        <v>1985</v>
      </c>
      <c r="R106">
        <v>6139.15</v>
      </c>
    </row>
    <row r="107" spans="1:18" x14ac:dyDescent="0.2">
      <c r="A107" t="s">
        <v>827</v>
      </c>
      <c r="B107" t="s">
        <v>1986</v>
      </c>
      <c r="C107" t="s">
        <v>1987</v>
      </c>
      <c r="D107" t="s">
        <v>1594</v>
      </c>
      <c r="E107" t="s">
        <v>1988</v>
      </c>
      <c r="F107" t="s">
        <v>1989</v>
      </c>
      <c r="G107" t="s">
        <v>1986</v>
      </c>
      <c r="H107" t="s">
        <v>1594</v>
      </c>
      <c r="I107" t="s">
        <v>1987</v>
      </c>
      <c r="J107" t="s">
        <v>1990</v>
      </c>
      <c r="K107" t="s">
        <v>1991</v>
      </c>
      <c r="L107" t="s">
        <v>1030</v>
      </c>
      <c r="M107" t="s">
        <v>1031</v>
      </c>
      <c r="P107" t="s">
        <v>1992</v>
      </c>
      <c r="Q107" t="s">
        <v>1993</v>
      </c>
      <c r="R107">
        <v>6510.65</v>
      </c>
    </row>
    <row r="108" spans="1:18" x14ac:dyDescent="0.2">
      <c r="A108" t="s">
        <v>1994</v>
      </c>
      <c r="B108" t="s">
        <v>1995</v>
      </c>
      <c r="C108" t="s">
        <v>1996</v>
      </c>
      <c r="D108" t="s">
        <v>1181</v>
      </c>
      <c r="E108" t="s">
        <v>1997</v>
      </c>
      <c r="F108" t="s">
        <v>1998</v>
      </c>
      <c r="G108" t="s">
        <v>1995</v>
      </c>
      <c r="H108" t="s">
        <v>1181</v>
      </c>
      <c r="I108" t="s">
        <v>1996</v>
      </c>
      <c r="J108" t="s">
        <v>1999</v>
      </c>
      <c r="K108" t="s">
        <v>2000</v>
      </c>
      <c r="L108" t="s">
        <v>1106</v>
      </c>
      <c r="M108" t="s">
        <v>1186</v>
      </c>
      <c r="P108" t="s">
        <v>2001</v>
      </c>
      <c r="Q108" t="s">
        <v>2002</v>
      </c>
      <c r="R108">
        <v>5756.61</v>
      </c>
    </row>
    <row r="109" spans="1:18" x14ac:dyDescent="0.2">
      <c r="A109" t="s">
        <v>2003</v>
      </c>
      <c r="B109" t="s">
        <v>2004</v>
      </c>
      <c r="C109" t="s">
        <v>2005</v>
      </c>
      <c r="D109" t="s">
        <v>1090</v>
      </c>
      <c r="E109" t="s">
        <v>2006</v>
      </c>
      <c r="F109" t="s">
        <v>2007</v>
      </c>
      <c r="G109" t="s">
        <v>2004</v>
      </c>
      <c r="H109" t="s">
        <v>1090</v>
      </c>
      <c r="I109" t="s">
        <v>2005</v>
      </c>
      <c r="J109" t="s">
        <v>2008</v>
      </c>
      <c r="K109" t="s">
        <v>2009</v>
      </c>
      <c r="L109" t="s">
        <v>1106</v>
      </c>
      <c r="M109" t="s">
        <v>1107</v>
      </c>
      <c r="P109" t="s">
        <v>2010</v>
      </c>
      <c r="Q109" t="s">
        <v>2011</v>
      </c>
      <c r="R109">
        <v>17682.29</v>
      </c>
    </row>
    <row r="110" spans="1:18" x14ac:dyDescent="0.2">
      <c r="A110" t="s">
        <v>2012</v>
      </c>
      <c r="B110" t="s">
        <v>2013</v>
      </c>
      <c r="C110" t="s">
        <v>2014</v>
      </c>
      <c r="D110" t="s">
        <v>1024</v>
      </c>
      <c r="E110" t="s">
        <v>2015</v>
      </c>
      <c r="F110" t="s">
        <v>2016</v>
      </c>
      <c r="G110" t="s">
        <v>2013</v>
      </c>
      <c r="H110" t="s">
        <v>1024</v>
      </c>
      <c r="I110" t="s">
        <v>2014</v>
      </c>
      <c r="J110" t="s">
        <v>2017</v>
      </c>
      <c r="K110" t="s">
        <v>2018</v>
      </c>
      <c r="L110" t="s">
        <v>1051</v>
      </c>
      <c r="M110" t="s">
        <v>1052</v>
      </c>
      <c r="P110" t="s">
        <v>2019</v>
      </c>
      <c r="Q110" t="s">
        <v>2020</v>
      </c>
      <c r="R110">
        <v>70810.22</v>
      </c>
    </row>
    <row r="111" spans="1:18" x14ac:dyDescent="0.2">
      <c r="A111" t="s">
        <v>2021</v>
      </c>
      <c r="B111" t="s">
        <v>2022</v>
      </c>
      <c r="C111" t="s">
        <v>2023</v>
      </c>
      <c r="D111" t="s">
        <v>2024</v>
      </c>
      <c r="E111" t="s">
        <v>2025</v>
      </c>
      <c r="F111" t="s">
        <v>2026</v>
      </c>
      <c r="G111" t="s">
        <v>2022</v>
      </c>
      <c r="H111" t="s">
        <v>2024</v>
      </c>
      <c r="I111" t="s">
        <v>2023</v>
      </c>
      <c r="J111" t="s">
        <v>2027</v>
      </c>
      <c r="K111" t="s">
        <v>2028</v>
      </c>
      <c r="L111" t="s">
        <v>1106</v>
      </c>
      <c r="M111" t="s">
        <v>1155</v>
      </c>
      <c r="P111" t="s">
        <v>2029</v>
      </c>
      <c r="Q111" t="s">
        <v>2030</v>
      </c>
      <c r="R111">
        <v>1000.48</v>
      </c>
    </row>
    <row r="112" spans="1:18" x14ac:dyDescent="0.2">
      <c r="A112" t="s">
        <v>368</v>
      </c>
      <c r="B112" t="s">
        <v>2031</v>
      </c>
      <c r="C112" t="s">
        <v>1249</v>
      </c>
      <c r="D112" t="s">
        <v>2032</v>
      </c>
      <c r="E112" t="s">
        <v>2033</v>
      </c>
      <c r="F112" t="s">
        <v>2034</v>
      </c>
      <c r="G112" t="s">
        <v>2031</v>
      </c>
      <c r="H112" t="s">
        <v>2032</v>
      </c>
      <c r="I112" t="s">
        <v>1249</v>
      </c>
      <c r="J112" t="s">
        <v>2035</v>
      </c>
      <c r="K112" t="s">
        <v>2036</v>
      </c>
      <c r="L112" t="s">
        <v>1094</v>
      </c>
      <c r="M112" t="s">
        <v>1386</v>
      </c>
      <c r="N112" t="s">
        <v>368</v>
      </c>
      <c r="O112" t="s">
        <v>368</v>
      </c>
      <c r="P112" t="s">
        <v>1751</v>
      </c>
      <c r="Q112" t="s">
        <v>2037</v>
      </c>
      <c r="R112">
        <v>10065.32</v>
      </c>
    </row>
    <row r="113" spans="1:18" x14ac:dyDescent="0.2">
      <c r="A113" t="s">
        <v>2038</v>
      </c>
      <c r="B113" t="s">
        <v>2039</v>
      </c>
      <c r="C113" t="s">
        <v>2040</v>
      </c>
      <c r="D113" t="s">
        <v>2041</v>
      </c>
      <c r="E113" t="s">
        <v>2042</v>
      </c>
      <c r="F113" t="s">
        <v>2043</v>
      </c>
      <c r="G113" t="s">
        <v>2039</v>
      </c>
      <c r="H113" t="s">
        <v>2041</v>
      </c>
      <c r="I113" t="s">
        <v>2040</v>
      </c>
      <c r="J113" t="s">
        <v>2044</v>
      </c>
      <c r="K113" t="s">
        <v>2045</v>
      </c>
      <c r="L113" t="s">
        <v>1051</v>
      </c>
      <c r="M113" t="s">
        <v>1052</v>
      </c>
      <c r="O113" t="s">
        <v>2038</v>
      </c>
      <c r="P113" t="s">
        <v>2046</v>
      </c>
      <c r="Q113" t="s">
        <v>2047</v>
      </c>
      <c r="R113">
        <v>1052.27</v>
      </c>
    </row>
    <row r="114" spans="1:18" x14ac:dyDescent="0.2">
      <c r="A114" t="s">
        <v>2048</v>
      </c>
      <c r="B114" t="s">
        <v>1340</v>
      </c>
      <c r="C114" t="s">
        <v>2049</v>
      </c>
      <c r="D114" t="s">
        <v>1090</v>
      </c>
      <c r="E114" t="s">
        <v>2050</v>
      </c>
      <c r="F114" t="s">
        <v>2051</v>
      </c>
      <c r="G114" t="s">
        <v>1340</v>
      </c>
      <c r="H114" t="s">
        <v>1090</v>
      </c>
      <c r="I114" t="s">
        <v>2049</v>
      </c>
      <c r="J114" t="s">
        <v>2052</v>
      </c>
      <c r="K114" t="s">
        <v>2053</v>
      </c>
      <c r="L114" t="s">
        <v>1196</v>
      </c>
      <c r="M114" t="s">
        <v>1197</v>
      </c>
      <c r="P114" t="s">
        <v>2054</v>
      </c>
      <c r="Q114" t="s">
        <v>2055</v>
      </c>
      <c r="R114">
        <v>3236.26</v>
      </c>
    </row>
    <row r="115" spans="1:18" x14ac:dyDescent="0.2">
      <c r="A115" t="s">
        <v>2056</v>
      </c>
      <c r="B115" t="s">
        <v>2057</v>
      </c>
      <c r="C115" t="s">
        <v>2058</v>
      </c>
      <c r="D115" t="s">
        <v>1181</v>
      </c>
      <c r="E115" t="s">
        <v>2059</v>
      </c>
      <c r="F115" t="s">
        <v>2060</v>
      </c>
      <c r="G115" t="s">
        <v>2057</v>
      </c>
      <c r="H115" t="s">
        <v>1181</v>
      </c>
      <c r="I115" t="s">
        <v>2058</v>
      </c>
      <c r="J115" t="s">
        <v>2061</v>
      </c>
      <c r="K115" t="s">
        <v>2062</v>
      </c>
      <c r="L115" t="s">
        <v>1106</v>
      </c>
      <c r="M115" t="s">
        <v>1155</v>
      </c>
      <c r="P115" t="s">
        <v>2063</v>
      </c>
      <c r="Q115" t="s">
        <v>2064</v>
      </c>
      <c r="R115">
        <v>848.07</v>
      </c>
    </row>
    <row r="116" spans="1:18" x14ac:dyDescent="0.2">
      <c r="A116" t="s">
        <v>2065</v>
      </c>
      <c r="B116" t="s">
        <v>2066</v>
      </c>
      <c r="C116" t="s">
        <v>2040</v>
      </c>
      <c r="D116" t="s">
        <v>2067</v>
      </c>
      <c r="E116" t="s">
        <v>2068</v>
      </c>
      <c r="F116" t="s">
        <v>2069</v>
      </c>
      <c r="G116" t="s">
        <v>2066</v>
      </c>
      <c r="H116" t="s">
        <v>2067</v>
      </c>
      <c r="I116" t="s">
        <v>2040</v>
      </c>
      <c r="J116" t="s">
        <v>2070</v>
      </c>
      <c r="K116" t="s">
        <v>2071</v>
      </c>
      <c r="L116" t="s">
        <v>1106</v>
      </c>
      <c r="M116" t="s">
        <v>1107</v>
      </c>
      <c r="O116" t="s">
        <v>2065</v>
      </c>
      <c r="P116" t="s">
        <v>2072</v>
      </c>
      <c r="Q116" t="s">
        <v>2073</v>
      </c>
      <c r="R116">
        <v>2029.26</v>
      </c>
    </row>
    <row r="117" spans="1:18" x14ac:dyDescent="0.2">
      <c r="A117" t="s">
        <v>345</v>
      </c>
      <c r="B117" t="s">
        <v>2074</v>
      </c>
      <c r="C117" t="s">
        <v>1499</v>
      </c>
      <c r="D117" t="s">
        <v>1420</v>
      </c>
      <c r="E117" t="s">
        <v>2075</v>
      </c>
      <c r="F117" t="s">
        <v>2076</v>
      </c>
      <c r="G117" t="s">
        <v>2074</v>
      </c>
      <c r="H117" t="s">
        <v>1420</v>
      </c>
      <c r="I117" t="s">
        <v>1499</v>
      </c>
      <c r="J117" t="s">
        <v>2077</v>
      </c>
      <c r="K117" t="s">
        <v>2078</v>
      </c>
      <c r="L117" t="s">
        <v>1051</v>
      </c>
      <c r="M117" t="s">
        <v>1072</v>
      </c>
      <c r="P117" t="s">
        <v>2079</v>
      </c>
      <c r="Q117" t="s">
        <v>2080</v>
      </c>
      <c r="R117">
        <v>12419.98</v>
      </c>
    </row>
    <row r="118" spans="1:18" x14ac:dyDescent="0.2">
      <c r="A118" t="s">
        <v>2081</v>
      </c>
      <c r="B118" t="s">
        <v>2082</v>
      </c>
      <c r="C118" t="s">
        <v>2083</v>
      </c>
      <c r="D118" t="s">
        <v>1090</v>
      </c>
      <c r="E118" t="s">
        <v>2084</v>
      </c>
      <c r="F118" t="s">
        <v>2085</v>
      </c>
      <c r="G118" t="s">
        <v>2082</v>
      </c>
      <c r="H118" t="s">
        <v>1090</v>
      </c>
      <c r="I118" t="s">
        <v>2083</v>
      </c>
      <c r="J118" t="s">
        <v>2086</v>
      </c>
      <c r="K118" t="s">
        <v>2087</v>
      </c>
      <c r="L118" t="s">
        <v>1094</v>
      </c>
      <c r="M118" t="s">
        <v>1095</v>
      </c>
      <c r="O118" t="s">
        <v>2081</v>
      </c>
      <c r="P118" t="s">
        <v>2088</v>
      </c>
      <c r="Q118" t="s">
        <v>2089</v>
      </c>
      <c r="R118">
        <v>11819.81</v>
      </c>
    </row>
    <row r="119" spans="1:18" x14ac:dyDescent="0.2">
      <c r="A119" t="s">
        <v>2090</v>
      </c>
      <c r="B119" t="s">
        <v>2091</v>
      </c>
      <c r="C119" t="s">
        <v>2092</v>
      </c>
      <c r="D119" t="s">
        <v>1508</v>
      </c>
      <c r="E119" t="s">
        <v>2093</v>
      </c>
      <c r="F119" t="s">
        <v>2094</v>
      </c>
      <c r="G119" t="s">
        <v>2091</v>
      </c>
      <c r="H119" t="s">
        <v>1508</v>
      </c>
      <c r="I119" t="s">
        <v>2092</v>
      </c>
      <c r="J119" t="s">
        <v>2095</v>
      </c>
      <c r="K119" t="s">
        <v>2096</v>
      </c>
      <c r="L119" t="s">
        <v>1106</v>
      </c>
      <c r="M119" t="s">
        <v>1155</v>
      </c>
      <c r="P119" t="s">
        <v>2097</v>
      </c>
      <c r="Q119" t="s">
        <v>2098</v>
      </c>
      <c r="R119">
        <v>439.05</v>
      </c>
    </row>
    <row r="120" spans="1:18" x14ac:dyDescent="0.2">
      <c r="A120" t="s">
        <v>2099</v>
      </c>
      <c r="B120" t="s">
        <v>2100</v>
      </c>
      <c r="C120" t="s">
        <v>2101</v>
      </c>
      <c r="D120" t="s">
        <v>1354</v>
      </c>
      <c r="E120" t="s">
        <v>2102</v>
      </c>
      <c r="F120" t="s">
        <v>2103</v>
      </c>
      <c r="G120" t="s">
        <v>2100</v>
      </c>
      <c r="H120" t="s">
        <v>1354</v>
      </c>
      <c r="I120" t="s">
        <v>2101</v>
      </c>
      <c r="J120" t="s">
        <v>2104</v>
      </c>
      <c r="K120" t="s">
        <v>2105</v>
      </c>
      <c r="L120" t="s">
        <v>1094</v>
      </c>
      <c r="M120" t="s">
        <v>1386</v>
      </c>
      <c r="O120" t="s">
        <v>2099</v>
      </c>
      <c r="P120" t="s">
        <v>2106</v>
      </c>
      <c r="Q120" t="s">
        <v>2107</v>
      </c>
      <c r="R120">
        <v>12457.5</v>
      </c>
    </row>
    <row r="121" spans="1:18" x14ac:dyDescent="0.2">
      <c r="A121" t="s">
        <v>2108</v>
      </c>
      <c r="B121" t="s">
        <v>2109</v>
      </c>
      <c r="C121" t="s">
        <v>2110</v>
      </c>
      <c r="D121" t="s">
        <v>1068</v>
      </c>
      <c r="E121" t="s">
        <v>2111</v>
      </c>
      <c r="F121" t="s">
        <v>2112</v>
      </c>
      <c r="G121" t="s">
        <v>2109</v>
      </c>
      <c r="H121" t="s">
        <v>1068</v>
      </c>
      <c r="I121" t="s">
        <v>2110</v>
      </c>
      <c r="J121" t="s">
        <v>2113</v>
      </c>
      <c r="K121" t="s">
        <v>2114</v>
      </c>
      <c r="L121" t="s">
        <v>1051</v>
      </c>
      <c r="M121" t="s">
        <v>1314</v>
      </c>
      <c r="P121" t="s">
        <v>2115</v>
      </c>
      <c r="Q121" t="s">
        <v>2116</v>
      </c>
      <c r="R121">
        <v>1345.91</v>
      </c>
    </row>
    <row r="122" spans="1:18" x14ac:dyDescent="0.2">
      <c r="A122" t="s">
        <v>138</v>
      </c>
      <c r="B122" t="s">
        <v>2117</v>
      </c>
      <c r="C122" t="s">
        <v>2118</v>
      </c>
      <c r="D122" t="s">
        <v>2119</v>
      </c>
      <c r="E122" t="s">
        <v>2120</v>
      </c>
      <c r="F122" t="s">
        <v>2121</v>
      </c>
      <c r="G122" t="s">
        <v>2117</v>
      </c>
      <c r="H122" t="s">
        <v>2119</v>
      </c>
      <c r="I122" t="s">
        <v>2118</v>
      </c>
      <c r="J122" t="s">
        <v>2122</v>
      </c>
      <c r="K122" t="s">
        <v>2123</v>
      </c>
      <c r="L122" t="s">
        <v>1051</v>
      </c>
      <c r="M122" t="s">
        <v>1513</v>
      </c>
      <c r="N122" t="s">
        <v>138</v>
      </c>
      <c r="O122" t="s">
        <v>138</v>
      </c>
      <c r="P122" t="s">
        <v>2124</v>
      </c>
      <c r="Q122" t="s">
        <v>2125</v>
      </c>
      <c r="R122">
        <v>10746.78</v>
      </c>
    </row>
    <row r="123" spans="1:18" x14ac:dyDescent="0.2">
      <c r="A123" t="s">
        <v>101</v>
      </c>
      <c r="B123" t="s">
        <v>2127</v>
      </c>
      <c r="C123" t="s">
        <v>1921</v>
      </c>
      <c r="D123" t="s">
        <v>1547</v>
      </c>
      <c r="E123" t="s">
        <v>2128</v>
      </c>
      <c r="F123" t="s">
        <v>2129</v>
      </c>
      <c r="G123" t="s">
        <v>2127</v>
      </c>
      <c r="H123" t="s">
        <v>1547</v>
      </c>
      <c r="I123" t="s">
        <v>1921</v>
      </c>
      <c r="J123" t="s">
        <v>2130</v>
      </c>
      <c r="K123" t="s">
        <v>2131</v>
      </c>
      <c r="L123" t="s">
        <v>1030</v>
      </c>
      <c r="M123" t="s">
        <v>1083</v>
      </c>
      <c r="N123" t="s">
        <v>101</v>
      </c>
      <c r="O123" t="s">
        <v>101</v>
      </c>
      <c r="P123" t="s">
        <v>2132</v>
      </c>
      <c r="Q123" t="s">
        <v>2133</v>
      </c>
      <c r="R123">
        <v>49617.15</v>
      </c>
    </row>
    <row r="124" spans="1:18" x14ac:dyDescent="0.2">
      <c r="A124" t="s">
        <v>979</v>
      </c>
      <c r="B124" t="s">
        <v>2135</v>
      </c>
      <c r="C124" t="s">
        <v>2136</v>
      </c>
      <c r="D124" t="s">
        <v>1024</v>
      </c>
      <c r="E124" t="s">
        <v>2137</v>
      </c>
      <c r="F124" t="s">
        <v>2138</v>
      </c>
      <c r="G124" t="s">
        <v>2135</v>
      </c>
      <c r="H124" t="s">
        <v>1024</v>
      </c>
      <c r="I124" t="s">
        <v>2136</v>
      </c>
      <c r="J124" t="s">
        <v>2138</v>
      </c>
      <c r="K124" t="s">
        <v>2139</v>
      </c>
      <c r="L124" t="s">
        <v>1094</v>
      </c>
      <c r="M124" t="s">
        <v>1095</v>
      </c>
      <c r="P124" t="s">
        <v>2140</v>
      </c>
      <c r="Q124" t="s">
        <v>2141</v>
      </c>
      <c r="R124">
        <v>36393.69</v>
      </c>
    </row>
    <row r="125" spans="1:18" x14ac:dyDescent="0.2">
      <c r="A125" t="s">
        <v>2142</v>
      </c>
      <c r="B125" t="s">
        <v>2143</v>
      </c>
      <c r="C125" t="s">
        <v>1937</v>
      </c>
      <c r="D125" t="s">
        <v>2144</v>
      </c>
      <c r="E125" t="s">
        <v>2145</v>
      </c>
      <c r="F125" t="s">
        <v>2146</v>
      </c>
      <c r="G125" t="s">
        <v>2143</v>
      </c>
      <c r="H125" t="s">
        <v>2144</v>
      </c>
      <c r="I125" t="s">
        <v>1937</v>
      </c>
      <c r="J125" t="s">
        <v>2147</v>
      </c>
      <c r="K125" t="s">
        <v>2148</v>
      </c>
      <c r="L125" t="s">
        <v>1106</v>
      </c>
      <c r="M125" t="s">
        <v>1107</v>
      </c>
      <c r="P125" t="s">
        <v>2149</v>
      </c>
      <c r="Q125" t="s">
        <v>2150</v>
      </c>
      <c r="R125">
        <v>864.37</v>
      </c>
    </row>
    <row r="126" spans="1:18" x14ac:dyDescent="0.2">
      <c r="A126" t="s">
        <v>154</v>
      </c>
      <c r="B126" t="s">
        <v>2151</v>
      </c>
      <c r="C126" t="s">
        <v>2152</v>
      </c>
      <c r="D126" t="s">
        <v>2153</v>
      </c>
      <c r="E126" t="s">
        <v>2154</v>
      </c>
      <c r="F126" t="s">
        <v>2155</v>
      </c>
      <c r="G126" t="s">
        <v>2151</v>
      </c>
      <c r="H126" t="s">
        <v>2153</v>
      </c>
      <c r="I126" t="s">
        <v>2152</v>
      </c>
      <c r="J126" t="s">
        <v>2156</v>
      </c>
      <c r="K126" t="s">
        <v>2157</v>
      </c>
      <c r="L126" t="s">
        <v>1106</v>
      </c>
      <c r="M126" t="s">
        <v>1186</v>
      </c>
      <c r="N126" t="s">
        <v>154</v>
      </c>
      <c r="P126" t="s">
        <v>2158</v>
      </c>
      <c r="Q126" t="s">
        <v>2159</v>
      </c>
      <c r="R126">
        <v>6520.58</v>
      </c>
    </row>
    <row r="127" spans="1:18" x14ac:dyDescent="0.2">
      <c r="A127" t="s">
        <v>2160</v>
      </c>
      <c r="B127" t="s">
        <v>2161</v>
      </c>
      <c r="C127" t="s">
        <v>1257</v>
      </c>
      <c r="D127" t="s">
        <v>1290</v>
      </c>
      <c r="E127" t="s">
        <v>2162</v>
      </c>
      <c r="F127" t="s">
        <v>2163</v>
      </c>
      <c r="G127" t="s">
        <v>2161</v>
      </c>
      <c r="H127" t="s">
        <v>1290</v>
      </c>
      <c r="I127" t="s">
        <v>1257</v>
      </c>
      <c r="J127" t="s">
        <v>2164</v>
      </c>
      <c r="K127" t="s">
        <v>2165</v>
      </c>
      <c r="L127" t="s">
        <v>1051</v>
      </c>
      <c r="M127" t="s">
        <v>1072</v>
      </c>
      <c r="O127" t="s">
        <v>2160</v>
      </c>
      <c r="P127" t="s">
        <v>2166</v>
      </c>
      <c r="Q127" t="s">
        <v>2167</v>
      </c>
      <c r="R127">
        <v>2900.93</v>
      </c>
    </row>
    <row r="128" spans="1:18" x14ac:dyDescent="0.2">
      <c r="A128" t="s">
        <v>36</v>
      </c>
      <c r="B128" t="s">
        <v>2168</v>
      </c>
      <c r="C128" t="s">
        <v>2169</v>
      </c>
      <c r="D128" t="s">
        <v>1594</v>
      </c>
      <c r="E128" t="s">
        <v>2170</v>
      </c>
      <c r="F128" t="s">
        <v>2171</v>
      </c>
      <c r="G128" t="s">
        <v>2168</v>
      </c>
      <c r="H128" t="s">
        <v>1594</v>
      </c>
      <c r="I128" t="s">
        <v>2169</v>
      </c>
      <c r="J128" t="s">
        <v>2172</v>
      </c>
      <c r="K128" t="s">
        <v>2173</v>
      </c>
      <c r="L128" t="s">
        <v>1051</v>
      </c>
      <c r="M128" t="s">
        <v>1052</v>
      </c>
      <c r="O128" t="s">
        <v>36</v>
      </c>
      <c r="P128" t="s">
        <v>2174</v>
      </c>
      <c r="Q128" t="s">
        <v>2175</v>
      </c>
      <c r="R128">
        <v>46670.83</v>
      </c>
    </row>
    <row r="129" spans="1:18" x14ac:dyDescent="0.2">
      <c r="A129" t="s">
        <v>2177</v>
      </c>
      <c r="B129" t="s">
        <v>2178</v>
      </c>
      <c r="C129" t="s">
        <v>2058</v>
      </c>
      <c r="D129" t="s">
        <v>1181</v>
      </c>
      <c r="E129" t="s">
        <v>2179</v>
      </c>
      <c r="F129" t="s">
        <v>2180</v>
      </c>
      <c r="G129" t="s">
        <v>2178</v>
      </c>
      <c r="H129" t="s">
        <v>1181</v>
      </c>
      <c r="I129" t="s">
        <v>2058</v>
      </c>
      <c r="J129" t="s">
        <v>2181</v>
      </c>
      <c r="K129" t="s">
        <v>2182</v>
      </c>
      <c r="L129" t="s">
        <v>1106</v>
      </c>
      <c r="M129" t="s">
        <v>1226</v>
      </c>
      <c r="P129" t="s">
        <v>2183</v>
      </c>
      <c r="Q129" t="s">
        <v>2184</v>
      </c>
      <c r="R129">
        <v>8039.15</v>
      </c>
    </row>
    <row r="130" spans="1:18" x14ac:dyDescent="0.2">
      <c r="A130" t="s">
        <v>2185</v>
      </c>
      <c r="B130" t="s">
        <v>2186</v>
      </c>
      <c r="C130" t="s">
        <v>2187</v>
      </c>
      <c r="D130" t="s">
        <v>1401</v>
      </c>
      <c r="E130" t="s">
        <v>2188</v>
      </c>
      <c r="F130" t="s">
        <v>2189</v>
      </c>
      <c r="G130" t="s">
        <v>2186</v>
      </c>
      <c r="H130" t="s">
        <v>1401</v>
      </c>
      <c r="I130" t="s">
        <v>2187</v>
      </c>
      <c r="J130" t="s">
        <v>2190</v>
      </c>
      <c r="K130" t="s">
        <v>2191</v>
      </c>
      <c r="L130" t="s">
        <v>1106</v>
      </c>
      <c r="M130" t="s">
        <v>1107</v>
      </c>
      <c r="P130" t="s">
        <v>2192</v>
      </c>
      <c r="Q130" t="s">
        <v>2193</v>
      </c>
      <c r="R130">
        <v>410.93</v>
      </c>
    </row>
    <row r="131" spans="1:18" x14ac:dyDescent="0.2">
      <c r="A131" t="s">
        <v>2194</v>
      </c>
      <c r="B131" t="s">
        <v>2195</v>
      </c>
      <c r="C131" t="s">
        <v>2196</v>
      </c>
      <c r="D131" t="s">
        <v>1090</v>
      </c>
      <c r="E131" t="s">
        <v>2197</v>
      </c>
      <c r="F131" t="s">
        <v>2198</v>
      </c>
      <c r="G131" t="s">
        <v>2195</v>
      </c>
      <c r="H131" t="s">
        <v>1090</v>
      </c>
      <c r="I131" t="s">
        <v>2196</v>
      </c>
      <c r="J131" t="s">
        <v>2199</v>
      </c>
      <c r="K131" t="s">
        <v>2200</v>
      </c>
      <c r="L131" t="s">
        <v>1094</v>
      </c>
      <c r="M131" t="s">
        <v>1095</v>
      </c>
      <c r="O131" t="s">
        <v>2194</v>
      </c>
      <c r="P131" t="s">
        <v>2064</v>
      </c>
      <c r="Q131" t="s">
        <v>2201</v>
      </c>
      <c r="R131">
        <v>21015.43</v>
      </c>
    </row>
    <row r="132" spans="1:18" x14ac:dyDescent="0.2">
      <c r="A132" t="s">
        <v>2202</v>
      </c>
      <c r="B132" t="s">
        <v>2203</v>
      </c>
      <c r="C132" t="s">
        <v>1645</v>
      </c>
      <c r="D132" t="s">
        <v>1090</v>
      </c>
      <c r="E132" t="s">
        <v>2204</v>
      </c>
      <c r="F132" t="s">
        <v>1806</v>
      </c>
      <c r="G132" t="s">
        <v>2203</v>
      </c>
      <c r="H132" t="s">
        <v>1090</v>
      </c>
      <c r="I132" t="s">
        <v>1645</v>
      </c>
      <c r="J132" t="s">
        <v>2205</v>
      </c>
      <c r="K132" t="s">
        <v>2206</v>
      </c>
      <c r="L132" t="s">
        <v>1196</v>
      </c>
      <c r="M132" t="s">
        <v>1247</v>
      </c>
      <c r="P132" t="s">
        <v>2207</v>
      </c>
      <c r="Q132" t="s">
        <v>2208</v>
      </c>
      <c r="R132">
        <v>10809.31</v>
      </c>
    </row>
    <row r="133" spans="1:18" x14ac:dyDescent="0.2">
      <c r="A133" t="s">
        <v>2209</v>
      </c>
      <c r="B133" t="s">
        <v>2210</v>
      </c>
      <c r="C133" t="s">
        <v>1171</v>
      </c>
      <c r="D133" t="s">
        <v>1058</v>
      </c>
      <c r="E133" t="s">
        <v>2211</v>
      </c>
      <c r="F133" t="s">
        <v>2212</v>
      </c>
      <c r="G133" t="s">
        <v>2210</v>
      </c>
      <c r="H133" t="s">
        <v>1058</v>
      </c>
      <c r="I133" t="s">
        <v>1171</v>
      </c>
      <c r="J133" t="s">
        <v>2213</v>
      </c>
      <c r="K133" t="s">
        <v>2214</v>
      </c>
      <c r="L133" t="s">
        <v>1094</v>
      </c>
      <c r="M133" t="s">
        <v>1095</v>
      </c>
      <c r="O133" t="s">
        <v>2209</v>
      </c>
      <c r="P133" t="s">
        <v>2215</v>
      </c>
      <c r="Q133" t="s">
        <v>2216</v>
      </c>
      <c r="R133">
        <v>34863.85</v>
      </c>
    </row>
    <row r="134" spans="1:18" x14ac:dyDescent="0.2">
      <c r="A134" t="s">
        <v>2217</v>
      </c>
      <c r="B134" t="s">
        <v>2218</v>
      </c>
      <c r="C134" t="s">
        <v>2219</v>
      </c>
      <c r="D134" t="s">
        <v>1058</v>
      </c>
      <c r="E134" t="s">
        <v>2220</v>
      </c>
      <c r="F134" t="s">
        <v>2221</v>
      </c>
      <c r="G134" t="s">
        <v>2218</v>
      </c>
      <c r="H134" t="s">
        <v>1058</v>
      </c>
      <c r="I134" t="s">
        <v>2219</v>
      </c>
      <c r="J134" t="s">
        <v>2221</v>
      </c>
      <c r="K134" t="s">
        <v>2222</v>
      </c>
      <c r="L134" t="s">
        <v>1051</v>
      </c>
      <c r="M134" t="s">
        <v>1063</v>
      </c>
      <c r="P134" t="s">
        <v>2223</v>
      </c>
      <c r="Q134" t="s">
        <v>2224</v>
      </c>
      <c r="R134">
        <v>11493.98</v>
      </c>
    </row>
    <row r="135" spans="1:18" x14ac:dyDescent="0.2">
      <c r="A135" t="s">
        <v>110</v>
      </c>
      <c r="B135" t="s">
        <v>2225</v>
      </c>
      <c r="C135" t="s">
        <v>1078</v>
      </c>
      <c r="D135" t="s">
        <v>1354</v>
      </c>
      <c r="E135" t="s">
        <v>2226</v>
      </c>
      <c r="F135" t="s">
        <v>2227</v>
      </c>
      <c r="G135" t="s">
        <v>2225</v>
      </c>
      <c r="H135" t="s">
        <v>1354</v>
      </c>
      <c r="I135" t="s">
        <v>1078</v>
      </c>
      <c r="J135" t="s">
        <v>2228</v>
      </c>
      <c r="K135" t="s">
        <v>2229</v>
      </c>
      <c r="L135" t="s">
        <v>1030</v>
      </c>
      <c r="M135" t="s">
        <v>1359</v>
      </c>
      <c r="P135" t="s">
        <v>2230</v>
      </c>
      <c r="Q135" t="s">
        <v>2231</v>
      </c>
      <c r="R135">
        <v>52203.14</v>
      </c>
    </row>
    <row r="136" spans="1:18" x14ac:dyDescent="0.2">
      <c r="A136" t="s">
        <v>2232</v>
      </c>
      <c r="B136" t="s">
        <v>2233</v>
      </c>
      <c r="C136" t="s">
        <v>2234</v>
      </c>
      <c r="D136" t="s">
        <v>1078</v>
      </c>
      <c r="E136" t="s">
        <v>2235</v>
      </c>
      <c r="F136" t="s">
        <v>2236</v>
      </c>
      <c r="G136" t="s">
        <v>2233</v>
      </c>
      <c r="H136" t="s">
        <v>1078</v>
      </c>
      <c r="I136" t="s">
        <v>2234</v>
      </c>
      <c r="J136" t="s">
        <v>2237</v>
      </c>
      <c r="K136" t="s">
        <v>2238</v>
      </c>
      <c r="L136" t="s">
        <v>1094</v>
      </c>
      <c r="M136" t="s">
        <v>1303</v>
      </c>
      <c r="O136" t="s">
        <v>2232</v>
      </c>
      <c r="P136" t="s">
        <v>2239</v>
      </c>
      <c r="Q136" t="s">
        <v>2240</v>
      </c>
      <c r="R136">
        <v>4030.83</v>
      </c>
    </row>
    <row r="137" spans="1:18" x14ac:dyDescent="0.2">
      <c r="A137" t="s">
        <v>2241</v>
      </c>
      <c r="B137" t="s">
        <v>2242</v>
      </c>
      <c r="C137" t="s">
        <v>2243</v>
      </c>
      <c r="D137" t="s">
        <v>1410</v>
      </c>
      <c r="E137" t="s">
        <v>2244</v>
      </c>
      <c r="F137" t="s">
        <v>2245</v>
      </c>
      <c r="G137" t="s">
        <v>2242</v>
      </c>
      <c r="H137" t="s">
        <v>1410</v>
      </c>
      <c r="I137" t="s">
        <v>2243</v>
      </c>
      <c r="J137" t="s">
        <v>2246</v>
      </c>
      <c r="K137" t="s">
        <v>2247</v>
      </c>
      <c r="L137" t="s">
        <v>1106</v>
      </c>
      <c r="M137" t="s">
        <v>1155</v>
      </c>
      <c r="P137" t="s">
        <v>2248</v>
      </c>
      <c r="Q137" t="s">
        <v>2249</v>
      </c>
      <c r="R137">
        <v>1675.95</v>
      </c>
    </row>
    <row r="138" spans="1:18" x14ac:dyDescent="0.2">
      <c r="A138" t="s">
        <v>2250</v>
      </c>
      <c r="B138" t="s">
        <v>2251</v>
      </c>
      <c r="C138" t="s">
        <v>2252</v>
      </c>
      <c r="D138" t="s">
        <v>1354</v>
      </c>
      <c r="E138" t="s">
        <v>2253</v>
      </c>
      <c r="F138" t="s">
        <v>2254</v>
      </c>
      <c r="G138" t="s">
        <v>2251</v>
      </c>
      <c r="H138" t="s">
        <v>1354</v>
      </c>
      <c r="I138" t="s">
        <v>2252</v>
      </c>
      <c r="J138" t="s">
        <v>2254</v>
      </c>
      <c r="K138" t="s">
        <v>2255</v>
      </c>
      <c r="L138" t="s">
        <v>1051</v>
      </c>
      <c r="M138" t="s">
        <v>1052</v>
      </c>
      <c r="P138" t="s">
        <v>2256</v>
      </c>
      <c r="Q138" t="s">
        <v>2257</v>
      </c>
      <c r="R138">
        <v>16480.16</v>
      </c>
    </row>
    <row r="139" spans="1:18" x14ac:dyDescent="0.2">
      <c r="A139" t="s">
        <v>2258</v>
      </c>
      <c r="B139" t="s">
        <v>2259</v>
      </c>
      <c r="C139" t="s">
        <v>2260</v>
      </c>
      <c r="D139" t="s">
        <v>1101</v>
      </c>
      <c r="E139" t="s">
        <v>2261</v>
      </c>
      <c r="F139" t="s">
        <v>2262</v>
      </c>
      <c r="G139" t="s">
        <v>2259</v>
      </c>
      <c r="H139" t="s">
        <v>1101</v>
      </c>
      <c r="I139" t="s">
        <v>2260</v>
      </c>
      <c r="J139" t="s">
        <v>2263</v>
      </c>
      <c r="K139" t="s">
        <v>2264</v>
      </c>
      <c r="L139" t="s">
        <v>1106</v>
      </c>
      <c r="M139" t="s">
        <v>1155</v>
      </c>
      <c r="O139" t="s">
        <v>2258</v>
      </c>
      <c r="P139" t="s">
        <v>2265</v>
      </c>
      <c r="Q139" t="s">
        <v>2266</v>
      </c>
      <c r="R139">
        <v>2325.62</v>
      </c>
    </row>
    <row r="140" spans="1:18" x14ac:dyDescent="0.2">
      <c r="A140" t="s">
        <v>2267</v>
      </c>
      <c r="B140" t="s">
        <v>2268</v>
      </c>
      <c r="C140" t="s">
        <v>2269</v>
      </c>
      <c r="D140" t="s">
        <v>2270</v>
      </c>
      <c r="E140" t="s">
        <v>2271</v>
      </c>
      <c r="F140" t="s">
        <v>2272</v>
      </c>
      <c r="G140" t="s">
        <v>2268</v>
      </c>
      <c r="H140" t="s">
        <v>2270</v>
      </c>
      <c r="I140" t="s">
        <v>2269</v>
      </c>
      <c r="J140" t="s">
        <v>2273</v>
      </c>
      <c r="K140" t="s">
        <v>2274</v>
      </c>
      <c r="L140" t="s">
        <v>1106</v>
      </c>
      <c r="M140" t="s">
        <v>1856</v>
      </c>
      <c r="O140" t="s">
        <v>2267</v>
      </c>
      <c r="P140" t="s">
        <v>2275</v>
      </c>
      <c r="Q140" t="s">
        <v>2276</v>
      </c>
      <c r="R140">
        <v>3496.45</v>
      </c>
    </row>
    <row r="141" spans="1:18" x14ac:dyDescent="0.2">
      <c r="A141" t="s">
        <v>2277</v>
      </c>
      <c r="B141" t="s">
        <v>2278</v>
      </c>
      <c r="C141" t="s">
        <v>1902</v>
      </c>
      <c r="D141" t="s">
        <v>1024</v>
      </c>
      <c r="E141" t="s">
        <v>2279</v>
      </c>
      <c r="F141" t="s">
        <v>2280</v>
      </c>
      <c r="G141" t="s">
        <v>2278</v>
      </c>
      <c r="H141" t="s">
        <v>1024</v>
      </c>
      <c r="I141" t="s">
        <v>1902</v>
      </c>
      <c r="J141" t="s">
        <v>2281</v>
      </c>
      <c r="K141" t="s">
        <v>2282</v>
      </c>
      <c r="L141" t="s">
        <v>1030</v>
      </c>
      <c r="M141" t="s">
        <v>1031</v>
      </c>
      <c r="P141" t="s">
        <v>2283</v>
      </c>
      <c r="Q141" t="s">
        <v>2284</v>
      </c>
      <c r="R141">
        <v>5980.27</v>
      </c>
    </row>
    <row r="142" spans="1:18" x14ac:dyDescent="0.2">
      <c r="A142" t="s">
        <v>2285</v>
      </c>
      <c r="B142" t="s">
        <v>2286</v>
      </c>
      <c r="C142" t="s">
        <v>1272</v>
      </c>
      <c r="D142" t="s">
        <v>1122</v>
      </c>
      <c r="E142" t="s">
        <v>2287</v>
      </c>
      <c r="F142" t="s">
        <v>2288</v>
      </c>
      <c r="G142" t="s">
        <v>2286</v>
      </c>
      <c r="H142" t="s">
        <v>1122</v>
      </c>
      <c r="I142" t="s">
        <v>1272</v>
      </c>
      <c r="J142" t="s">
        <v>2289</v>
      </c>
      <c r="K142" t="s">
        <v>2290</v>
      </c>
      <c r="L142" t="s">
        <v>1051</v>
      </c>
      <c r="M142" t="s">
        <v>1072</v>
      </c>
      <c r="P142" t="s">
        <v>2291</v>
      </c>
      <c r="Q142" t="s">
        <v>2292</v>
      </c>
      <c r="R142">
        <v>3025.61</v>
      </c>
    </row>
    <row r="143" spans="1:18" x14ac:dyDescent="0.2">
      <c r="A143" t="s">
        <v>229</v>
      </c>
      <c r="B143" t="s">
        <v>2293</v>
      </c>
      <c r="C143" t="s">
        <v>2294</v>
      </c>
      <c r="D143" t="s">
        <v>1391</v>
      </c>
      <c r="E143" t="s">
        <v>2295</v>
      </c>
      <c r="F143" t="s">
        <v>2296</v>
      </c>
      <c r="G143" t="s">
        <v>2293</v>
      </c>
      <c r="H143" t="s">
        <v>1391</v>
      </c>
      <c r="I143" t="s">
        <v>2294</v>
      </c>
      <c r="J143" t="s">
        <v>2297</v>
      </c>
      <c r="K143" t="s">
        <v>2298</v>
      </c>
      <c r="L143" t="s">
        <v>1030</v>
      </c>
      <c r="M143" t="s">
        <v>1359</v>
      </c>
      <c r="N143" t="s">
        <v>229</v>
      </c>
      <c r="P143" t="s">
        <v>2299</v>
      </c>
      <c r="Q143" t="s">
        <v>2300</v>
      </c>
      <c r="R143">
        <v>82058.03</v>
      </c>
    </row>
    <row r="144" spans="1:18" x14ac:dyDescent="0.2">
      <c r="A144" t="s">
        <v>2301</v>
      </c>
      <c r="B144" t="s">
        <v>2302</v>
      </c>
      <c r="C144" t="s">
        <v>2303</v>
      </c>
      <c r="D144" t="s">
        <v>1078</v>
      </c>
      <c r="E144" t="s">
        <v>2304</v>
      </c>
      <c r="F144" t="s">
        <v>2305</v>
      </c>
      <c r="G144" t="s">
        <v>2302</v>
      </c>
      <c r="H144" t="s">
        <v>1078</v>
      </c>
      <c r="I144" t="s">
        <v>2303</v>
      </c>
      <c r="J144" t="s">
        <v>2306</v>
      </c>
      <c r="K144" t="s">
        <v>2307</v>
      </c>
      <c r="L144" t="s">
        <v>1106</v>
      </c>
      <c r="M144" t="s">
        <v>1107</v>
      </c>
      <c r="P144" t="s">
        <v>2308</v>
      </c>
      <c r="Q144" t="s">
        <v>2309</v>
      </c>
      <c r="R144">
        <v>312.33999999999997</v>
      </c>
    </row>
    <row r="145" spans="1:18" x14ac:dyDescent="0.2">
      <c r="A145" t="s">
        <v>2310</v>
      </c>
      <c r="B145" t="s">
        <v>2311</v>
      </c>
      <c r="C145" t="s">
        <v>2312</v>
      </c>
      <c r="D145" t="s">
        <v>1851</v>
      </c>
      <c r="E145" t="s">
        <v>2313</v>
      </c>
      <c r="F145" t="s">
        <v>2314</v>
      </c>
      <c r="G145" t="s">
        <v>2311</v>
      </c>
      <c r="H145" t="s">
        <v>1851</v>
      </c>
      <c r="I145" t="s">
        <v>2312</v>
      </c>
      <c r="J145" t="s">
        <v>2315</v>
      </c>
      <c r="K145" t="s">
        <v>2316</v>
      </c>
      <c r="L145" t="s">
        <v>1030</v>
      </c>
      <c r="M145" t="s">
        <v>1041</v>
      </c>
      <c r="O145" t="s">
        <v>2310</v>
      </c>
      <c r="P145" t="s">
        <v>2317</v>
      </c>
      <c r="Q145" t="s">
        <v>2318</v>
      </c>
      <c r="R145">
        <v>3365.13</v>
      </c>
    </row>
    <row r="146" spans="1:18" x14ac:dyDescent="0.2">
      <c r="A146" t="s">
        <v>2319</v>
      </c>
      <c r="B146" t="s">
        <v>2320</v>
      </c>
      <c r="C146" t="s">
        <v>1272</v>
      </c>
      <c r="D146" t="s">
        <v>1058</v>
      </c>
      <c r="E146" t="s">
        <v>2321</v>
      </c>
      <c r="F146" t="s">
        <v>2322</v>
      </c>
      <c r="G146" t="s">
        <v>2320</v>
      </c>
      <c r="H146" t="s">
        <v>1058</v>
      </c>
      <c r="I146" t="s">
        <v>1272</v>
      </c>
      <c r="J146" t="s">
        <v>2323</v>
      </c>
      <c r="K146" t="s">
        <v>2319</v>
      </c>
      <c r="L146" t="s">
        <v>1106</v>
      </c>
      <c r="M146" t="s">
        <v>1107</v>
      </c>
      <c r="P146" t="s">
        <v>2324</v>
      </c>
      <c r="Q146" t="s">
        <v>2325</v>
      </c>
      <c r="R146">
        <v>2630.57</v>
      </c>
    </row>
    <row r="147" spans="1:18" x14ac:dyDescent="0.2">
      <c r="A147" t="s">
        <v>2326</v>
      </c>
      <c r="B147" t="s">
        <v>2327</v>
      </c>
      <c r="C147" t="s">
        <v>1870</v>
      </c>
      <c r="D147" t="s">
        <v>1036</v>
      </c>
      <c r="E147" t="s">
        <v>2328</v>
      </c>
      <c r="F147" t="s">
        <v>2329</v>
      </c>
      <c r="G147" t="s">
        <v>2327</v>
      </c>
      <c r="H147" t="s">
        <v>1036</v>
      </c>
      <c r="I147" t="s">
        <v>1870</v>
      </c>
      <c r="J147" t="s">
        <v>2330</v>
      </c>
      <c r="K147" t="s">
        <v>2331</v>
      </c>
      <c r="L147" t="s">
        <v>1106</v>
      </c>
      <c r="M147" t="s">
        <v>1107</v>
      </c>
      <c r="P147" t="s">
        <v>2332</v>
      </c>
      <c r="Q147" t="s">
        <v>2333</v>
      </c>
      <c r="R147">
        <v>12389.84</v>
      </c>
    </row>
    <row r="148" spans="1:18" x14ac:dyDescent="0.2">
      <c r="A148" t="s">
        <v>559</v>
      </c>
      <c r="B148" t="s">
        <v>2334</v>
      </c>
      <c r="C148" t="s">
        <v>1058</v>
      </c>
      <c r="D148" t="s">
        <v>1181</v>
      </c>
      <c r="E148" t="s">
        <v>2335</v>
      </c>
      <c r="F148" t="s">
        <v>2336</v>
      </c>
      <c r="G148" t="s">
        <v>2334</v>
      </c>
      <c r="H148" t="s">
        <v>1181</v>
      </c>
      <c r="I148" t="s">
        <v>1058</v>
      </c>
      <c r="J148" t="s">
        <v>2337</v>
      </c>
      <c r="K148" t="s">
        <v>2338</v>
      </c>
      <c r="L148" t="s">
        <v>1030</v>
      </c>
      <c r="M148" t="s">
        <v>1031</v>
      </c>
      <c r="P148" t="s">
        <v>2339</v>
      </c>
      <c r="Q148" t="s">
        <v>2340</v>
      </c>
      <c r="R148">
        <v>28001.32</v>
      </c>
    </row>
    <row r="149" spans="1:18" x14ac:dyDescent="0.2">
      <c r="A149" t="s">
        <v>2341</v>
      </c>
      <c r="B149" t="s">
        <v>2342</v>
      </c>
      <c r="C149" t="s">
        <v>2343</v>
      </c>
      <c r="D149" t="s">
        <v>1594</v>
      </c>
      <c r="E149" t="s">
        <v>2344</v>
      </c>
      <c r="F149" t="s">
        <v>2345</v>
      </c>
      <c r="G149" t="s">
        <v>2342</v>
      </c>
      <c r="H149" t="s">
        <v>1594</v>
      </c>
      <c r="I149" t="s">
        <v>2343</v>
      </c>
      <c r="J149" t="s">
        <v>2346</v>
      </c>
      <c r="K149" t="s">
        <v>2347</v>
      </c>
      <c r="L149" t="s">
        <v>1106</v>
      </c>
      <c r="M149" t="s">
        <v>1155</v>
      </c>
      <c r="P149" t="s">
        <v>2348</v>
      </c>
      <c r="Q149" t="s">
        <v>2349</v>
      </c>
      <c r="R149">
        <v>740.69</v>
      </c>
    </row>
    <row r="150" spans="1:18" x14ac:dyDescent="0.2">
      <c r="A150" t="s">
        <v>2350</v>
      </c>
      <c r="B150" t="s">
        <v>2351</v>
      </c>
      <c r="C150" t="s">
        <v>2352</v>
      </c>
      <c r="D150" t="s">
        <v>1058</v>
      </c>
      <c r="E150" t="s">
        <v>2353</v>
      </c>
      <c r="F150" t="s">
        <v>2354</v>
      </c>
      <c r="G150" t="s">
        <v>2351</v>
      </c>
      <c r="H150" t="s">
        <v>1058</v>
      </c>
      <c r="I150" t="s">
        <v>2352</v>
      </c>
      <c r="J150" t="s">
        <v>2355</v>
      </c>
      <c r="K150" t="s">
        <v>2356</v>
      </c>
      <c r="L150" t="s">
        <v>1094</v>
      </c>
      <c r="M150" t="s">
        <v>1303</v>
      </c>
      <c r="O150" t="s">
        <v>2350</v>
      </c>
      <c r="P150" t="s">
        <v>2357</v>
      </c>
      <c r="Q150" t="s">
        <v>2358</v>
      </c>
      <c r="R150">
        <v>5859.75</v>
      </c>
    </row>
    <row r="151" spans="1:18" x14ac:dyDescent="0.2">
      <c r="A151" t="s">
        <v>2359</v>
      </c>
      <c r="B151" t="s">
        <v>2360</v>
      </c>
      <c r="C151" t="s">
        <v>2361</v>
      </c>
      <c r="D151" t="s">
        <v>1068</v>
      </c>
      <c r="E151" t="s">
        <v>2362</v>
      </c>
      <c r="F151" t="s">
        <v>2363</v>
      </c>
      <c r="G151" t="s">
        <v>2360</v>
      </c>
      <c r="H151" t="s">
        <v>1068</v>
      </c>
      <c r="I151" t="s">
        <v>2361</v>
      </c>
      <c r="J151" t="s">
        <v>2364</v>
      </c>
      <c r="K151" t="s">
        <v>2365</v>
      </c>
      <c r="L151" t="s">
        <v>1094</v>
      </c>
      <c r="M151" t="s">
        <v>1386</v>
      </c>
      <c r="O151" t="s">
        <v>2359</v>
      </c>
      <c r="P151" t="s">
        <v>2366</v>
      </c>
      <c r="Q151" t="s">
        <v>2367</v>
      </c>
      <c r="R151">
        <v>4348</v>
      </c>
    </row>
    <row r="152" spans="1:18" x14ac:dyDescent="0.2">
      <c r="A152" t="s">
        <v>2368</v>
      </c>
      <c r="B152" t="s">
        <v>2369</v>
      </c>
      <c r="C152" t="s">
        <v>1058</v>
      </c>
      <c r="D152" t="s">
        <v>1058</v>
      </c>
      <c r="E152" t="s">
        <v>2370</v>
      </c>
      <c r="F152" t="s">
        <v>2371</v>
      </c>
      <c r="G152" t="s">
        <v>2369</v>
      </c>
      <c r="H152" t="s">
        <v>1058</v>
      </c>
      <c r="I152" t="s">
        <v>1058</v>
      </c>
      <c r="J152" t="s">
        <v>2372</v>
      </c>
      <c r="K152" t="s">
        <v>2373</v>
      </c>
      <c r="L152" t="s">
        <v>1030</v>
      </c>
      <c r="M152" t="s">
        <v>1031</v>
      </c>
      <c r="P152" t="s">
        <v>2374</v>
      </c>
      <c r="Q152" t="s">
        <v>2375</v>
      </c>
      <c r="R152">
        <v>9139.17</v>
      </c>
    </row>
    <row r="153" spans="1:18" x14ac:dyDescent="0.2">
      <c r="A153" t="s">
        <v>358</v>
      </c>
      <c r="B153" t="s">
        <v>2376</v>
      </c>
      <c r="C153" t="s">
        <v>2377</v>
      </c>
      <c r="D153" t="s">
        <v>2378</v>
      </c>
      <c r="E153" t="s">
        <v>2379</v>
      </c>
      <c r="F153" t="s">
        <v>2380</v>
      </c>
      <c r="G153" t="s">
        <v>2376</v>
      </c>
      <c r="H153" t="s">
        <v>2378</v>
      </c>
      <c r="I153" t="s">
        <v>2377</v>
      </c>
      <c r="J153" t="s">
        <v>2381</v>
      </c>
      <c r="K153" t="s">
        <v>2382</v>
      </c>
      <c r="L153" t="s">
        <v>1051</v>
      </c>
      <c r="M153" t="s">
        <v>1063</v>
      </c>
      <c r="N153" t="s">
        <v>358</v>
      </c>
      <c r="O153" t="s">
        <v>358</v>
      </c>
      <c r="P153" t="s">
        <v>2383</v>
      </c>
      <c r="Q153" t="s">
        <v>2384</v>
      </c>
      <c r="R153">
        <v>2360.66</v>
      </c>
    </row>
    <row r="154" spans="1:18" x14ac:dyDescent="0.2">
      <c r="A154" t="s">
        <v>598</v>
      </c>
      <c r="B154" t="s">
        <v>2385</v>
      </c>
      <c r="C154" t="s">
        <v>1566</v>
      </c>
      <c r="D154" t="s">
        <v>1141</v>
      </c>
      <c r="E154" t="s">
        <v>2386</v>
      </c>
      <c r="F154" t="s">
        <v>2387</v>
      </c>
      <c r="G154" t="s">
        <v>2385</v>
      </c>
      <c r="H154" t="s">
        <v>1141</v>
      </c>
      <c r="I154" t="s">
        <v>1566</v>
      </c>
      <c r="J154" t="s">
        <v>2388</v>
      </c>
      <c r="K154" t="s">
        <v>2389</v>
      </c>
      <c r="L154" t="s">
        <v>1030</v>
      </c>
      <c r="M154" t="s">
        <v>1031</v>
      </c>
      <c r="P154" t="s">
        <v>2390</v>
      </c>
      <c r="Q154" t="s">
        <v>2391</v>
      </c>
      <c r="R154">
        <v>15733.45</v>
      </c>
    </row>
    <row r="155" spans="1:18" x14ac:dyDescent="0.2">
      <c r="A155" t="s">
        <v>401</v>
      </c>
      <c r="B155" t="s">
        <v>2392</v>
      </c>
      <c r="C155" t="s">
        <v>2393</v>
      </c>
      <c r="D155" t="s">
        <v>1089</v>
      </c>
      <c r="E155" t="s">
        <v>2394</v>
      </c>
      <c r="F155" t="s">
        <v>2395</v>
      </c>
      <c r="G155" t="s">
        <v>2392</v>
      </c>
      <c r="H155" t="s">
        <v>1089</v>
      </c>
      <c r="I155" t="s">
        <v>2393</v>
      </c>
      <c r="J155" t="s">
        <v>2396</v>
      </c>
      <c r="K155" t="s">
        <v>2397</v>
      </c>
      <c r="L155" t="s">
        <v>1030</v>
      </c>
      <c r="M155" t="s">
        <v>1041</v>
      </c>
      <c r="O155" t="s">
        <v>401</v>
      </c>
      <c r="P155" t="s">
        <v>2398</v>
      </c>
      <c r="Q155" t="s">
        <v>2399</v>
      </c>
      <c r="R155">
        <v>18398.3</v>
      </c>
    </row>
    <row r="156" spans="1:18" x14ac:dyDescent="0.2">
      <c r="A156" t="s">
        <v>235</v>
      </c>
      <c r="B156" t="s">
        <v>2400</v>
      </c>
      <c r="C156" t="s">
        <v>2401</v>
      </c>
      <c r="D156" t="s">
        <v>1089</v>
      </c>
      <c r="E156" t="s">
        <v>2402</v>
      </c>
      <c r="F156" t="s">
        <v>2403</v>
      </c>
      <c r="G156" t="s">
        <v>2400</v>
      </c>
      <c r="H156" t="s">
        <v>1089</v>
      </c>
      <c r="I156" t="s">
        <v>2401</v>
      </c>
      <c r="J156" t="s">
        <v>2404</v>
      </c>
      <c r="K156" t="s">
        <v>2405</v>
      </c>
      <c r="L156" t="s">
        <v>1030</v>
      </c>
      <c r="M156" t="s">
        <v>1083</v>
      </c>
      <c r="N156" t="s">
        <v>235</v>
      </c>
      <c r="P156" t="s">
        <v>2406</v>
      </c>
      <c r="Q156" t="s">
        <v>2407</v>
      </c>
      <c r="R156">
        <v>53481.760000000002</v>
      </c>
    </row>
    <row r="157" spans="1:18" x14ac:dyDescent="0.2">
      <c r="A157" t="s">
        <v>937</v>
      </c>
      <c r="B157" t="s">
        <v>2408</v>
      </c>
      <c r="C157" t="s">
        <v>1462</v>
      </c>
      <c r="D157" t="s">
        <v>1024</v>
      </c>
      <c r="E157" t="s">
        <v>2409</v>
      </c>
      <c r="F157" t="s">
        <v>2410</v>
      </c>
      <c r="G157" t="s">
        <v>2408</v>
      </c>
      <c r="H157" t="s">
        <v>1024</v>
      </c>
      <c r="I157" t="s">
        <v>1462</v>
      </c>
      <c r="J157" t="s">
        <v>2411</v>
      </c>
      <c r="K157" t="s">
        <v>2412</v>
      </c>
      <c r="L157" t="s">
        <v>1094</v>
      </c>
      <c r="M157" t="s">
        <v>1303</v>
      </c>
      <c r="O157" t="s">
        <v>937</v>
      </c>
      <c r="P157" t="s">
        <v>2413</v>
      </c>
      <c r="Q157" t="s">
        <v>2414</v>
      </c>
      <c r="R157">
        <v>18257.32</v>
      </c>
    </row>
    <row r="158" spans="1:18" x14ac:dyDescent="0.2">
      <c r="A158" t="s">
        <v>2415</v>
      </c>
      <c r="B158" t="s">
        <v>2416</v>
      </c>
      <c r="C158" t="s">
        <v>2083</v>
      </c>
      <c r="D158" t="s">
        <v>1090</v>
      </c>
      <c r="E158" t="s">
        <v>2417</v>
      </c>
      <c r="F158" t="s">
        <v>2418</v>
      </c>
      <c r="G158" t="s">
        <v>2416</v>
      </c>
      <c r="H158" t="s">
        <v>1090</v>
      </c>
      <c r="I158" t="s">
        <v>2083</v>
      </c>
      <c r="J158" t="s">
        <v>2419</v>
      </c>
      <c r="K158" t="s">
        <v>2420</v>
      </c>
      <c r="L158" t="s">
        <v>1094</v>
      </c>
      <c r="M158" t="s">
        <v>1095</v>
      </c>
      <c r="O158" t="s">
        <v>2415</v>
      </c>
      <c r="P158" t="s">
        <v>2421</v>
      </c>
      <c r="Q158" t="s">
        <v>2422</v>
      </c>
      <c r="R158">
        <v>11267.41</v>
      </c>
    </row>
    <row r="159" spans="1:18" x14ac:dyDescent="0.2">
      <c r="A159" t="s">
        <v>2423</v>
      </c>
      <c r="B159" t="s">
        <v>2424</v>
      </c>
      <c r="C159" t="s">
        <v>2425</v>
      </c>
      <c r="D159" t="s">
        <v>2426</v>
      </c>
      <c r="E159" t="s">
        <v>2427</v>
      </c>
      <c r="F159" t="s">
        <v>2428</v>
      </c>
      <c r="G159" t="s">
        <v>2424</v>
      </c>
      <c r="H159" t="s">
        <v>2426</v>
      </c>
      <c r="I159" t="s">
        <v>2425</v>
      </c>
      <c r="J159" t="s">
        <v>2429</v>
      </c>
      <c r="K159" t="s">
        <v>2430</v>
      </c>
      <c r="L159" t="s">
        <v>1106</v>
      </c>
      <c r="M159" t="s">
        <v>1155</v>
      </c>
      <c r="P159" t="s">
        <v>2224</v>
      </c>
      <c r="Q159" t="s">
        <v>2431</v>
      </c>
      <c r="R159">
        <v>529.15</v>
      </c>
    </row>
    <row r="160" spans="1:18" x14ac:dyDescent="0.2">
      <c r="A160" t="s">
        <v>2432</v>
      </c>
      <c r="B160" t="s">
        <v>2433</v>
      </c>
      <c r="C160" t="s">
        <v>1807</v>
      </c>
      <c r="D160" t="s">
        <v>1058</v>
      </c>
      <c r="E160" t="s">
        <v>2434</v>
      </c>
      <c r="F160" t="s">
        <v>2435</v>
      </c>
      <c r="G160" t="s">
        <v>2433</v>
      </c>
      <c r="H160" t="s">
        <v>1058</v>
      </c>
      <c r="I160" t="s">
        <v>1807</v>
      </c>
      <c r="J160" t="s">
        <v>2436</v>
      </c>
      <c r="K160" t="s">
        <v>2437</v>
      </c>
      <c r="L160" t="s">
        <v>1094</v>
      </c>
      <c r="M160" t="s">
        <v>1303</v>
      </c>
      <c r="O160" t="s">
        <v>2432</v>
      </c>
      <c r="P160" t="s">
        <v>2438</v>
      </c>
      <c r="Q160" t="s">
        <v>2439</v>
      </c>
      <c r="R160">
        <v>6680.51</v>
      </c>
    </row>
    <row r="161" spans="1:18" x14ac:dyDescent="0.2">
      <c r="A161" t="s">
        <v>2440</v>
      </c>
      <c r="B161" t="s">
        <v>2441</v>
      </c>
      <c r="C161" t="s">
        <v>2442</v>
      </c>
      <c r="D161" t="s">
        <v>1090</v>
      </c>
      <c r="E161" t="s">
        <v>2443</v>
      </c>
      <c r="F161" t="s">
        <v>2444</v>
      </c>
      <c r="G161" t="s">
        <v>2441</v>
      </c>
      <c r="H161" t="s">
        <v>1090</v>
      </c>
      <c r="I161" t="s">
        <v>2442</v>
      </c>
      <c r="J161" t="s">
        <v>2445</v>
      </c>
      <c r="K161" t="s">
        <v>2446</v>
      </c>
      <c r="L161" t="s">
        <v>1106</v>
      </c>
      <c r="M161" t="s">
        <v>1226</v>
      </c>
      <c r="P161" t="s">
        <v>2447</v>
      </c>
      <c r="Q161" t="s">
        <v>2448</v>
      </c>
      <c r="R161">
        <v>2404.65</v>
      </c>
    </row>
    <row r="162" spans="1:18" x14ac:dyDescent="0.2">
      <c r="A162" t="s">
        <v>2449</v>
      </c>
      <c r="B162" t="s">
        <v>2450</v>
      </c>
      <c r="C162" t="s">
        <v>1410</v>
      </c>
      <c r="D162" t="s">
        <v>1090</v>
      </c>
      <c r="E162" t="s">
        <v>2451</v>
      </c>
      <c r="F162" t="s">
        <v>1582</v>
      </c>
      <c r="G162" t="s">
        <v>2450</v>
      </c>
      <c r="H162" t="s">
        <v>1090</v>
      </c>
      <c r="I162" t="s">
        <v>1410</v>
      </c>
      <c r="J162" t="s">
        <v>1636</v>
      </c>
      <c r="K162" t="s">
        <v>2452</v>
      </c>
      <c r="L162" t="s">
        <v>1030</v>
      </c>
      <c r="M162" t="s">
        <v>1031</v>
      </c>
      <c r="P162" t="s">
        <v>2063</v>
      </c>
      <c r="Q162" t="s">
        <v>2453</v>
      </c>
      <c r="R162">
        <v>49276.47</v>
      </c>
    </row>
    <row r="163" spans="1:18" x14ac:dyDescent="0.2">
      <c r="A163" t="s">
        <v>2454</v>
      </c>
      <c r="B163" t="s">
        <v>2455</v>
      </c>
      <c r="C163" t="s">
        <v>2456</v>
      </c>
      <c r="D163" t="s">
        <v>1181</v>
      </c>
      <c r="E163" t="s">
        <v>2457</v>
      </c>
      <c r="F163" t="s">
        <v>2458</v>
      </c>
      <c r="G163" t="s">
        <v>2455</v>
      </c>
      <c r="H163" t="s">
        <v>1181</v>
      </c>
      <c r="I163" t="s">
        <v>2456</v>
      </c>
      <c r="J163" t="s">
        <v>2459</v>
      </c>
      <c r="K163" t="s">
        <v>2460</v>
      </c>
      <c r="L163" t="s">
        <v>1106</v>
      </c>
      <c r="M163" t="s">
        <v>1155</v>
      </c>
      <c r="P163" t="s">
        <v>2461</v>
      </c>
      <c r="Q163" t="s">
        <v>2462</v>
      </c>
      <c r="R163">
        <v>773.79</v>
      </c>
    </row>
    <row r="164" spans="1:18" x14ac:dyDescent="0.2">
      <c r="A164" t="s">
        <v>2463</v>
      </c>
      <c r="B164" t="s">
        <v>2464</v>
      </c>
      <c r="C164" t="s">
        <v>1401</v>
      </c>
      <c r="D164" t="s">
        <v>1090</v>
      </c>
      <c r="E164" t="s">
        <v>2465</v>
      </c>
      <c r="F164" t="s">
        <v>2466</v>
      </c>
      <c r="G164" t="s">
        <v>2464</v>
      </c>
      <c r="H164" t="s">
        <v>1090</v>
      </c>
      <c r="I164" t="s">
        <v>1401</v>
      </c>
      <c r="J164" t="s">
        <v>2467</v>
      </c>
      <c r="K164" t="s">
        <v>2468</v>
      </c>
      <c r="L164" t="s">
        <v>1094</v>
      </c>
      <c r="M164" t="s">
        <v>1095</v>
      </c>
      <c r="O164" t="s">
        <v>2463</v>
      </c>
      <c r="P164" t="s">
        <v>2469</v>
      </c>
      <c r="Q164" t="s">
        <v>2470</v>
      </c>
      <c r="R164">
        <v>8196.0400000000009</v>
      </c>
    </row>
    <row r="165" spans="1:18" x14ac:dyDescent="0.2">
      <c r="A165" t="s">
        <v>2471</v>
      </c>
      <c r="B165" t="s">
        <v>2472</v>
      </c>
      <c r="C165" t="s">
        <v>1100</v>
      </c>
      <c r="D165" t="s">
        <v>1309</v>
      </c>
      <c r="E165" t="s">
        <v>2473</v>
      </c>
      <c r="F165" t="s">
        <v>2474</v>
      </c>
      <c r="G165" t="s">
        <v>2472</v>
      </c>
      <c r="H165" t="s">
        <v>1309</v>
      </c>
      <c r="I165" t="s">
        <v>1100</v>
      </c>
      <c r="J165" t="s">
        <v>2475</v>
      </c>
      <c r="K165" t="s">
        <v>2476</v>
      </c>
      <c r="L165" t="s">
        <v>1106</v>
      </c>
      <c r="M165" t="s">
        <v>1107</v>
      </c>
      <c r="P165" t="s">
        <v>2477</v>
      </c>
      <c r="Q165" t="s">
        <v>2478</v>
      </c>
      <c r="R165">
        <v>1374.68</v>
      </c>
    </row>
    <row r="166" spans="1:18" x14ac:dyDescent="0.2">
      <c r="A166" t="s">
        <v>409</v>
      </c>
      <c r="B166" t="s">
        <v>2479</v>
      </c>
      <c r="C166" t="s">
        <v>2480</v>
      </c>
      <c r="D166" t="s">
        <v>2481</v>
      </c>
      <c r="E166" t="s">
        <v>2482</v>
      </c>
      <c r="F166" t="s">
        <v>2483</v>
      </c>
      <c r="G166" t="s">
        <v>2479</v>
      </c>
      <c r="H166" t="s">
        <v>2481</v>
      </c>
      <c r="I166" t="s">
        <v>2480</v>
      </c>
      <c r="J166" t="s">
        <v>2484</v>
      </c>
      <c r="K166" t="s">
        <v>2485</v>
      </c>
      <c r="L166" t="s">
        <v>1094</v>
      </c>
      <c r="M166" t="s">
        <v>1303</v>
      </c>
      <c r="N166" t="s">
        <v>409</v>
      </c>
      <c r="O166" t="s">
        <v>409</v>
      </c>
      <c r="P166" t="s">
        <v>2486</v>
      </c>
      <c r="Q166" t="s">
        <v>2487</v>
      </c>
      <c r="R166">
        <v>11402.68</v>
      </c>
    </row>
    <row r="167" spans="1:18" x14ac:dyDescent="0.2">
      <c r="A167" t="s">
        <v>2488</v>
      </c>
      <c r="B167" t="s">
        <v>2489</v>
      </c>
      <c r="C167" t="s">
        <v>2490</v>
      </c>
      <c r="D167" t="s">
        <v>1869</v>
      </c>
      <c r="E167" t="s">
        <v>2491</v>
      </c>
      <c r="F167" t="s">
        <v>2492</v>
      </c>
      <c r="G167" t="s">
        <v>2489</v>
      </c>
      <c r="H167" t="s">
        <v>1869</v>
      </c>
      <c r="I167" t="s">
        <v>2490</v>
      </c>
      <c r="J167" t="s">
        <v>2493</v>
      </c>
      <c r="K167" t="s">
        <v>2494</v>
      </c>
      <c r="L167" t="s">
        <v>1051</v>
      </c>
      <c r="M167" t="s">
        <v>1063</v>
      </c>
      <c r="N167" t="s">
        <v>2488</v>
      </c>
      <c r="O167" t="s">
        <v>2488</v>
      </c>
      <c r="P167" t="s">
        <v>1515</v>
      </c>
      <c r="Q167" t="s">
        <v>2495</v>
      </c>
      <c r="R167">
        <v>1278.93</v>
      </c>
    </row>
    <row r="168" spans="1:18" x14ac:dyDescent="0.2">
      <c r="A168" t="s">
        <v>2496</v>
      </c>
      <c r="B168" t="s">
        <v>2497</v>
      </c>
      <c r="C168" t="s">
        <v>2498</v>
      </c>
      <c r="D168" t="s">
        <v>1391</v>
      </c>
      <c r="E168" t="s">
        <v>2499</v>
      </c>
      <c r="F168" t="s">
        <v>2500</v>
      </c>
      <c r="G168" t="s">
        <v>2497</v>
      </c>
      <c r="H168" t="s">
        <v>1391</v>
      </c>
      <c r="I168" t="s">
        <v>2498</v>
      </c>
      <c r="J168" t="s">
        <v>2500</v>
      </c>
      <c r="K168" t="s">
        <v>2501</v>
      </c>
      <c r="L168" t="s">
        <v>1106</v>
      </c>
      <c r="M168" t="s">
        <v>1155</v>
      </c>
      <c r="P168" t="s">
        <v>2502</v>
      </c>
      <c r="Q168" t="s">
        <v>1934</v>
      </c>
      <c r="R168">
        <v>1225.25</v>
      </c>
    </row>
    <row r="169" spans="1:18" x14ac:dyDescent="0.2">
      <c r="A169" t="s">
        <v>2503</v>
      </c>
      <c r="B169" t="s">
        <v>2504</v>
      </c>
      <c r="C169" t="s">
        <v>1249</v>
      </c>
      <c r="D169" t="s">
        <v>1078</v>
      </c>
      <c r="E169" t="s">
        <v>2505</v>
      </c>
      <c r="F169" t="s">
        <v>2506</v>
      </c>
      <c r="G169" t="s">
        <v>2504</v>
      </c>
      <c r="H169" t="s">
        <v>1078</v>
      </c>
      <c r="I169" t="s">
        <v>1249</v>
      </c>
      <c r="J169" t="s">
        <v>2507</v>
      </c>
      <c r="K169" t="s">
        <v>2508</v>
      </c>
      <c r="L169" t="s">
        <v>1106</v>
      </c>
      <c r="M169" t="s">
        <v>1856</v>
      </c>
      <c r="P169" t="s">
        <v>2509</v>
      </c>
      <c r="Q169" t="s">
        <v>2510</v>
      </c>
      <c r="R169">
        <v>2974.12</v>
      </c>
    </row>
    <row r="170" spans="1:18" x14ac:dyDescent="0.2">
      <c r="A170" t="s">
        <v>2511</v>
      </c>
      <c r="B170" t="s">
        <v>2512</v>
      </c>
      <c r="C170" t="s">
        <v>1112</v>
      </c>
      <c r="D170" t="s">
        <v>1090</v>
      </c>
      <c r="E170" t="s">
        <v>2513</v>
      </c>
      <c r="F170" t="s">
        <v>2514</v>
      </c>
      <c r="G170" t="s">
        <v>2512</v>
      </c>
      <c r="H170" t="s">
        <v>1090</v>
      </c>
      <c r="I170" t="s">
        <v>1112</v>
      </c>
      <c r="J170" t="s">
        <v>2515</v>
      </c>
      <c r="K170" t="s">
        <v>2516</v>
      </c>
      <c r="L170" t="s">
        <v>1094</v>
      </c>
      <c r="M170" t="s">
        <v>1095</v>
      </c>
      <c r="O170" t="s">
        <v>2511</v>
      </c>
      <c r="P170" t="s">
        <v>1796</v>
      </c>
      <c r="Q170" t="s">
        <v>2517</v>
      </c>
      <c r="R170">
        <v>18472.57</v>
      </c>
    </row>
    <row r="171" spans="1:18" x14ac:dyDescent="0.2">
      <c r="A171" t="s">
        <v>2518</v>
      </c>
      <c r="B171" t="s">
        <v>2519</v>
      </c>
      <c r="C171" t="s">
        <v>1319</v>
      </c>
      <c r="D171" t="s">
        <v>1090</v>
      </c>
      <c r="E171" t="s">
        <v>2520</v>
      </c>
      <c r="F171" t="s">
        <v>1339</v>
      </c>
      <c r="G171" t="s">
        <v>2519</v>
      </c>
      <c r="H171" t="s">
        <v>1090</v>
      </c>
      <c r="I171" t="s">
        <v>1319</v>
      </c>
      <c r="J171" t="s">
        <v>1339</v>
      </c>
      <c r="K171" t="s">
        <v>2521</v>
      </c>
      <c r="L171" t="s">
        <v>1094</v>
      </c>
      <c r="M171" t="s">
        <v>1095</v>
      </c>
      <c r="P171" t="s">
        <v>2522</v>
      </c>
      <c r="Q171" t="s">
        <v>2523</v>
      </c>
      <c r="R171">
        <v>27649.25</v>
      </c>
    </row>
    <row r="172" spans="1:18" x14ac:dyDescent="0.2">
      <c r="A172" t="s">
        <v>820</v>
      </c>
      <c r="B172" t="s">
        <v>2524</v>
      </c>
      <c r="C172" t="s">
        <v>2525</v>
      </c>
      <c r="D172" t="s">
        <v>2526</v>
      </c>
      <c r="E172" t="s">
        <v>2527</v>
      </c>
      <c r="F172" t="s">
        <v>2528</v>
      </c>
      <c r="G172" t="s">
        <v>2524</v>
      </c>
      <c r="H172" t="s">
        <v>2526</v>
      </c>
      <c r="I172" t="s">
        <v>2525</v>
      </c>
      <c r="J172" t="s">
        <v>2529</v>
      </c>
      <c r="K172" t="s">
        <v>2530</v>
      </c>
      <c r="L172" t="s">
        <v>1106</v>
      </c>
      <c r="M172" t="s">
        <v>1856</v>
      </c>
      <c r="O172" t="s">
        <v>820</v>
      </c>
      <c r="P172" t="s">
        <v>2531</v>
      </c>
      <c r="Q172" t="s">
        <v>2532</v>
      </c>
      <c r="R172">
        <v>3238.01</v>
      </c>
    </row>
    <row r="173" spans="1:18" x14ac:dyDescent="0.2">
      <c r="A173" t="s">
        <v>2533</v>
      </c>
      <c r="B173" t="s">
        <v>2534</v>
      </c>
      <c r="C173" t="s">
        <v>1420</v>
      </c>
      <c r="D173" t="s">
        <v>1816</v>
      </c>
      <c r="E173" t="s">
        <v>2535</v>
      </c>
      <c r="F173" t="s">
        <v>2536</v>
      </c>
      <c r="G173" t="s">
        <v>2534</v>
      </c>
      <c r="H173" t="s">
        <v>1816</v>
      </c>
      <c r="I173" t="s">
        <v>1420</v>
      </c>
      <c r="J173" t="s">
        <v>2537</v>
      </c>
      <c r="K173" t="s">
        <v>2538</v>
      </c>
      <c r="L173" t="s">
        <v>1051</v>
      </c>
      <c r="M173" t="s">
        <v>1063</v>
      </c>
      <c r="P173" t="s">
        <v>2539</v>
      </c>
      <c r="Q173" t="s">
        <v>2540</v>
      </c>
      <c r="R173">
        <v>4200.3</v>
      </c>
    </row>
    <row r="174" spans="1:18" x14ac:dyDescent="0.2">
      <c r="A174" t="s">
        <v>2541</v>
      </c>
      <c r="B174" t="s">
        <v>2542</v>
      </c>
      <c r="C174" t="s">
        <v>2543</v>
      </c>
      <c r="D174" t="s">
        <v>1354</v>
      </c>
      <c r="E174" t="s">
        <v>2544</v>
      </c>
      <c r="F174" t="s">
        <v>2545</v>
      </c>
      <c r="G174" t="s">
        <v>2542</v>
      </c>
      <c r="H174" t="s">
        <v>1354</v>
      </c>
      <c r="I174" t="s">
        <v>2543</v>
      </c>
      <c r="J174" t="s">
        <v>2546</v>
      </c>
      <c r="K174" t="s">
        <v>2547</v>
      </c>
      <c r="L174" t="s">
        <v>1106</v>
      </c>
      <c r="M174" t="s">
        <v>1226</v>
      </c>
      <c r="P174" t="s">
        <v>2548</v>
      </c>
      <c r="Q174" t="s">
        <v>2549</v>
      </c>
      <c r="R174">
        <v>2059.9499999999998</v>
      </c>
    </row>
    <row r="175" spans="1:18" x14ac:dyDescent="0.2">
      <c r="A175" t="s">
        <v>2550</v>
      </c>
      <c r="B175" t="s">
        <v>2551</v>
      </c>
      <c r="C175" t="s">
        <v>1996</v>
      </c>
      <c r="D175" t="s">
        <v>1058</v>
      </c>
      <c r="E175" t="s">
        <v>2552</v>
      </c>
      <c r="F175" t="s">
        <v>2553</v>
      </c>
      <c r="G175" t="s">
        <v>2551</v>
      </c>
      <c r="H175" t="s">
        <v>1058</v>
      </c>
      <c r="I175" t="s">
        <v>1996</v>
      </c>
      <c r="J175" t="s">
        <v>2554</v>
      </c>
      <c r="K175" t="s">
        <v>2555</v>
      </c>
      <c r="L175" t="s">
        <v>1094</v>
      </c>
      <c r="M175" t="s">
        <v>1386</v>
      </c>
      <c r="O175" t="s">
        <v>2550</v>
      </c>
      <c r="P175" t="s">
        <v>2421</v>
      </c>
      <c r="Q175" t="s">
        <v>2010</v>
      </c>
      <c r="R175">
        <v>5208.3900000000003</v>
      </c>
    </row>
    <row r="176" spans="1:18" x14ac:dyDescent="0.2">
      <c r="A176" t="s">
        <v>2556</v>
      </c>
      <c r="B176" t="s">
        <v>2557</v>
      </c>
      <c r="C176" t="s">
        <v>2558</v>
      </c>
      <c r="D176" t="s">
        <v>1420</v>
      </c>
      <c r="E176" t="s">
        <v>2559</v>
      </c>
      <c r="F176" t="s">
        <v>2560</v>
      </c>
      <c r="G176" t="s">
        <v>2557</v>
      </c>
      <c r="H176" t="s">
        <v>1420</v>
      </c>
      <c r="I176" t="s">
        <v>2558</v>
      </c>
      <c r="J176" t="s">
        <v>2560</v>
      </c>
      <c r="K176" t="s">
        <v>2561</v>
      </c>
      <c r="L176" t="s">
        <v>1106</v>
      </c>
      <c r="M176" t="s">
        <v>1226</v>
      </c>
      <c r="P176" t="s">
        <v>2562</v>
      </c>
      <c r="Q176" t="s">
        <v>2563</v>
      </c>
      <c r="R176">
        <v>2933.89</v>
      </c>
    </row>
    <row r="177" spans="1:18" x14ac:dyDescent="0.2">
      <c r="A177" t="s">
        <v>2564</v>
      </c>
      <c r="B177" t="s">
        <v>2565</v>
      </c>
      <c r="C177" t="s">
        <v>2566</v>
      </c>
      <c r="D177" t="s">
        <v>1131</v>
      </c>
      <c r="E177" t="s">
        <v>2567</v>
      </c>
      <c r="F177" t="s">
        <v>2568</v>
      </c>
      <c r="G177" t="s">
        <v>2565</v>
      </c>
      <c r="H177" t="s">
        <v>1131</v>
      </c>
      <c r="I177" t="s">
        <v>2566</v>
      </c>
      <c r="J177" t="s">
        <v>2569</v>
      </c>
      <c r="K177" t="s">
        <v>2570</v>
      </c>
      <c r="L177" t="s">
        <v>1051</v>
      </c>
      <c r="M177" t="s">
        <v>1052</v>
      </c>
      <c r="O177" t="s">
        <v>2564</v>
      </c>
      <c r="P177" t="s">
        <v>2571</v>
      </c>
      <c r="Q177" t="s">
        <v>2572</v>
      </c>
      <c r="R177">
        <v>4552.62</v>
      </c>
    </row>
    <row r="178" spans="1:18" x14ac:dyDescent="0.2">
      <c r="A178" t="s">
        <v>2573</v>
      </c>
      <c r="B178" t="s">
        <v>2574</v>
      </c>
      <c r="C178" t="s">
        <v>1077</v>
      </c>
      <c r="D178" t="s">
        <v>1024</v>
      </c>
      <c r="E178" t="s">
        <v>2575</v>
      </c>
      <c r="F178" t="s">
        <v>2576</v>
      </c>
      <c r="G178" t="s">
        <v>2574</v>
      </c>
      <c r="H178" t="s">
        <v>1024</v>
      </c>
      <c r="I178" t="s">
        <v>1077</v>
      </c>
      <c r="J178" t="s">
        <v>2577</v>
      </c>
      <c r="K178" t="s">
        <v>2578</v>
      </c>
      <c r="L178" t="s">
        <v>1094</v>
      </c>
      <c r="M178" t="s">
        <v>1095</v>
      </c>
      <c r="O178" t="s">
        <v>2573</v>
      </c>
      <c r="P178" t="s">
        <v>2579</v>
      </c>
      <c r="Q178" t="s">
        <v>2580</v>
      </c>
      <c r="R178">
        <v>5645.41</v>
      </c>
    </row>
    <row r="179" spans="1:18" x14ac:dyDescent="0.2">
      <c r="A179" t="s">
        <v>2581</v>
      </c>
      <c r="E179" t="s">
        <v>2582</v>
      </c>
      <c r="G179" t="s">
        <v>2583</v>
      </c>
      <c r="H179" t="s">
        <v>1851</v>
      </c>
      <c r="I179" t="s">
        <v>2049</v>
      </c>
      <c r="J179" t="s">
        <v>2584</v>
      </c>
      <c r="K179" t="s">
        <v>2585</v>
      </c>
      <c r="L179" t="s">
        <v>1106</v>
      </c>
      <c r="M179" t="s">
        <v>1856</v>
      </c>
      <c r="O179" t="s">
        <v>2581</v>
      </c>
      <c r="P179" t="s">
        <v>1515</v>
      </c>
      <c r="Q179" t="s">
        <v>2586</v>
      </c>
      <c r="R179">
        <v>1890.28</v>
      </c>
    </row>
    <row r="180" spans="1:18" x14ac:dyDescent="0.2">
      <c r="A180" t="s">
        <v>2587</v>
      </c>
      <c r="B180" t="s">
        <v>2588</v>
      </c>
      <c r="C180" t="s">
        <v>1921</v>
      </c>
      <c r="D180" t="s">
        <v>1090</v>
      </c>
      <c r="E180" t="s">
        <v>2589</v>
      </c>
      <c r="F180" t="s">
        <v>2590</v>
      </c>
      <c r="G180" t="s">
        <v>2588</v>
      </c>
      <c r="H180" t="s">
        <v>1090</v>
      </c>
      <c r="I180" t="s">
        <v>1921</v>
      </c>
      <c r="J180" t="s">
        <v>2591</v>
      </c>
      <c r="K180" t="s">
        <v>2592</v>
      </c>
      <c r="L180" t="s">
        <v>1094</v>
      </c>
      <c r="M180" t="s">
        <v>1095</v>
      </c>
      <c r="O180" t="s">
        <v>2587</v>
      </c>
      <c r="P180" t="s">
        <v>2593</v>
      </c>
      <c r="Q180" t="s">
        <v>2594</v>
      </c>
      <c r="R180">
        <v>8139.53</v>
      </c>
    </row>
    <row r="181" spans="1:18" x14ac:dyDescent="0.2">
      <c r="A181" t="s">
        <v>2595</v>
      </c>
      <c r="B181" t="s">
        <v>2596</v>
      </c>
      <c r="C181" t="s">
        <v>2597</v>
      </c>
      <c r="D181" t="s">
        <v>1710</v>
      </c>
      <c r="E181" t="s">
        <v>2598</v>
      </c>
      <c r="F181" t="s">
        <v>2599</v>
      </c>
      <c r="G181" t="s">
        <v>2596</v>
      </c>
      <c r="H181" t="s">
        <v>1710</v>
      </c>
      <c r="I181" t="s">
        <v>2597</v>
      </c>
      <c r="J181" t="s">
        <v>2600</v>
      </c>
      <c r="K181" t="s">
        <v>2601</v>
      </c>
      <c r="L181" t="s">
        <v>1094</v>
      </c>
      <c r="M181" t="s">
        <v>1303</v>
      </c>
      <c r="O181" t="s">
        <v>2595</v>
      </c>
      <c r="P181" t="s">
        <v>2602</v>
      </c>
      <c r="Q181" t="s">
        <v>2603</v>
      </c>
      <c r="R181">
        <v>2465.4</v>
      </c>
    </row>
    <row r="182" spans="1:18" x14ac:dyDescent="0.2">
      <c r="A182" t="s">
        <v>168</v>
      </c>
      <c r="B182" t="s">
        <v>2604</v>
      </c>
      <c r="C182" t="s">
        <v>2605</v>
      </c>
      <c r="D182" t="s">
        <v>2023</v>
      </c>
      <c r="E182" t="s">
        <v>2606</v>
      </c>
      <c r="F182" t="s">
        <v>2607</v>
      </c>
      <c r="G182" t="s">
        <v>2604</v>
      </c>
      <c r="H182" t="s">
        <v>2023</v>
      </c>
      <c r="I182" t="s">
        <v>2605</v>
      </c>
      <c r="J182" t="s">
        <v>2608</v>
      </c>
      <c r="K182" t="s">
        <v>2609</v>
      </c>
      <c r="L182" t="s">
        <v>1094</v>
      </c>
      <c r="M182" t="s">
        <v>1303</v>
      </c>
      <c r="N182" t="s">
        <v>168</v>
      </c>
      <c r="O182" t="s">
        <v>168</v>
      </c>
      <c r="P182" t="s">
        <v>2610</v>
      </c>
      <c r="Q182" t="s">
        <v>2611</v>
      </c>
      <c r="R182">
        <v>9703.17</v>
      </c>
    </row>
    <row r="183" spans="1:18" x14ac:dyDescent="0.2">
      <c r="A183" t="s">
        <v>19</v>
      </c>
      <c r="B183" t="s">
        <v>2205</v>
      </c>
      <c r="C183" t="s">
        <v>2612</v>
      </c>
      <c r="D183" t="s">
        <v>1400</v>
      </c>
      <c r="E183" t="s">
        <v>2613</v>
      </c>
      <c r="F183" t="s">
        <v>2614</v>
      </c>
      <c r="G183" t="s">
        <v>2205</v>
      </c>
      <c r="H183" t="s">
        <v>1400</v>
      </c>
      <c r="I183" t="s">
        <v>2612</v>
      </c>
      <c r="J183" t="s">
        <v>2615</v>
      </c>
      <c r="K183" t="s">
        <v>2616</v>
      </c>
      <c r="L183" t="s">
        <v>1030</v>
      </c>
      <c r="M183" t="s">
        <v>1359</v>
      </c>
      <c r="N183" t="s">
        <v>19</v>
      </c>
      <c r="O183" t="s">
        <v>19</v>
      </c>
      <c r="P183" t="s">
        <v>2617</v>
      </c>
      <c r="Q183" t="s">
        <v>2618</v>
      </c>
      <c r="R183">
        <v>43117.57</v>
      </c>
    </row>
    <row r="184" spans="1:18" x14ac:dyDescent="0.2">
      <c r="A184" t="s">
        <v>30</v>
      </c>
      <c r="B184" t="s">
        <v>2620</v>
      </c>
      <c r="C184" t="s">
        <v>2621</v>
      </c>
      <c r="D184" t="s">
        <v>2622</v>
      </c>
      <c r="E184" t="s">
        <v>2623</v>
      </c>
      <c r="F184" t="s">
        <v>2624</v>
      </c>
      <c r="G184" t="s">
        <v>2620</v>
      </c>
      <c r="H184" t="s">
        <v>2622</v>
      </c>
      <c r="I184" t="s">
        <v>2621</v>
      </c>
      <c r="J184" t="s">
        <v>2625</v>
      </c>
      <c r="K184" t="s">
        <v>2626</v>
      </c>
      <c r="L184" t="s">
        <v>1051</v>
      </c>
      <c r="M184" t="s">
        <v>1513</v>
      </c>
      <c r="N184" t="s">
        <v>30</v>
      </c>
      <c r="O184" t="s">
        <v>30</v>
      </c>
      <c r="P184" t="s">
        <v>2627</v>
      </c>
      <c r="Q184" t="s">
        <v>2628</v>
      </c>
      <c r="R184">
        <v>43450.14</v>
      </c>
    </row>
    <row r="185" spans="1:18" x14ac:dyDescent="0.2">
      <c r="A185" t="s">
        <v>52</v>
      </c>
      <c r="B185" t="s">
        <v>2630</v>
      </c>
      <c r="C185" t="s">
        <v>2631</v>
      </c>
      <c r="D185" t="s">
        <v>2352</v>
      </c>
      <c r="E185" t="s">
        <v>2632</v>
      </c>
      <c r="F185" t="s">
        <v>2633</v>
      </c>
      <c r="G185" t="s">
        <v>2630</v>
      </c>
      <c r="H185" t="s">
        <v>2352</v>
      </c>
      <c r="I185" t="s">
        <v>2631</v>
      </c>
      <c r="J185" t="s">
        <v>2634</v>
      </c>
      <c r="K185" t="s">
        <v>2635</v>
      </c>
      <c r="L185" t="s">
        <v>1094</v>
      </c>
      <c r="M185" t="s">
        <v>1165</v>
      </c>
      <c r="N185" t="s">
        <v>52</v>
      </c>
      <c r="O185" t="s">
        <v>52</v>
      </c>
      <c r="P185" t="s">
        <v>2636</v>
      </c>
      <c r="Q185" t="s">
        <v>2637</v>
      </c>
      <c r="R185">
        <v>48552.87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7D69-45BA-164B-B31C-AD179A81A19A}">
  <dimension ref="A2:B44"/>
  <sheetViews>
    <sheetView topLeftCell="B20" zoomScale="86" zoomScaleNormal="75" workbookViewId="0">
      <selection activeCell="A5" sqref="A5"/>
    </sheetView>
  </sheetViews>
  <sheetFormatPr baseColWidth="10" defaultRowHeight="16" x14ac:dyDescent="0.2"/>
  <cols>
    <col min="1" max="1" width="17.83203125" bestFit="1" customWidth="1"/>
    <col min="2" max="2" width="18.33203125" bestFit="1" customWidth="1"/>
    <col min="3" max="20" width="11.33203125" bestFit="1" customWidth="1"/>
    <col min="21" max="21" width="11" bestFit="1" customWidth="1"/>
    <col min="22" max="22" width="12.6640625" bestFit="1" customWidth="1"/>
    <col min="23" max="23" width="14.6640625" bestFit="1" customWidth="1"/>
    <col min="24" max="24" width="12.6640625" bestFit="1" customWidth="1"/>
    <col min="25" max="25" width="14.6640625" bestFit="1" customWidth="1"/>
    <col min="26" max="26" width="12.6640625" bestFit="1" customWidth="1"/>
    <col min="27" max="27" width="14.6640625" bestFit="1" customWidth="1"/>
    <col min="28" max="28" width="12.6640625" bestFit="1" customWidth="1"/>
    <col min="29" max="29" width="14.6640625" bestFit="1" customWidth="1"/>
    <col min="30" max="30" width="14.33203125" bestFit="1" customWidth="1"/>
    <col min="31" max="31" width="14.6640625" bestFit="1" customWidth="1"/>
    <col min="32" max="32" width="12.6640625" bestFit="1" customWidth="1"/>
    <col min="33" max="33" width="14.6640625" bestFit="1" customWidth="1"/>
    <col min="34" max="34" width="12.6640625" bestFit="1" customWidth="1"/>
    <col min="35" max="35" width="14.6640625" bestFit="1" customWidth="1"/>
    <col min="36" max="36" width="12.6640625" bestFit="1" customWidth="1"/>
    <col min="37" max="37" width="14.6640625" bestFit="1" customWidth="1"/>
    <col min="38" max="38" width="12.6640625" bestFit="1" customWidth="1"/>
    <col min="39" max="39" width="14.6640625" bestFit="1" customWidth="1"/>
    <col min="40" max="40" width="10.6640625" bestFit="1" customWidth="1"/>
  </cols>
  <sheetData>
    <row r="2" spans="1:2" x14ac:dyDescent="0.2">
      <c r="A2" s="1" t="s">
        <v>0</v>
      </c>
      <c r="B2" t="s">
        <v>2940</v>
      </c>
    </row>
    <row r="3" spans="1:2" x14ac:dyDescent="0.2">
      <c r="A3" s="1" t="s">
        <v>13</v>
      </c>
      <c r="B3" s="2">
        <v>2015</v>
      </c>
    </row>
    <row r="5" spans="1:2" x14ac:dyDescent="0.2">
      <c r="A5" s="1" t="s">
        <v>2938</v>
      </c>
      <c r="B5" t="s">
        <v>2941</v>
      </c>
    </row>
    <row r="6" spans="1:2" x14ac:dyDescent="0.2">
      <c r="A6" s="2" t="s">
        <v>1734</v>
      </c>
      <c r="B6">
        <v>4</v>
      </c>
    </row>
    <row r="7" spans="1:2" x14ac:dyDescent="0.2">
      <c r="A7" s="3" t="s">
        <v>33</v>
      </c>
      <c r="B7">
        <v>4</v>
      </c>
    </row>
    <row r="8" spans="1:2" x14ac:dyDescent="0.2">
      <c r="A8" s="2" t="s">
        <v>1626</v>
      </c>
      <c r="B8">
        <v>1</v>
      </c>
    </row>
    <row r="9" spans="1:2" x14ac:dyDescent="0.2">
      <c r="A9" s="3" t="s">
        <v>113</v>
      </c>
      <c r="B9">
        <v>1</v>
      </c>
    </row>
    <row r="10" spans="1:2" x14ac:dyDescent="0.2">
      <c r="A10" s="2" t="s">
        <v>1168</v>
      </c>
      <c r="B10">
        <v>55</v>
      </c>
    </row>
    <row r="11" spans="1:2" x14ac:dyDescent="0.2">
      <c r="A11" s="3" t="s">
        <v>15</v>
      </c>
      <c r="B11">
        <v>55</v>
      </c>
    </row>
    <row r="12" spans="1:2" x14ac:dyDescent="0.2">
      <c r="A12" s="2" t="s">
        <v>1075</v>
      </c>
      <c r="B12">
        <v>1</v>
      </c>
    </row>
    <row r="13" spans="1:2" x14ac:dyDescent="0.2">
      <c r="A13" s="3" t="s">
        <v>129</v>
      </c>
      <c r="B13">
        <v>1</v>
      </c>
    </row>
    <row r="14" spans="1:2" x14ac:dyDescent="0.2">
      <c r="A14" s="2" t="s">
        <v>1469</v>
      </c>
      <c r="B14">
        <v>1</v>
      </c>
    </row>
    <row r="15" spans="1:2" x14ac:dyDescent="0.2">
      <c r="A15" s="3" t="s">
        <v>117</v>
      </c>
      <c r="B15">
        <v>1</v>
      </c>
    </row>
    <row r="16" spans="1:2" x14ac:dyDescent="0.2">
      <c r="A16" s="2" t="s">
        <v>1752</v>
      </c>
      <c r="B16">
        <v>2</v>
      </c>
    </row>
    <row r="17" spans="1:2" x14ac:dyDescent="0.2">
      <c r="A17" s="3" t="s">
        <v>115</v>
      </c>
      <c r="B17">
        <v>2</v>
      </c>
    </row>
    <row r="18" spans="1:2" x14ac:dyDescent="0.2">
      <c r="A18" s="2" t="s">
        <v>1652</v>
      </c>
      <c r="B18">
        <v>1</v>
      </c>
    </row>
    <row r="19" spans="1:2" x14ac:dyDescent="0.2">
      <c r="A19" s="3" t="s">
        <v>86</v>
      </c>
      <c r="B19">
        <v>1</v>
      </c>
    </row>
    <row r="20" spans="1:2" x14ac:dyDescent="0.2">
      <c r="A20" s="2" t="s">
        <v>1967</v>
      </c>
      <c r="B20">
        <v>2</v>
      </c>
    </row>
    <row r="21" spans="1:2" x14ac:dyDescent="0.2">
      <c r="A21" s="3" t="s">
        <v>105</v>
      </c>
      <c r="B21">
        <v>2</v>
      </c>
    </row>
    <row r="22" spans="1:2" x14ac:dyDescent="0.2">
      <c r="A22" s="2" t="s">
        <v>2134</v>
      </c>
      <c r="B22">
        <v>2</v>
      </c>
    </row>
    <row r="23" spans="1:2" x14ac:dyDescent="0.2">
      <c r="A23" s="3" t="s">
        <v>101</v>
      </c>
      <c r="B23">
        <v>2</v>
      </c>
    </row>
    <row r="24" spans="1:2" x14ac:dyDescent="0.2">
      <c r="A24" s="2" t="s">
        <v>2638</v>
      </c>
      <c r="B24">
        <v>3</v>
      </c>
    </row>
    <row r="25" spans="1:2" x14ac:dyDescent="0.2">
      <c r="A25" s="3" t="s">
        <v>52</v>
      </c>
      <c r="B25">
        <v>3</v>
      </c>
    </row>
    <row r="26" spans="1:2" x14ac:dyDescent="0.2">
      <c r="A26" s="2" t="s">
        <v>1086</v>
      </c>
      <c r="B26">
        <v>1</v>
      </c>
    </row>
    <row r="27" spans="1:2" x14ac:dyDescent="0.2">
      <c r="A27" s="3" t="s">
        <v>145</v>
      </c>
      <c r="B27">
        <v>1</v>
      </c>
    </row>
    <row r="28" spans="1:2" x14ac:dyDescent="0.2">
      <c r="A28" s="2" t="s">
        <v>2176</v>
      </c>
      <c r="B28">
        <v>3</v>
      </c>
    </row>
    <row r="29" spans="1:2" x14ac:dyDescent="0.2">
      <c r="A29" s="3" t="s">
        <v>36</v>
      </c>
      <c r="B29">
        <v>3</v>
      </c>
    </row>
    <row r="30" spans="1:2" x14ac:dyDescent="0.2">
      <c r="A30" s="2" t="s">
        <v>1119</v>
      </c>
      <c r="B30">
        <v>4</v>
      </c>
    </row>
    <row r="31" spans="1:2" x14ac:dyDescent="0.2">
      <c r="A31" s="3" t="s">
        <v>66</v>
      </c>
      <c r="B31">
        <v>4</v>
      </c>
    </row>
    <row r="32" spans="1:2" x14ac:dyDescent="0.2">
      <c r="A32" s="2" t="s">
        <v>2629</v>
      </c>
      <c r="B32">
        <v>7</v>
      </c>
    </row>
    <row r="33" spans="1:2" x14ac:dyDescent="0.2">
      <c r="A33" s="3" t="s">
        <v>30</v>
      </c>
      <c r="B33">
        <v>7</v>
      </c>
    </row>
    <row r="34" spans="1:2" x14ac:dyDescent="0.2">
      <c r="A34" s="2" t="s">
        <v>2619</v>
      </c>
      <c r="B34">
        <v>7</v>
      </c>
    </row>
    <row r="35" spans="1:2" x14ac:dyDescent="0.2">
      <c r="A35" s="3" t="s">
        <v>19</v>
      </c>
      <c r="B35">
        <v>7</v>
      </c>
    </row>
    <row r="36" spans="1:2" x14ac:dyDescent="0.2">
      <c r="A36" s="2" t="s">
        <v>1706</v>
      </c>
      <c r="B36">
        <v>2</v>
      </c>
    </row>
    <row r="37" spans="1:2" x14ac:dyDescent="0.2">
      <c r="A37" s="3" t="s">
        <v>92</v>
      </c>
      <c r="B37">
        <v>2</v>
      </c>
    </row>
    <row r="38" spans="1:2" x14ac:dyDescent="0.2">
      <c r="A38" s="2" t="s">
        <v>1516</v>
      </c>
      <c r="B38">
        <v>1</v>
      </c>
    </row>
    <row r="39" spans="1:2" x14ac:dyDescent="0.2">
      <c r="A39" s="3" t="s">
        <v>141</v>
      </c>
      <c r="B39">
        <v>1</v>
      </c>
    </row>
    <row r="40" spans="1:2" x14ac:dyDescent="0.2">
      <c r="A40" s="2" t="s">
        <v>1334</v>
      </c>
      <c r="B40">
        <v>1</v>
      </c>
    </row>
    <row r="41" spans="1:2" x14ac:dyDescent="0.2">
      <c r="A41" s="3" t="s">
        <v>132</v>
      </c>
      <c r="B41">
        <v>1</v>
      </c>
    </row>
    <row r="42" spans="1:2" x14ac:dyDescent="0.2">
      <c r="A42" s="2" t="s">
        <v>2126</v>
      </c>
      <c r="B42">
        <v>2</v>
      </c>
    </row>
    <row r="43" spans="1:2" x14ac:dyDescent="0.2">
      <c r="A43" s="3" t="s">
        <v>138</v>
      </c>
      <c r="B43">
        <v>2</v>
      </c>
    </row>
    <row r="44" spans="1:2" x14ac:dyDescent="0.2">
      <c r="A44" s="2" t="s">
        <v>2939</v>
      </c>
      <c r="B44">
        <v>100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DDC4-24AE-4146-AA0C-943AEF67145D}">
  <dimension ref="A1:B20"/>
  <sheetViews>
    <sheetView workbookViewId="0">
      <selection activeCell="J31" sqref="J31"/>
    </sheetView>
  </sheetViews>
  <sheetFormatPr baseColWidth="10" defaultRowHeight="16" x14ac:dyDescent="0.2"/>
  <cols>
    <col min="1" max="1" width="22.83203125" bestFit="1" customWidth="1"/>
    <col min="2" max="2" width="13.5" bestFit="1" customWidth="1"/>
    <col min="3" max="3" width="10.6640625" bestFit="1" customWidth="1"/>
  </cols>
  <sheetData>
    <row r="1" spans="1:2" x14ac:dyDescent="0.2">
      <c r="A1" s="1" t="s">
        <v>13</v>
      </c>
      <c r="B1" s="2">
        <v>2014</v>
      </c>
    </row>
    <row r="3" spans="1:2" x14ac:dyDescent="0.2">
      <c r="A3" s="1" t="s">
        <v>2938</v>
      </c>
      <c r="B3" t="s">
        <v>2945</v>
      </c>
    </row>
    <row r="4" spans="1:2" x14ac:dyDescent="0.2">
      <c r="A4" s="2" t="s">
        <v>1165</v>
      </c>
      <c r="B4">
        <v>93685</v>
      </c>
    </row>
    <row r="5" spans="1:2" x14ac:dyDescent="0.2">
      <c r="A5" s="2" t="s">
        <v>1513</v>
      </c>
      <c r="B5">
        <v>92267</v>
      </c>
    </row>
    <row r="6" spans="1:2" x14ac:dyDescent="0.2">
      <c r="A6" s="2" t="s">
        <v>1083</v>
      </c>
      <c r="B6">
        <v>66728</v>
      </c>
    </row>
    <row r="7" spans="1:2" x14ac:dyDescent="0.2">
      <c r="A7" s="2" t="s">
        <v>1031</v>
      </c>
      <c r="B7">
        <v>56379</v>
      </c>
    </row>
    <row r="8" spans="1:2" x14ac:dyDescent="0.2">
      <c r="A8" s="2" t="s">
        <v>1359</v>
      </c>
      <c r="B8">
        <v>50412</v>
      </c>
    </row>
    <row r="9" spans="1:2" x14ac:dyDescent="0.2">
      <c r="A9" s="2" t="s">
        <v>1303</v>
      </c>
      <c r="B9">
        <v>17743</v>
      </c>
    </row>
    <row r="10" spans="1:2" x14ac:dyDescent="0.2">
      <c r="A10" s="2" t="s">
        <v>1396</v>
      </c>
      <c r="B10">
        <v>16724</v>
      </c>
    </row>
    <row r="11" spans="1:2" x14ac:dyDescent="0.2">
      <c r="A11" s="2" t="s">
        <v>1041</v>
      </c>
      <c r="B11">
        <v>16691</v>
      </c>
    </row>
    <row r="12" spans="1:2" x14ac:dyDescent="0.2">
      <c r="A12" s="2" t="s">
        <v>1063</v>
      </c>
      <c r="B12">
        <v>13778</v>
      </c>
    </row>
    <row r="13" spans="1:2" x14ac:dyDescent="0.2">
      <c r="A13" s="2" t="s">
        <v>1052</v>
      </c>
      <c r="B13">
        <v>11249</v>
      </c>
    </row>
    <row r="14" spans="1:2" x14ac:dyDescent="0.2">
      <c r="A14" s="2" t="s">
        <v>1856</v>
      </c>
      <c r="B14">
        <v>2948</v>
      </c>
    </row>
    <row r="15" spans="1:2" x14ac:dyDescent="0.2">
      <c r="A15" s="2" t="s">
        <v>1072</v>
      </c>
      <c r="B15">
        <v>2887</v>
      </c>
    </row>
    <row r="16" spans="1:2" x14ac:dyDescent="0.2">
      <c r="A16" s="2" t="s">
        <v>1186</v>
      </c>
      <c r="B16">
        <v>2288</v>
      </c>
    </row>
    <row r="17" spans="1:2" x14ac:dyDescent="0.2">
      <c r="A17" s="2" t="s">
        <v>1386</v>
      </c>
      <c r="B17">
        <v>788</v>
      </c>
    </row>
    <row r="18" spans="1:2" x14ac:dyDescent="0.2">
      <c r="A18" s="2" t="s">
        <v>1095</v>
      </c>
      <c r="B18">
        <v>737</v>
      </c>
    </row>
    <row r="19" spans="1:2" x14ac:dyDescent="0.2">
      <c r="A19" s="2" t="s">
        <v>1107</v>
      </c>
      <c r="B19">
        <v>737</v>
      </c>
    </row>
    <row r="20" spans="1:2" x14ac:dyDescent="0.2">
      <c r="A20" s="2" t="s">
        <v>2939</v>
      </c>
      <c r="B20">
        <v>446041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A297-BCF5-BC4B-A5C3-E2630757C921}">
  <dimension ref="A1:B36"/>
  <sheetViews>
    <sheetView tabSelected="1" workbookViewId="0">
      <selection activeCell="A3" sqref="A3"/>
    </sheetView>
  </sheetViews>
  <sheetFormatPr baseColWidth="10" defaultRowHeight="16" x14ac:dyDescent="0.2"/>
  <cols>
    <col min="1" max="1" width="16.83203125" bestFit="1" customWidth="1"/>
    <col min="2" max="2" width="17.1640625" bestFit="1" customWidth="1"/>
  </cols>
  <sheetData>
    <row r="1" spans="1:2" x14ac:dyDescent="0.2">
      <c r="A1" s="1" t="s">
        <v>13</v>
      </c>
      <c r="B1" s="2">
        <v>2012</v>
      </c>
    </row>
    <row r="3" spans="1:2" x14ac:dyDescent="0.2">
      <c r="A3" s="1" t="s">
        <v>2938</v>
      </c>
      <c r="B3" t="s">
        <v>2941</v>
      </c>
    </row>
    <row r="4" spans="1:2" x14ac:dyDescent="0.2">
      <c r="A4" s="2" t="s">
        <v>1162</v>
      </c>
      <c r="B4" s="5">
        <v>58</v>
      </c>
    </row>
    <row r="5" spans="1:2" x14ac:dyDescent="0.2">
      <c r="A5" s="3" t="s">
        <v>15</v>
      </c>
      <c r="B5" s="5">
        <v>58</v>
      </c>
    </row>
    <row r="6" spans="1:2" x14ac:dyDescent="0.2">
      <c r="A6" s="2" t="s">
        <v>2614</v>
      </c>
      <c r="B6" s="5">
        <v>8</v>
      </c>
    </row>
    <row r="7" spans="1:2" x14ac:dyDescent="0.2">
      <c r="A7" s="3" t="s">
        <v>19</v>
      </c>
      <c r="B7" s="5">
        <v>8</v>
      </c>
    </row>
    <row r="8" spans="1:2" x14ac:dyDescent="0.2">
      <c r="A8" s="2" t="s">
        <v>1114</v>
      </c>
      <c r="B8" s="5">
        <v>5</v>
      </c>
    </row>
    <row r="9" spans="1:2" x14ac:dyDescent="0.2">
      <c r="A9" s="3" t="s">
        <v>66</v>
      </c>
      <c r="B9" s="5">
        <v>5</v>
      </c>
    </row>
    <row r="10" spans="1:2" x14ac:dyDescent="0.2">
      <c r="A10" s="2" t="s">
        <v>2624</v>
      </c>
      <c r="B10" s="5">
        <v>5</v>
      </c>
    </row>
    <row r="11" spans="1:2" x14ac:dyDescent="0.2">
      <c r="A11" s="3" t="s">
        <v>30</v>
      </c>
      <c r="B11" s="5">
        <v>5</v>
      </c>
    </row>
    <row r="12" spans="1:2" x14ac:dyDescent="0.2">
      <c r="A12" s="2" t="s">
        <v>1729</v>
      </c>
      <c r="B12" s="5">
        <v>4</v>
      </c>
    </row>
    <row r="13" spans="1:2" x14ac:dyDescent="0.2">
      <c r="A13" s="3" t="s">
        <v>33</v>
      </c>
      <c r="B13" s="5">
        <v>4</v>
      </c>
    </row>
    <row r="14" spans="1:2" x14ac:dyDescent="0.2">
      <c r="A14" s="2" t="s">
        <v>2171</v>
      </c>
      <c r="B14" s="5">
        <v>4</v>
      </c>
    </row>
    <row r="15" spans="1:2" x14ac:dyDescent="0.2">
      <c r="A15" s="3" t="s">
        <v>36</v>
      </c>
      <c r="B15" s="5">
        <v>4</v>
      </c>
    </row>
    <row r="16" spans="1:2" x14ac:dyDescent="0.2">
      <c r="A16" s="2" t="s">
        <v>2633</v>
      </c>
      <c r="B16" s="5">
        <v>3</v>
      </c>
    </row>
    <row r="17" spans="1:2" x14ac:dyDescent="0.2">
      <c r="A17" s="3" t="s">
        <v>52</v>
      </c>
      <c r="B17" s="5">
        <v>3</v>
      </c>
    </row>
    <row r="18" spans="1:2" x14ac:dyDescent="0.2">
      <c r="A18" s="2" t="s">
        <v>2129</v>
      </c>
      <c r="B18" s="5">
        <v>3</v>
      </c>
    </row>
    <row r="19" spans="1:2" x14ac:dyDescent="0.2">
      <c r="A19" s="3" t="s">
        <v>101</v>
      </c>
      <c r="B19" s="5">
        <v>3</v>
      </c>
    </row>
    <row r="20" spans="1:2" x14ac:dyDescent="0.2">
      <c r="A20" s="2" t="s">
        <v>1962</v>
      </c>
      <c r="B20" s="5">
        <v>2</v>
      </c>
    </row>
    <row r="21" spans="1:2" x14ac:dyDescent="0.2">
      <c r="A21" s="3" t="s">
        <v>105</v>
      </c>
      <c r="B21" s="5">
        <v>2</v>
      </c>
    </row>
    <row r="22" spans="1:2" x14ac:dyDescent="0.2">
      <c r="A22" s="2" t="s">
        <v>1747</v>
      </c>
      <c r="B22" s="5">
        <v>2</v>
      </c>
    </row>
    <row r="23" spans="1:2" x14ac:dyDescent="0.2">
      <c r="A23" s="3" t="s">
        <v>115</v>
      </c>
      <c r="B23" s="5">
        <v>2</v>
      </c>
    </row>
    <row r="24" spans="1:2" x14ac:dyDescent="0.2">
      <c r="A24" s="2" t="s">
        <v>2227</v>
      </c>
      <c r="B24" s="5">
        <v>1</v>
      </c>
    </row>
    <row r="25" spans="1:2" x14ac:dyDescent="0.2">
      <c r="A25" s="3" t="s">
        <v>110</v>
      </c>
      <c r="B25" s="5">
        <v>1</v>
      </c>
    </row>
    <row r="26" spans="1:2" x14ac:dyDescent="0.2">
      <c r="A26" s="2" t="s">
        <v>1701</v>
      </c>
      <c r="B26" s="5">
        <v>1</v>
      </c>
    </row>
    <row r="27" spans="1:2" x14ac:dyDescent="0.2">
      <c r="A27" s="3" t="s">
        <v>92</v>
      </c>
      <c r="B27" s="5">
        <v>1</v>
      </c>
    </row>
    <row r="28" spans="1:2" x14ac:dyDescent="0.2">
      <c r="A28" s="2" t="s">
        <v>1233</v>
      </c>
      <c r="B28" s="5">
        <v>1</v>
      </c>
    </row>
    <row r="29" spans="1:2" x14ac:dyDescent="0.2">
      <c r="A29" s="3" t="s">
        <v>95</v>
      </c>
      <c r="B29" s="5">
        <v>1</v>
      </c>
    </row>
    <row r="30" spans="1:2" x14ac:dyDescent="0.2">
      <c r="A30" s="2" t="s">
        <v>1647</v>
      </c>
      <c r="B30" s="5">
        <v>1</v>
      </c>
    </row>
    <row r="31" spans="1:2" x14ac:dyDescent="0.2">
      <c r="A31" s="3" t="s">
        <v>86</v>
      </c>
      <c r="B31" s="5">
        <v>1</v>
      </c>
    </row>
    <row r="32" spans="1:2" x14ac:dyDescent="0.2">
      <c r="A32" s="2" t="s">
        <v>1464</v>
      </c>
      <c r="B32" s="5">
        <v>1</v>
      </c>
    </row>
    <row r="33" spans="1:2" x14ac:dyDescent="0.2">
      <c r="A33" s="3" t="s">
        <v>117</v>
      </c>
      <c r="B33" s="5">
        <v>1</v>
      </c>
    </row>
    <row r="34" spans="1:2" x14ac:dyDescent="0.2">
      <c r="A34" s="2" t="s">
        <v>1621</v>
      </c>
      <c r="B34" s="5">
        <v>1</v>
      </c>
    </row>
    <row r="35" spans="1:2" x14ac:dyDescent="0.2">
      <c r="A35" s="3" t="s">
        <v>113</v>
      </c>
      <c r="B35" s="5">
        <v>1</v>
      </c>
    </row>
    <row r="36" spans="1:2" x14ac:dyDescent="0.2">
      <c r="A36" s="2" t="s">
        <v>2939</v>
      </c>
      <c r="B36" s="5">
        <v>100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7785-DF0C-5845-93CD-0DD6BD18D01B}">
  <dimension ref="A1:AM2201"/>
  <sheetViews>
    <sheetView topLeftCell="A2" workbookViewId="0">
      <selection activeCell="S235" sqref="S235"/>
    </sheetView>
  </sheetViews>
  <sheetFormatPr baseColWidth="10" defaultRowHeight="16" x14ac:dyDescent="0.2"/>
  <cols>
    <col min="1" max="1" width="12.6640625" bestFit="1" customWidth="1"/>
    <col min="2" max="2" width="49.6640625" bestFit="1" customWidth="1"/>
    <col min="3" max="3" width="18.1640625" bestFit="1" customWidth="1"/>
    <col min="4" max="4" width="14.83203125" bestFit="1" customWidth="1"/>
    <col min="5" max="5" width="20.83203125" bestFit="1" customWidth="1"/>
    <col min="6" max="6" width="20.6640625" bestFit="1" customWidth="1"/>
    <col min="7" max="7" width="18.1640625" bestFit="1" customWidth="1"/>
    <col min="8" max="8" width="13.83203125" bestFit="1" customWidth="1"/>
    <col min="9" max="9" width="11.33203125" bestFit="1" customWidth="1"/>
    <col min="10" max="10" width="11" bestFit="1" customWidth="1"/>
    <col min="11" max="11" width="15" bestFit="1" customWidth="1"/>
    <col min="12" max="12" width="10" bestFit="1" customWidth="1"/>
    <col min="13" max="13" width="8.33203125" bestFit="1" customWidth="1"/>
    <col min="14" max="14" width="7.1640625" bestFit="1" customWidth="1"/>
    <col min="15" max="15" width="22.83203125" customWidth="1"/>
    <col min="16" max="16" width="25.83203125" customWidth="1"/>
    <col min="17" max="17" width="24.1640625" customWidth="1"/>
    <col min="18" max="18" width="22" customWidth="1"/>
    <col min="19" max="19" width="22.33203125" customWidth="1"/>
    <col min="20" max="20" width="19" customWidth="1"/>
    <col min="21" max="21" width="22.1640625" customWidth="1"/>
    <col min="22" max="22" width="20.83203125" customWidth="1"/>
    <col min="23" max="23" width="19.5" customWidth="1"/>
    <col min="24" max="24" width="21.83203125" customWidth="1"/>
    <col min="25" max="25" width="22.832031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2927</v>
      </c>
      <c r="P1" t="s">
        <v>2928</v>
      </c>
      <c r="Q1" t="s">
        <v>2929</v>
      </c>
      <c r="R1" t="s">
        <v>2930</v>
      </c>
      <c r="S1" t="s">
        <v>2931</v>
      </c>
      <c r="T1" t="s">
        <v>2932</v>
      </c>
      <c r="U1" t="s">
        <v>2933</v>
      </c>
      <c r="V1" t="s">
        <v>2934</v>
      </c>
      <c r="W1" t="s">
        <v>2935</v>
      </c>
      <c r="X1" t="s">
        <v>2936</v>
      </c>
      <c r="Y1" t="s">
        <v>2937</v>
      </c>
    </row>
    <row r="2" spans="1:39" x14ac:dyDescent="0.2">
      <c r="A2">
        <v>1</v>
      </c>
      <c r="B2" t="s">
        <v>14</v>
      </c>
      <c r="C2" t="s">
        <v>15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K2" t="s">
        <v>2657</v>
      </c>
      <c r="L2">
        <v>5</v>
      </c>
      <c r="M2">
        <v>100</v>
      </c>
      <c r="N2">
        <v>2012</v>
      </c>
      <c r="O2" t="str">
        <f>VLOOKUP(C2, Query[[Country]:[Population Rank]],2,FALSE)</f>
        <v>3</v>
      </c>
      <c r="P2" t="str">
        <f>VLOOKUP(C2, Query[[Country]:[Growth Rate]],3,FALSE)</f>
        <v>0.59%</v>
      </c>
      <c r="Q2" t="str">
        <f>VLOOKUP(C2, Query[[Country]:[World Percentage]],4,FALSE)</f>
        <v>4.25%</v>
      </c>
      <c r="R2" t="str">
        <f>VLOOKUP(C2, Query[[Country]:[Density]],5,FALSE)</f>
        <v>35.32</v>
      </c>
      <c r="S2" t="str">
        <f>VLOOKUP(C2, Query[[Country]:[Land Area]],6, FALSE)</f>
        <v>9,147,420</v>
      </c>
      <c r="T2" t="str">
        <f>VLOOKUP(C2, Query[[Country]:[Area]],10, FALSE)</f>
        <v>9,372,610</v>
      </c>
      <c r="U2" t="str">
        <f>VLOOKUP(C2, Query[[Country]:[Region]],12, FALSE)</f>
        <v>Americas</v>
      </c>
      <c r="V2" t="str">
        <f>VLOOKUP(C2, Query[[Country]:[Subregion]],13, FALSE)</f>
        <v>Northern America</v>
      </c>
      <c r="W2" t="str">
        <f>VLOOKUP(C2, Query[[Country]:[GDP (IMF)]],16, FALSE)</f>
        <v>$22.20 Tn</v>
      </c>
      <c r="X2" t="str">
        <f>VLOOKUP(C2, Query[[Country]:[GDP (UN)]],17, FALSE)</f>
        <v>$18.62 Tn</v>
      </c>
      <c r="Y2">
        <f>VLOOKUP(C2, Query[[Country]:[GDP Per Capita]],18, FALSE)</f>
        <v>67063.27</v>
      </c>
    </row>
    <row r="3" spans="1:39" x14ac:dyDescent="0.2">
      <c r="A3">
        <v>2</v>
      </c>
      <c r="B3" t="s">
        <v>16</v>
      </c>
      <c r="C3" t="s">
        <v>15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K3" t="s">
        <v>2657</v>
      </c>
      <c r="L3">
        <v>1</v>
      </c>
      <c r="M3">
        <v>91.67</v>
      </c>
      <c r="N3">
        <v>2012</v>
      </c>
      <c r="O3" t="str">
        <f>VLOOKUP(C3, Query[[Country]:[Population Rank]],2,FALSE)</f>
        <v>3</v>
      </c>
      <c r="P3" t="str">
        <f>VLOOKUP(C3, Query[[Country]:[Growth Rate]],3,FALSE)</f>
        <v>0.59%</v>
      </c>
      <c r="Q3" t="str">
        <f>VLOOKUP(C3, Query[[Country]:[World Percentage]],4,FALSE)</f>
        <v>4.25%</v>
      </c>
      <c r="R3" t="str">
        <f>VLOOKUP(C3, Query[[Country]:[Density]],5,FALSE)</f>
        <v>35.32</v>
      </c>
      <c r="S3" t="str">
        <f>VLOOKUP(C3, Query[[Country]:[Land Area]],6, FALSE)</f>
        <v>9,147,420</v>
      </c>
      <c r="T3" t="str">
        <f>VLOOKUP(C3, Query[[Country]:[Area]],10, FALSE)</f>
        <v>9,372,610</v>
      </c>
      <c r="U3" t="str">
        <f>VLOOKUP(C3, Query[[Country]:[Region]],12, FALSE)</f>
        <v>Americas</v>
      </c>
      <c r="V3" t="str">
        <f>VLOOKUP(C3, Query[[Country]:[Subregion]],13, FALSE)</f>
        <v>Northern America</v>
      </c>
      <c r="W3" t="str">
        <f>VLOOKUP(C3, Query[[Country]:[GDP (IMF)]],16, FALSE)</f>
        <v>$22.20 Tn</v>
      </c>
      <c r="X3" t="str">
        <f>VLOOKUP(C3, Query[[Country]:[GDP (UN)]],17, FALSE)</f>
        <v>$18.62 Tn</v>
      </c>
      <c r="Y3">
        <f>VLOOKUP(C3, Query[[Country]:[GDP Per Capita]],18, FALSE)</f>
        <v>67063.27</v>
      </c>
    </row>
    <row r="4" spans="1:39" x14ac:dyDescent="0.2">
      <c r="A4">
        <v>3</v>
      </c>
      <c r="B4" t="s">
        <v>17</v>
      </c>
      <c r="C4" t="s">
        <v>15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K4" t="s">
        <v>2657</v>
      </c>
      <c r="L4">
        <v>15</v>
      </c>
      <c r="M4">
        <v>89.5</v>
      </c>
      <c r="N4">
        <v>2012</v>
      </c>
      <c r="O4" t="str">
        <f>VLOOKUP(C4, Query[[Country]:[Population Rank]],2,FALSE)</f>
        <v>3</v>
      </c>
      <c r="P4" t="str">
        <f>VLOOKUP(C4, Query[[Country]:[Growth Rate]],3,FALSE)</f>
        <v>0.59%</v>
      </c>
      <c r="Q4" t="str">
        <f>VLOOKUP(C4, Query[[Country]:[World Percentage]],4,FALSE)</f>
        <v>4.25%</v>
      </c>
      <c r="R4" t="str">
        <f>VLOOKUP(C4, Query[[Country]:[Density]],5,FALSE)</f>
        <v>35.32</v>
      </c>
      <c r="S4" t="str">
        <f>VLOOKUP(C4, Query[[Country]:[Land Area]],6, FALSE)</f>
        <v>9,147,420</v>
      </c>
      <c r="T4" t="str">
        <f>VLOOKUP(C4, Query[[Country]:[Area]],10, FALSE)</f>
        <v>9,372,610</v>
      </c>
      <c r="U4" t="str">
        <f>VLOOKUP(C4, Query[[Country]:[Region]],12, FALSE)</f>
        <v>Americas</v>
      </c>
      <c r="V4" t="str">
        <f>VLOOKUP(C4, Query[[Country]:[Subregion]],13, FALSE)</f>
        <v>Northern America</v>
      </c>
      <c r="W4" t="str">
        <f>VLOOKUP(C4, Query[[Country]:[GDP (IMF)]],16, FALSE)</f>
        <v>$22.20 Tn</v>
      </c>
      <c r="X4" t="str">
        <f>VLOOKUP(C4, Query[[Country]:[GDP (UN)]],17, FALSE)</f>
        <v>$18.62 Tn</v>
      </c>
      <c r="Y4">
        <f>VLOOKUP(C4, Query[[Country]:[GDP Per Capita]],18, FALSE)</f>
        <v>67063.27</v>
      </c>
    </row>
    <row r="5" spans="1:39" x14ac:dyDescent="0.2">
      <c r="A5">
        <v>4</v>
      </c>
      <c r="B5" t="s">
        <v>18</v>
      </c>
      <c r="C5" t="s">
        <v>19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K5" t="s">
        <v>2657</v>
      </c>
      <c r="L5">
        <v>50</v>
      </c>
      <c r="M5">
        <v>86.17</v>
      </c>
      <c r="N5">
        <v>2012</v>
      </c>
      <c r="O5" t="str">
        <f>VLOOKUP(C5, Query[[Country]:[Population Rank]],2,FALSE)</f>
        <v>21</v>
      </c>
      <c r="P5" t="str">
        <f>VLOOKUP(C5, Query[[Country]:[Growth Rate]],3,FALSE)</f>
        <v>0.53%</v>
      </c>
      <c r="Q5" t="str">
        <f>VLOOKUP(C5, Query[[Country]:[World Percentage]],4,FALSE)</f>
        <v>0.87%</v>
      </c>
      <c r="R5" t="str">
        <f>VLOOKUP(C5, Query[[Country]:[Density]],5,FALSE)</f>
        <v>279.48</v>
      </c>
      <c r="S5" t="str">
        <f>VLOOKUP(C5, Query[[Country]:[Land Area]],6, FALSE)</f>
        <v>241,930</v>
      </c>
      <c r="T5" t="str">
        <f>VLOOKUP(C5, Query[[Country]:[Area]],10, FALSE)</f>
        <v>242,900</v>
      </c>
      <c r="U5" t="str">
        <f>VLOOKUP(C5, Query[[Country]:[Region]],12, FALSE)</f>
        <v>Europe</v>
      </c>
      <c r="V5" t="str">
        <f>VLOOKUP(C5, Query[[Country]:[Subregion]],13, FALSE)</f>
        <v>Northern Europe</v>
      </c>
      <c r="W5" t="str">
        <f>VLOOKUP(C5, Query[[Country]:[GDP (IMF)]],16, FALSE)</f>
        <v>$2.93 Tn</v>
      </c>
      <c r="X5" t="str">
        <f>VLOOKUP(C5, Query[[Country]:[GDP (UN)]],17, FALSE)</f>
        <v>$2.65 Tn</v>
      </c>
      <c r="Y5">
        <f>VLOOKUP(C5, Query[[Country]:[GDP Per Capita]],18, FALSE)</f>
        <v>43117.57</v>
      </c>
    </row>
    <row r="6" spans="1:39" x14ac:dyDescent="0.2">
      <c r="A6">
        <v>5</v>
      </c>
      <c r="B6" t="s">
        <v>20</v>
      </c>
      <c r="C6" t="s">
        <v>15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K6" t="s">
        <v>2657</v>
      </c>
      <c r="L6">
        <v>18</v>
      </c>
      <c r="M6">
        <v>85.21</v>
      </c>
      <c r="N6">
        <v>2012</v>
      </c>
      <c r="O6" t="str">
        <f>VLOOKUP(C6, Query[[Country]:[Population Rank]],2,FALSE)</f>
        <v>3</v>
      </c>
      <c r="P6" t="str">
        <f>VLOOKUP(C6, Query[[Country]:[Growth Rate]],3,FALSE)</f>
        <v>0.59%</v>
      </c>
      <c r="Q6" t="str">
        <f>VLOOKUP(C6, Query[[Country]:[World Percentage]],4,FALSE)</f>
        <v>4.25%</v>
      </c>
      <c r="R6" t="str">
        <f>VLOOKUP(C6, Query[[Country]:[Density]],5,FALSE)</f>
        <v>35.32</v>
      </c>
      <c r="S6" t="str">
        <f>VLOOKUP(C6, Query[[Country]:[Land Area]],6, FALSE)</f>
        <v>9,147,420</v>
      </c>
      <c r="T6" t="str">
        <f>VLOOKUP(C6, Query[[Country]:[Area]],10, FALSE)</f>
        <v>9,372,610</v>
      </c>
      <c r="U6" t="str">
        <f>VLOOKUP(C6, Query[[Country]:[Region]],12, FALSE)</f>
        <v>Americas</v>
      </c>
      <c r="V6" t="str">
        <f>VLOOKUP(C6, Query[[Country]:[Subregion]],13, FALSE)</f>
        <v>Northern America</v>
      </c>
      <c r="W6" t="str">
        <f>VLOOKUP(C6, Query[[Country]:[GDP (IMF)]],16, FALSE)</f>
        <v>$22.20 Tn</v>
      </c>
      <c r="X6" t="str">
        <f>VLOOKUP(C6, Query[[Country]:[GDP (UN)]],17, FALSE)</f>
        <v>$18.62 Tn</v>
      </c>
      <c r="Y6">
        <f>VLOOKUP(C6, Query[[Country]:[GDP Per Capita]],18, FALSE)</f>
        <v>67063.27</v>
      </c>
    </row>
    <row r="7" spans="1:39" x14ac:dyDescent="0.2">
      <c r="A7">
        <v>6</v>
      </c>
      <c r="B7" t="s">
        <v>21</v>
      </c>
      <c r="C7" t="s">
        <v>15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K7" t="s">
        <v>2657</v>
      </c>
      <c r="L7">
        <v>101</v>
      </c>
      <c r="M7">
        <v>82.5</v>
      </c>
      <c r="N7">
        <v>2012</v>
      </c>
      <c r="O7" t="str">
        <f>VLOOKUP(C7, Query[[Country]:[Population Rank]],2,FALSE)</f>
        <v>3</v>
      </c>
      <c r="P7" t="str">
        <f>VLOOKUP(C7, Query[[Country]:[Growth Rate]],3,FALSE)</f>
        <v>0.59%</v>
      </c>
      <c r="Q7" t="str">
        <f>VLOOKUP(C7, Query[[Country]:[World Percentage]],4,FALSE)</f>
        <v>4.25%</v>
      </c>
      <c r="R7" t="str">
        <f>VLOOKUP(C7, Query[[Country]:[Density]],5,FALSE)</f>
        <v>35.32</v>
      </c>
      <c r="S7" t="str">
        <f>VLOOKUP(C7, Query[[Country]:[Land Area]],6, FALSE)</f>
        <v>9,147,420</v>
      </c>
      <c r="T7" t="str">
        <f>VLOOKUP(C7, Query[[Country]:[Area]],10, FALSE)</f>
        <v>9,372,610</v>
      </c>
      <c r="U7" t="str">
        <f>VLOOKUP(C7, Query[[Country]:[Region]],12, FALSE)</f>
        <v>Americas</v>
      </c>
      <c r="V7" t="str">
        <f>VLOOKUP(C7, Query[[Country]:[Subregion]],13, FALSE)</f>
        <v>Northern America</v>
      </c>
      <c r="W7" t="str">
        <f>VLOOKUP(C7, Query[[Country]:[GDP (IMF)]],16, FALSE)</f>
        <v>$22.20 Tn</v>
      </c>
      <c r="X7" t="str">
        <f>VLOOKUP(C7, Query[[Country]:[GDP (UN)]],17, FALSE)</f>
        <v>$18.62 Tn</v>
      </c>
      <c r="Y7">
        <f>VLOOKUP(C7, Query[[Country]:[GDP Per Capita]],18, FALSE)</f>
        <v>67063.27</v>
      </c>
    </row>
    <row r="8" spans="1:39" x14ac:dyDescent="0.2">
      <c r="A8">
        <v>7</v>
      </c>
      <c r="B8" t="s">
        <v>22</v>
      </c>
      <c r="C8" t="s">
        <v>19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K8" t="s">
        <v>2657</v>
      </c>
      <c r="L8">
        <v>26</v>
      </c>
      <c r="M8">
        <v>82.34</v>
      </c>
      <c r="N8">
        <v>2012</v>
      </c>
      <c r="O8" t="str">
        <f>VLOOKUP(C8, Query[[Country]:[Population Rank]],2,FALSE)</f>
        <v>21</v>
      </c>
      <c r="P8" t="str">
        <f>VLOOKUP(C8, Query[[Country]:[Growth Rate]],3,FALSE)</f>
        <v>0.53%</v>
      </c>
      <c r="Q8" t="str">
        <f>VLOOKUP(C8, Query[[Country]:[World Percentage]],4,FALSE)</f>
        <v>0.87%</v>
      </c>
      <c r="R8" t="str">
        <f>VLOOKUP(C8, Query[[Country]:[Density]],5,FALSE)</f>
        <v>279.48</v>
      </c>
      <c r="S8" t="str">
        <f>VLOOKUP(C8, Query[[Country]:[Land Area]],6, FALSE)</f>
        <v>241,930</v>
      </c>
      <c r="T8" t="str">
        <f>VLOOKUP(C8, Query[[Country]:[Area]],10, FALSE)</f>
        <v>242,900</v>
      </c>
      <c r="U8" t="str">
        <f>VLOOKUP(C8, Query[[Country]:[Region]],12, FALSE)</f>
        <v>Europe</v>
      </c>
      <c r="V8" t="str">
        <f>VLOOKUP(C8, Query[[Country]:[Subregion]],13, FALSE)</f>
        <v>Northern Europe</v>
      </c>
      <c r="W8" t="str">
        <f>VLOOKUP(C8, Query[[Country]:[GDP (IMF)]],16, FALSE)</f>
        <v>$2.93 Tn</v>
      </c>
      <c r="X8" t="str">
        <f>VLOOKUP(C8, Query[[Country]:[GDP (UN)]],17, FALSE)</f>
        <v>$2.65 Tn</v>
      </c>
      <c r="Y8">
        <f>VLOOKUP(C8, Query[[Country]:[GDP Per Capita]],18, FALSE)</f>
        <v>43117.57</v>
      </c>
      <c r="AC8" t="s">
        <v>2942</v>
      </c>
      <c r="AI8" t="s">
        <v>2943</v>
      </c>
      <c r="AM8" t="s">
        <v>2944</v>
      </c>
    </row>
    <row r="9" spans="1:39" x14ac:dyDescent="0.2">
      <c r="A9">
        <v>8</v>
      </c>
      <c r="B9" t="s">
        <v>23</v>
      </c>
      <c r="C9" t="s">
        <v>15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K9" t="s">
        <v>2657</v>
      </c>
      <c r="L9">
        <v>66</v>
      </c>
      <c r="M9">
        <v>79.14</v>
      </c>
      <c r="N9">
        <v>2012</v>
      </c>
      <c r="O9" t="str">
        <f>VLOOKUP(C9, Query[[Country]:[Population Rank]],2,FALSE)</f>
        <v>3</v>
      </c>
      <c r="P9" t="str">
        <f>VLOOKUP(C9, Query[[Country]:[Growth Rate]],3,FALSE)</f>
        <v>0.59%</v>
      </c>
      <c r="Q9" t="str">
        <f>VLOOKUP(C9, Query[[Country]:[World Percentage]],4,FALSE)</f>
        <v>4.25%</v>
      </c>
      <c r="R9" t="str">
        <f>VLOOKUP(C9, Query[[Country]:[Density]],5,FALSE)</f>
        <v>35.32</v>
      </c>
      <c r="S9" t="str">
        <f>VLOOKUP(C9, Query[[Country]:[Land Area]],6, FALSE)</f>
        <v>9,147,420</v>
      </c>
      <c r="T9" t="str">
        <f>VLOOKUP(C9, Query[[Country]:[Area]],10, FALSE)</f>
        <v>9,372,610</v>
      </c>
      <c r="U9" t="str">
        <f>VLOOKUP(C9, Query[[Country]:[Region]],12, FALSE)</f>
        <v>Americas</v>
      </c>
      <c r="V9" t="str">
        <f>VLOOKUP(C9, Query[[Country]:[Subregion]],13, FALSE)</f>
        <v>Northern America</v>
      </c>
      <c r="W9" t="str">
        <f>VLOOKUP(C9, Query[[Country]:[GDP (IMF)]],16, FALSE)</f>
        <v>$22.20 Tn</v>
      </c>
      <c r="X9" t="str">
        <f>VLOOKUP(C9, Query[[Country]:[GDP (UN)]],17, FALSE)</f>
        <v>$18.62 Tn</v>
      </c>
      <c r="Y9">
        <f>VLOOKUP(C9, Query[[Country]:[GDP Per Capita]],18, FALSE)</f>
        <v>67063.27</v>
      </c>
      <c r="AC9" t="str" cm="1">
        <f t="array" ref="AC9:AC67">_xlfn.UNIQUE(C2:C2201,FALSE,FALSE)</f>
        <v>USA</v>
      </c>
      <c r="AI9" cm="1">
        <f t="array" ref="AI9:AI65">_xlfn.UNIQUE(_xlfn._xlws.FILTER(Y2:Y2201, Y2:Y2201 &lt;&gt; ""))</f>
        <v>67063.27</v>
      </c>
      <c r="AM9">
        <f>AVERAGE(AI9:AI65)</f>
        <v>31638.029122807016</v>
      </c>
    </row>
    <row r="10" spans="1:39" x14ac:dyDescent="0.2">
      <c r="A10">
        <v>9</v>
      </c>
      <c r="B10" t="s">
        <v>24</v>
      </c>
      <c r="C10" t="s">
        <v>15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K10" t="s">
        <v>2657</v>
      </c>
      <c r="L10">
        <v>5</v>
      </c>
      <c r="M10">
        <v>78.86</v>
      </c>
      <c r="N10">
        <v>2012</v>
      </c>
      <c r="O10" t="str">
        <f>VLOOKUP(C10, Query[[Country]:[Population Rank]],2,FALSE)</f>
        <v>3</v>
      </c>
      <c r="P10" t="str">
        <f>VLOOKUP(C10, Query[[Country]:[Growth Rate]],3,FALSE)</f>
        <v>0.59%</v>
      </c>
      <c r="Q10" t="str">
        <f>VLOOKUP(C10, Query[[Country]:[World Percentage]],4,FALSE)</f>
        <v>4.25%</v>
      </c>
      <c r="R10" t="str">
        <f>VLOOKUP(C10, Query[[Country]:[Density]],5,FALSE)</f>
        <v>35.32</v>
      </c>
      <c r="S10" t="str">
        <f>VLOOKUP(C10, Query[[Country]:[Land Area]],6, FALSE)</f>
        <v>9,147,420</v>
      </c>
      <c r="T10" t="str">
        <f>VLOOKUP(C10, Query[[Country]:[Area]],10, FALSE)</f>
        <v>9,372,610</v>
      </c>
      <c r="U10" t="str">
        <f>VLOOKUP(C10, Query[[Country]:[Region]],12, FALSE)</f>
        <v>Americas</v>
      </c>
      <c r="V10" t="str">
        <f>VLOOKUP(C10, Query[[Country]:[Subregion]],13, FALSE)</f>
        <v>Northern America</v>
      </c>
      <c r="W10" t="str">
        <f>VLOOKUP(C10, Query[[Country]:[GDP (IMF)]],16, FALSE)</f>
        <v>$22.20 Tn</v>
      </c>
      <c r="X10" t="str">
        <f>VLOOKUP(C10, Query[[Country]:[GDP (UN)]],17, FALSE)</f>
        <v>$18.62 Tn</v>
      </c>
      <c r="Y10">
        <f>VLOOKUP(C10, Query[[Country]:[GDP Per Capita]],18, FALSE)</f>
        <v>67063.27</v>
      </c>
      <c r="AC10" t="str">
        <v>United Kingdom</v>
      </c>
      <c r="AI10">
        <v>43117.57</v>
      </c>
    </row>
    <row r="11" spans="1:39" x14ac:dyDescent="0.2">
      <c r="A11">
        <v>10</v>
      </c>
      <c r="B11" t="s">
        <v>25</v>
      </c>
      <c r="C11" t="s">
        <v>15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K11" t="s">
        <v>2657</v>
      </c>
      <c r="L11">
        <v>16</v>
      </c>
      <c r="M11">
        <v>78.55</v>
      </c>
      <c r="N11">
        <v>2012</v>
      </c>
      <c r="O11" t="str">
        <f>VLOOKUP(C11, Query[[Country]:[Population Rank]],2,FALSE)</f>
        <v>3</v>
      </c>
      <c r="P11" t="str">
        <f>VLOOKUP(C11, Query[[Country]:[Growth Rate]],3,FALSE)</f>
        <v>0.59%</v>
      </c>
      <c r="Q11" t="str">
        <f>VLOOKUP(C11, Query[[Country]:[World Percentage]],4,FALSE)</f>
        <v>4.25%</v>
      </c>
      <c r="R11" t="str">
        <f>VLOOKUP(C11, Query[[Country]:[Density]],5,FALSE)</f>
        <v>35.32</v>
      </c>
      <c r="S11" t="str">
        <f>VLOOKUP(C11, Query[[Country]:[Land Area]],6, FALSE)</f>
        <v>9,147,420</v>
      </c>
      <c r="T11" t="str">
        <f>VLOOKUP(C11, Query[[Country]:[Area]],10, FALSE)</f>
        <v>9,372,610</v>
      </c>
      <c r="U11" t="str">
        <f>VLOOKUP(C11, Query[[Country]:[Region]],12, FALSE)</f>
        <v>Americas</v>
      </c>
      <c r="V11" t="str">
        <f>VLOOKUP(C11, Query[[Country]:[Subregion]],13, FALSE)</f>
        <v>Northern America</v>
      </c>
      <c r="W11" t="str">
        <f>VLOOKUP(C11, Query[[Country]:[GDP (IMF)]],16, FALSE)</f>
        <v>$22.20 Tn</v>
      </c>
      <c r="X11" t="str">
        <f>VLOOKUP(C11, Query[[Country]:[GDP (UN)]],17, FALSE)</f>
        <v>$18.62 Tn</v>
      </c>
      <c r="Y11">
        <f>VLOOKUP(C11, Query[[Country]:[GDP Per Capita]],18, FALSE)</f>
        <v>67063.27</v>
      </c>
      <c r="AC11" t="str">
        <v>Japan</v>
      </c>
      <c r="AI11">
        <v>43450.14</v>
      </c>
    </row>
    <row r="12" spans="1:39" x14ac:dyDescent="0.2">
      <c r="A12">
        <v>11</v>
      </c>
      <c r="B12" t="s">
        <v>26</v>
      </c>
      <c r="C12" t="s">
        <v>15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K12" t="s">
        <v>2657</v>
      </c>
      <c r="L12">
        <v>101</v>
      </c>
      <c r="M12">
        <v>73.819999999999993</v>
      </c>
      <c r="N12">
        <v>2012</v>
      </c>
      <c r="O12" t="str">
        <f>VLOOKUP(C12, Query[[Country]:[Population Rank]],2,FALSE)</f>
        <v>3</v>
      </c>
      <c r="P12" t="str">
        <f>VLOOKUP(C12, Query[[Country]:[Growth Rate]],3,FALSE)</f>
        <v>0.59%</v>
      </c>
      <c r="Q12" t="str">
        <f>VLOOKUP(C12, Query[[Country]:[World Percentage]],4,FALSE)</f>
        <v>4.25%</v>
      </c>
      <c r="R12" t="str">
        <f>VLOOKUP(C12, Query[[Country]:[Density]],5,FALSE)</f>
        <v>35.32</v>
      </c>
      <c r="S12" t="str">
        <f>VLOOKUP(C12, Query[[Country]:[Land Area]],6, FALSE)</f>
        <v>9,147,420</v>
      </c>
      <c r="T12" t="str">
        <f>VLOOKUP(C12, Query[[Country]:[Area]],10, FALSE)</f>
        <v>9,372,610</v>
      </c>
      <c r="U12" t="str">
        <f>VLOOKUP(C12, Query[[Country]:[Region]],12, FALSE)</f>
        <v>Americas</v>
      </c>
      <c r="V12" t="str">
        <f>VLOOKUP(C12, Query[[Country]:[Subregion]],13, FALSE)</f>
        <v>Northern America</v>
      </c>
      <c r="W12" t="str">
        <f>VLOOKUP(C12, Query[[Country]:[GDP (IMF)]],16, FALSE)</f>
        <v>$22.20 Tn</v>
      </c>
      <c r="X12" t="str">
        <f>VLOOKUP(C12, Query[[Country]:[GDP (UN)]],17, FALSE)</f>
        <v>$18.62 Tn</v>
      </c>
      <c r="Y12">
        <f>VLOOKUP(C12, Query[[Country]:[GDP Per Capita]],18, FALSE)</f>
        <v>67063.27</v>
      </c>
      <c r="AC12" t="str">
        <v>Switzerland</v>
      </c>
      <c r="AI12">
        <v>85584.56</v>
      </c>
    </row>
    <row r="13" spans="1:39" x14ac:dyDescent="0.2">
      <c r="A13">
        <v>12</v>
      </c>
      <c r="B13" t="s">
        <v>27</v>
      </c>
      <c r="C13" t="s">
        <v>15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K13" t="s">
        <v>2657</v>
      </c>
      <c r="L13">
        <v>10</v>
      </c>
      <c r="M13">
        <v>73.69</v>
      </c>
      <c r="N13">
        <v>2012</v>
      </c>
      <c r="O13" t="str">
        <f>VLOOKUP(C13, Query[[Country]:[Population Rank]],2,FALSE)</f>
        <v>3</v>
      </c>
      <c r="P13" t="str">
        <f>VLOOKUP(C13, Query[[Country]:[Growth Rate]],3,FALSE)</f>
        <v>0.59%</v>
      </c>
      <c r="Q13" t="str">
        <f>VLOOKUP(C13, Query[[Country]:[World Percentage]],4,FALSE)</f>
        <v>4.25%</v>
      </c>
      <c r="R13" t="str">
        <f>VLOOKUP(C13, Query[[Country]:[Density]],5,FALSE)</f>
        <v>35.32</v>
      </c>
      <c r="S13" t="str">
        <f>VLOOKUP(C13, Query[[Country]:[Land Area]],6, FALSE)</f>
        <v>9,147,420</v>
      </c>
      <c r="T13" t="str">
        <f>VLOOKUP(C13, Query[[Country]:[Area]],10, FALSE)</f>
        <v>9,372,610</v>
      </c>
      <c r="U13" t="str">
        <f>VLOOKUP(C13, Query[[Country]:[Region]],12, FALSE)</f>
        <v>Americas</v>
      </c>
      <c r="V13" t="str">
        <f>VLOOKUP(C13, Query[[Country]:[Subregion]],13, FALSE)</f>
        <v>Northern America</v>
      </c>
      <c r="W13" t="str">
        <f>VLOOKUP(C13, Query[[Country]:[GDP (IMF)]],16, FALSE)</f>
        <v>$22.20 Tn</v>
      </c>
      <c r="X13" t="str">
        <f>VLOOKUP(C13, Query[[Country]:[GDP (UN)]],17, FALSE)</f>
        <v>$18.62 Tn</v>
      </c>
      <c r="Y13">
        <f>VLOOKUP(C13, Query[[Country]:[GDP Per Capita]],18, FALSE)</f>
        <v>67063.27</v>
      </c>
      <c r="AC13" t="str">
        <v>Israel</v>
      </c>
      <c r="AI13">
        <v>46670.83</v>
      </c>
    </row>
    <row r="14" spans="1:39" x14ac:dyDescent="0.2">
      <c r="A14">
        <v>13</v>
      </c>
      <c r="B14" t="s">
        <v>28</v>
      </c>
      <c r="C14" t="s">
        <v>15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K14" t="s">
        <v>2657</v>
      </c>
      <c r="L14">
        <v>9</v>
      </c>
      <c r="M14">
        <v>73.64</v>
      </c>
      <c r="N14">
        <v>2012</v>
      </c>
      <c r="O14" t="str">
        <f>VLOOKUP(C14, Query[[Country]:[Population Rank]],2,FALSE)</f>
        <v>3</v>
      </c>
      <c r="P14" t="str">
        <f>VLOOKUP(C14, Query[[Country]:[Growth Rate]],3,FALSE)</f>
        <v>0.59%</v>
      </c>
      <c r="Q14" t="str">
        <f>VLOOKUP(C14, Query[[Country]:[World Percentage]],4,FALSE)</f>
        <v>4.25%</v>
      </c>
      <c r="R14" t="str">
        <f>VLOOKUP(C14, Query[[Country]:[Density]],5,FALSE)</f>
        <v>35.32</v>
      </c>
      <c r="S14" t="str">
        <f>VLOOKUP(C14, Query[[Country]:[Land Area]],6, FALSE)</f>
        <v>9,147,420</v>
      </c>
      <c r="T14" t="str">
        <f>VLOOKUP(C14, Query[[Country]:[Area]],10, FALSE)</f>
        <v>9,372,610</v>
      </c>
      <c r="U14" t="str">
        <f>VLOOKUP(C14, Query[[Country]:[Region]],12, FALSE)</f>
        <v>Americas</v>
      </c>
      <c r="V14" t="str">
        <f>VLOOKUP(C14, Query[[Country]:[Subregion]],13, FALSE)</f>
        <v>Northern America</v>
      </c>
      <c r="W14" t="str">
        <f>VLOOKUP(C14, Query[[Country]:[GDP (IMF)]],16, FALSE)</f>
        <v>$22.20 Tn</v>
      </c>
      <c r="X14" t="str">
        <f>VLOOKUP(C14, Query[[Country]:[GDP (UN)]],17, FALSE)</f>
        <v>$18.62 Tn</v>
      </c>
      <c r="Y14">
        <f>VLOOKUP(C14, Query[[Country]:[GDP Per Capita]],18, FALSE)</f>
        <v>67063.27</v>
      </c>
      <c r="AC14" t="str">
        <v>Canada</v>
      </c>
      <c r="AI14">
        <v>48552.87</v>
      </c>
    </row>
    <row r="15" spans="1:39" x14ac:dyDescent="0.2">
      <c r="A15">
        <v>14</v>
      </c>
      <c r="B15" t="s">
        <v>29</v>
      </c>
      <c r="C15" t="s">
        <v>30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K15" t="s">
        <v>2657</v>
      </c>
      <c r="L15">
        <v>3</v>
      </c>
      <c r="M15">
        <v>69.489999999999995</v>
      </c>
      <c r="N15">
        <v>2012</v>
      </c>
      <c r="O15" t="str">
        <f>VLOOKUP(C15, Query[[Country]:[Population Rank]],2,FALSE)</f>
        <v>11</v>
      </c>
      <c r="P15" t="str">
        <f>VLOOKUP(C15, Query[[Country]:[Growth Rate]],3,FALSE)</f>
        <v>-0.30%</v>
      </c>
      <c r="Q15" t="str">
        <f>VLOOKUP(C15, Query[[Country]:[World Percentage]],4,FALSE)</f>
        <v>1.62%</v>
      </c>
      <c r="R15" t="str">
        <f>VLOOKUP(C15, Query[[Country]:[Density]],5,FALSE)</f>
        <v>334.66</v>
      </c>
      <c r="S15" t="str">
        <f>VLOOKUP(C15, Query[[Country]:[Land Area]],6, FALSE)</f>
        <v>364,555</v>
      </c>
      <c r="T15" t="str">
        <f>VLOOKUP(C15, Query[[Country]:[Area]],10, FALSE)</f>
        <v>377,930</v>
      </c>
      <c r="U15" t="str">
        <f>VLOOKUP(C15, Query[[Country]:[Region]],12, FALSE)</f>
        <v>Asia</v>
      </c>
      <c r="V15" t="str">
        <f>VLOOKUP(C15, Query[[Country]:[Subregion]],13, FALSE)</f>
        <v>Eastern Asia</v>
      </c>
      <c r="W15" t="str">
        <f>VLOOKUP(C15, Query[[Country]:[GDP (IMF)]],16, FALSE)</f>
        <v>$5.50 Tn</v>
      </c>
      <c r="X15" t="str">
        <f>VLOOKUP(C15, Query[[Country]:[GDP (UN)]],17, FALSE)</f>
        <v>$4.94 Tn</v>
      </c>
      <c r="Y15">
        <f>VLOOKUP(C15, Query[[Country]:[GDP Per Capita]],18, FALSE)</f>
        <v>43450.14</v>
      </c>
      <c r="AC15" t="str">
        <v>France</v>
      </c>
      <c r="AI15">
        <v>44061.52</v>
      </c>
    </row>
    <row r="16" spans="1:39" x14ac:dyDescent="0.2">
      <c r="A16">
        <v>15</v>
      </c>
      <c r="B16" t="s">
        <v>31</v>
      </c>
      <c r="C16" t="s">
        <v>15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K16" t="s">
        <v>2657</v>
      </c>
      <c r="L16">
        <v>7</v>
      </c>
      <c r="M16">
        <v>66.94</v>
      </c>
      <c r="N16">
        <v>2012</v>
      </c>
      <c r="O16" t="str">
        <f>VLOOKUP(C16, Query[[Country]:[Population Rank]],2,FALSE)</f>
        <v>3</v>
      </c>
      <c r="P16" t="str">
        <f>VLOOKUP(C16, Query[[Country]:[Growth Rate]],3,FALSE)</f>
        <v>0.59%</v>
      </c>
      <c r="Q16" t="str">
        <f>VLOOKUP(C16, Query[[Country]:[World Percentage]],4,FALSE)</f>
        <v>4.25%</v>
      </c>
      <c r="R16" t="str">
        <f>VLOOKUP(C16, Query[[Country]:[Density]],5,FALSE)</f>
        <v>35.32</v>
      </c>
      <c r="S16" t="str">
        <f>VLOOKUP(C16, Query[[Country]:[Land Area]],6, FALSE)</f>
        <v>9,147,420</v>
      </c>
      <c r="T16" t="str">
        <f>VLOOKUP(C16, Query[[Country]:[Area]],10, FALSE)</f>
        <v>9,372,610</v>
      </c>
      <c r="U16" t="str">
        <f>VLOOKUP(C16, Query[[Country]:[Region]],12, FALSE)</f>
        <v>Americas</v>
      </c>
      <c r="V16" t="str">
        <f>VLOOKUP(C16, Query[[Country]:[Subregion]],13, FALSE)</f>
        <v>Northern America</v>
      </c>
      <c r="W16" t="str">
        <f>VLOOKUP(C16, Query[[Country]:[GDP (IMF)]],16, FALSE)</f>
        <v>$22.20 Tn</v>
      </c>
      <c r="X16" t="str">
        <f>VLOOKUP(C16, Query[[Country]:[GDP (UN)]],17, FALSE)</f>
        <v>$18.62 Tn</v>
      </c>
      <c r="Y16">
        <f>VLOOKUP(C16, Query[[Country]:[GDP Per Capita]],18, FALSE)</f>
        <v>67063.27</v>
      </c>
      <c r="AC16" t="str">
        <v>Sweden</v>
      </c>
      <c r="AI16">
        <v>57105.15</v>
      </c>
    </row>
    <row r="17" spans="1:35" x14ac:dyDescent="0.2">
      <c r="A17">
        <v>16</v>
      </c>
      <c r="B17" t="s">
        <v>32</v>
      </c>
      <c r="C17" t="s">
        <v>33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K17" t="s">
        <v>2657</v>
      </c>
      <c r="L17">
        <v>34</v>
      </c>
      <c r="M17">
        <v>66.69</v>
      </c>
      <c r="N17">
        <v>2012</v>
      </c>
      <c r="O17" t="str">
        <f>VLOOKUP(C17, Query[[Country]:[Population Rank]],2,FALSE)</f>
        <v>101</v>
      </c>
      <c r="P17" t="str">
        <f>VLOOKUP(C17, Query[[Country]:[Growth Rate]],3,FALSE)</f>
        <v>0.74%</v>
      </c>
      <c r="Q17" t="str">
        <f>VLOOKUP(C17, Query[[Country]:[World Percentage]],4,FALSE)</f>
        <v>0.11%</v>
      </c>
      <c r="R17" t="str">
        <f>VLOOKUP(C17, Query[[Country]:[Density]],5,FALSE)</f>
        <v>209.64</v>
      </c>
      <c r="S17" t="str">
        <f>VLOOKUP(C17, Query[[Country]:[Land Area]],6, FALSE)</f>
        <v>39,516</v>
      </c>
      <c r="T17" t="str">
        <f>VLOOKUP(C17, Query[[Country]:[Area]],10, FALSE)</f>
        <v>41,284</v>
      </c>
      <c r="U17" t="str">
        <f>VLOOKUP(C17, Query[[Country]:[Region]],12, FALSE)</f>
        <v>Europe</v>
      </c>
      <c r="V17" t="str">
        <f>VLOOKUP(C17, Query[[Country]:[Subregion]],13, FALSE)</f>
        <v>Western Europe</v>
      </c>
      <c r="W17" t="str">
        <f>VLOOKUP(C17, Query[[Country]:[GDP (IMF)]],16, FALSE)</f>
        <v>$740.70 Bn</v>
      </c>
      <c r="X17" t="str">
        <f>VLOOKUP(C17, Query[[Country]:[GDP (UN)]],17, FALSE)</f>
        <v>$668.85 Bn</v>
      </c>
      <c r="Y17">
        <f>VLOOKUP(C17, Query[[Country]:[GDP Per Capita]],18, FALSE)</f>
        <v>85584.56</v>
      </c>
      <c r="AC17" t="str">
        <v>South Korea</v>
      </c>
      <c r="AI17">
        <v>34023.56</v>
      </c>
    </row>
    <row r="18" spans="1:35" x14ac:dyDescent="0.2">
      <c r="A18">
        <v>17</v>
      </c>
      <c r="B18" t="s">
        <v>34</v>
      </c>
      <c r="C18" t="s">
        <v>30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K18" t="s">
        <v>2657</v>
      </c>
      <c r="L18">
        <v>23</v>
      </c>
      <c r="M18">
        <v>65.760000000000005</v>
      </c>
      <c r="N18">
        <v>2012</v>
      </c>
      <c r="O18" t="str">
        <f>VLOOKUP(C18, Query[[Country]:[Population Rank]],2,FALSE)</f>
        <v>11</v>
      </c>
      <c r="P18" t="str">
        <f>VLOOKUP(C18, Query[[Country]:[Growth Rate]],3,FALSE)</f>
        <v>-0.30%</v>
      </c>
      <c r="Q18" t="str">
        <f>VLOOKUP(C18, Query[[Country]:[World Percentage]],4,FALSE)</f>
        <v>1.62%</v>
      </c>
      <c r="R18" t="str">
        <f>VLOOKUP(C18, Query[[Country]:[Density]],5,FALSE)</f>
        <v>334.66</v>
      </c>
      <c r="S18" t="str">
        <f>VLOOKUP(C18, Query[[Country]:[Land Area]],6, FALSE)</f>
        <v>364,555</v>
      </c>
      <c r="T18" t="str">
        <f>VLOOKUP(C18, Query[[Country]:[Area]],10, FALSE)</f>
        <v>377,930</v>
      </c>
      <c r="U18" t="str">
        <f>VLOOKUP(C18, Query[[Country]:[Region]],12, FALSE)</f>
        <v>Asia</v>
      </c>
      <c r="V18" t="str">
        <f>VLOOKUP(C18, Query[[Country]:[Subregion]],13, FALSE)</f>
        <v>Eastern Asia</v>
      </c>
      <c r="W18" t="str">
        <f>VLOOKUP(C18, Query[[Country]:[GDP (IMF)]],16, FALSE)</f>
        <v>$5.50 Tn</v>
      </c>
      <c r="X18" t="str">
        <f>VLOOKUP(C18, Query[[Country]:[GDP (UN)]],17, FALSE)</f>
        <v>$4.94 Tn</v>
      </c>
      <c r="Y18">
        <f>VLOOKUP(C18, Query[[Country]:[GDP Per Capita]],18, FALSE)</f>
        <v>43450.14</v>
      </c>
      <c r="AC18" t="str">
        <v>Italy</v>
      </c>
      <c r="AI18">
        <v>34574.71</v>
      </c>
    </row>
    <row r="19" spans="1:35" x14ac:dyDescent="0.2">
      <c r="A19">
        <v>18</v>
      </c>
      <c r="B19" t="s">
        <v>35</v>
      </c>
      <c r="C19" t="s">
        <v>36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K19" t="s">
        <v>2657</v>
      </c>
      <c r="L19">
        <v>29</v>
      </c>
      <c r="M19">
        <v>65.09</v>
      </c>
      <c r="N19">
        <v>2012</v>
      </c>
      <c r="O19" t="str">
        <f>VLOOKUP(C19, Query[[Country]:[Population Rank]],2,FALSE)</f>
        <v>100</v>
      </c>
      <c r="P19" t="str">
        <f>VLOOKUP(C19, Query[[Country]:[Growth Rate]],3,FALSE)</f>
        <v>1.60%</v>
      </c>
      <c r="Q19" t="str">
        <f>VLOOKUP(C19, Query[[Country]:[World Percentage]],4,FALSE)</f>
        <v>0.11%</v>
      </c>
      <c r="R19" t="str">
        <f>VLOOKUP(C19, Query[[Country]:[Density]],5,FALSE)</f>
        <v>416.73</v>
      </c>
      <c r="S19" t="str">
        <f>VLOOKUP(C19, Query[[Country]:[Land Area]],6, FALSE)</f>
        <v>21,640</v>
      </c>
      <c r="T19" t="str">
        <f>VLOOKUP(C19, Query[[Country]:[Area]],10, FALSE)</f>
        <v>20,770</v>
      </c>
      <c r="U19" t="str">
        <f>VLOOKUP(C19, Query[[Country]:[Region]],12, FALSE)</f>
        <v>Asia</v>
      </c>
      <c r="V19" t="str">
        <f>VLOOKUP(C19, Query[[Country]:[Subregion]],13, FALSE)</f>
        <v>Western Asia</v>
      </c>
      <c r="W19" t="str">
        <f>VLOOKUP(C19, Query[[Country]:[GDP (IMF)]],16, FALSE)</f>
        <v>$403.96 Bn</v>
      </c>
      <c r="X19" t="str">
        <f>VLOOKUP(C19, Query[[Country]:[GDP (UN)]],17, FALSE)</f>
        <v>$317.75 Bn</v>
      </c>
      <c r="Y19">
        <f>VLOOKUP(C19, Query[[Country]:[GDP Per Capita]],18, FALSE)</f>
        <v>46670.83</v>
      </c>
      <c r="AC19" t="str">
        <v>Germany</v>
      </c>
      <c r="AI19">
        <v>49617.15</v>
      </c>
    </row>
    <row r="20" spans="1:35" x14ac:dyDescent="0.2">
      <c r="A20">
        <v>19</v>
      </c>
      <c r="B20" t="s">
        <v>37</v>
      </c>
      <c r="C20" t="s">
        <v>15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K20" t="s">
        <v>2657</v>
      </c>
      <c r="L20">
        <v>13</v>
      </c>
      <c r="M20">
        <v>64.05</v>
      </c>
      <c r="N20">
        <v>2012</v>
      </c>
      <c r="O20" t="str">
        <f>VLOOKUP(C20, Query[[Country]:[Population Rank]],2,FALSE)</f>
        <v>3</v>
      </c>
      <c r="P20" t="str">
        <f>VLOOKUP(C20, Query[[Country]:[Growth Rate]],3,FALSE)</f>
        <v>0.59%</v>
      </c>
      <c r="Q20" t="str">
        <f>VLOOKUP(C20, Query[[Country]:[World Percentage]],4,FALSE)</f>
        <v>4.25%</v>
      </c>
      <c r="R20" t="str">
        <f>VLOOKUP(C20, Query[[Country]:[Density]],5,FALSE)</f>
        <v>35.32</v>
      </c>
      <c r="S20" t="str">
        <f>VLOOKUP(C20, Query[[Country]:[Land Area]],6, FALSE)</f>
        <v>9,147,420</v>
      </c>
      <c r="T20" t="str">
        <f>VLOOKUP(C20, Query[[Country]:[Area]],10, FALSE)</f>
        <v>9,372,610</v>
      </c>
      <c r="U20" t="str">
        <f>VLOOKUP(C20, Query[[Country]:[Region]],12, FALSE)</f>
        <v>Americas</v>
      </c>
      <c r="V20" t="str">
        <f>VLOOKUP(C20, Query[[Country]:[Subregion]],13, FALSE)</f>
        <v>Northern America</v>
      </c>
      <c r="W20" t="str">
        <f>VLOOKUP(C20, Query[[Country]:[GDP (IMF)]],16, FALSE)</f>
        <v>$22.20 Tn</v>
      </c>
      <c r="X20" t="str">
        <f>VLOOKUP(C20, Query[[Country]:[GDP (UN)]],17, FALSE)</f>
        <v>$18.62 Tn</v>
      </c>
      <c r="Y20">
        <f>VLOOKUP(C20, Query[[Country]:[GDP Per Capita]],18, FALSE)</f>
        <v>67063.27</v>
      </c>
      <c r="AC20" t="str">
        <v>Netherlands</v>
      </c>
      <c r="AI20">
        <v>55730.27</v>
      </c>
    </row>
    <row r="21" spans="1:35" x14ac:dyDescent="0.2">
      <c r="A21">
        <v>20</v>
      </c>
      <c r="B21" t="s">
        <v>38</v>
      </c>
      <c r="C21" t="s">
        <v>15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K21" t="s">
        <v>2657</v>
      </c>
      <c r="L21">
        <v>22</v>
      </c>
      <c r="M21">
        <v>63.11</v>
      </c>
      <c r="N21">
        <v>2012</v>
      </c>
      <c r="O21" t="str">
        <f>VLOOKUP(C21, Query[[Country]:[Population Rank]],2,FALSE)</f>
        <v>3</v>
      </c>
      <c r="P21" t="str">
        <f>VLOOKUP(C21, Query[[Country]:[Growth Rate]],3,FALSE)</f>
        <v>0.59%</v>
      </c>
      <c r="Q21" t="str">
        <f>VLOOKUP(C21, Query[[Country]:[World Percentage]],4,FALSE)</f>
        <v>4.25%</v>
      </c>
      <c r="R21" t="str">
        <f>VLOOKUP(C21, Query[[Country]:[Density]],5,FALSE)</f>
        <v>35.32</v>
      </c>
      <c r="S21" t="str">
        <f>VLOOKUP(C21, Query[[Country]:[Land Area]],6, FALSE)</f>
        <v>9,147,420</v>
      </c>
      <c r="T21" t="str">
        <f>VLOOKUP(C21, Query[[Country]:[Area]],10, FALSE)</f>
        <v>9,372,610</v>
      </c>
      <c r="U21" t="str">
        <f>VLOOKUP(C21, Query[[Country]:[Region]],12, FALSE)</f>
        <v>Americas</v>
      </c>
      <c r="V21" t="str">
        <f>VLOOKUP(C21, Query[[Country]:[Subregion]],13, FALSE)</f>
        <v>Northern America</v>
      </c>
      <c r="W21" t="str">
        <f>VLOOKUP(C21, Query[[Country]:[GDP (IMF)]],16, FALSE)</f>
        <v>$22.20 Tn</v>
      </c>
      <c r="X21" t="str">
        <f>VLOOKUP(C21, Query[[Country]:[GDP (UN)]],17, FALSE)</f>
        <v>$18.62 Tn</v>
      </c>
      <c r="Y21">
        <f>VLOOKUP(C21, Query[[Country]:[GDP Per Capita]],18, FALSE)</f>
        <v>67063.27</v>
      </c>
      <c r="AC21" t="str">
        <v>Finland</v>
      </c>
      <c r="AI21">
        <v>52203.14</v>
      </c>
    </row>
    <row r="22" spans="1:35" x14ac:dyDescent="0.2">
      <c r="A22">
        <v>21</v>
      </c>
      <c r="B22" t="s">
        <v>39</v>
      </c>
      <c r="C22" t="s">
        <v>15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K22" t="s">
        <v>2657</v>
      </c>
      <c r="L22">
        <v>101</v>
      </c>
      <c r="M22">
        <v>61.74</v>
      </c>
      <c r="N22">
        <v>2012</v>
      </c>
      <c r="O22" t="str">
        <f>VLOOKUP(C22, Query[[Country]:[Population Rank]],2,FALSE)</f>
        <v>3</v>
      </c>
      <c r="P22" t="str">
        <f>VLOOKUP(C22, Query[[Country]:[Growth Rate]],3,FALSE)</f>
        <v>0.59%</v>
      </c>
      <c r="Q22" t="str">
        <f>VLOOKUP(C22, Query[[Country]:[World Percentage]],4,FALSE)</f>
        <v>4.25%</v>
      </c>
      <c r="R22" t="str">
        <f>VLOOKUP(C22, Query[[Country]:[Density]],5,FALSE)</f>
        <v>35.32</v>
      </c>
      <c r="S22" t="str">
        <f>VLOOKUP(C22, Query[[Country]:[Land Area]],6, FALSE)</f>
        <v>9,147,420</v>
      </c>
      <c r="T22" t="str">
        <f>VLOOKUP(C22, Query[[Country]:[Area]],10, FALSE)</f>
        <v>9,372,610</v>
      </c>
      <c r="U22" t="str">
        <f>VLOOKUP(C22, Query[[Country]:[Region]],12, FALSE)</f>
        <v>Americas</v>
      </c>
      <c r="V22" t="str">
        <f>VLOOKUP(C22, Query[[Country]:[Subregion]],13, FALSE)</f>
        <v>Northern America</v>
      </c>
      <c r="W22" t="str">
        <f>VLOOKUP(C22, Query[[Country]:[GDP (IMF)]],16, FALSE)</f>
        <v>$22.20 Tn</v>
      </c>
      <c r="X22" t="str">
        <f>VLOOKUP(C22, Query[[Country]:[GDP (UN)]],17, FALSE)</f>
        <v>$18.62 Tn</v>
      </c>
      <c r="Y22">
        <f>VLOOKUP(C22, Query[[Country]:[GDP Per Capita]],18, FALSE)</f>
        <v>67063.27</v>
      </c>
      <c r="AC22" t="str">
        <v>Norway</v>
      </c>
      <c r="AI22">
        <v>80908.23</v>
      </c>
    </row>
    <row r="23" spans="1:35" x14ac:dyDescent="0.2">
      <c r="A23">
        <v>22</v>
      </c>
      <c r="B23" t="s">
        <v>40</v>
      </c>
      <c r="C23" t="s">
        <v>36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K23" t="s">
        <v>2657</v>
      </c>
      <c r="L23">
        <v>28</v>
      </c>
      <c r="M23">
        <v>60.76</v>
      </c>
      <c r="N23">
        <v>2012</v>
      </c>
      <c r="O23" t="str">
        <f>VLOOKUP(C23, Query[[Country]:[Population Rank]],2,FALSE)</f>
        <v>100</v>
      </c>
      <c r="P23" t="str">
        <f>VLOOKUP(C23, Query[[Country]:[Growth Rate]],3,FALSE)</f>
        <v>1.60%</v>
      </c>
      <c r="Q23" t="str">
        <f>VLOOKUP(C23, Query[[Country]:[World Percentage]],4,FALSE)</f>
        <v>0.11%</v>
      </c>
      <c r="R23" t="str">
        <f>VLOOKUP(C23, Query[[Country]:[Density]],5,FALSE)</f>
        <v>416.73</v>
      </c>
      <c r="S23" t="str">
        <f>VLOOKUP(C23, Query[[Country]:[Land Area]],6, FALSE)</f>
        <v>21,640</v>
      </c>
      <c r="T23" t="str">
        <f>VLOOKUP(C23, Query[[Country]:[Area]],10, FALSE)</f>
        <v>20,770</v>
      </c>
      <c r="U23" t="str">
        <f>VLOOKUP(C23, Query[[Country]:[Region]],12, FALSE)</f>
        <v>Asia</v>
      </c>
      <c r="V23" t="str">
        <f>VLOOKUP(C23, Query[[Country]:[Subregion]],13, FALSE)</f>
        <v>Western Asia</v>
      </c>
      <c r="W23" t="str">
        <f>VLOOKUP(C23, Query[[Country]:[GDP (IMF)]],16, FALSE)</f>
        <v>$403.96 Bn</v>
      </c>
      <c r="X23" t="str">
        <f>VLOOKUP(C23, Query[[Country]:[GDP (UN)]],17, FALSE)</f>
        <v>$317.75 Bn</v>
      </c>
      <c r="Y23">
        <f>VLOOKUP(C23, Query[[Country]:[GDP Per Capita]],18, FALSE)</f>
        <v>46670.83</v>
      </c>
      <c r="AC23" t="str">
        <v>Australia</v>
      </c>
      <c r="AI23">
        <v>58096.73</v>
      </c>
    </row>
    <row r="24" spans="1:35" x14ac:dyDescent="0.2">
      <c r="A24">
        <v>23</v>
      </c>
      <c r="B24" t="s">
        <v>41</v>
      </c>
      <c r="C24" t="s">
        <v>15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K24" t="s">
        <v>2657</v>
      </c>
      <c r="L24">
        <v>62</v>
      </c>
      <c r="M24">
        <v>60.55</v>
      </c>
      <c r="N24">
        <v>2012</v>
      </c>
      <c r="O24" t="str">
        <f>VLOOKUP(C24, Query[[Country]:[Population Rank]],2,FALSE)</f>
        <v>3</v>
      </c>
      <c r="P24" t="str">
        <f>VLOOKUP(C24, Query[[Country]:[Growth Rate]],3,FALSE)</f>
        <v>0.59%</v>
      </c>
      <c r="Q24" t="str">
        <f>VLOOKUP(C24, Query[[Country]:[World Percentage]],4,FALSE)</f>
        <v>4.25%</v>
      </c>
      <c r="R24" t="str">
        <f>VLOOKUP(C24, Query[[Country]:[Density]],5,FALSE)</f>
        <v>35.32</v>
      </c>
      <c r="S24" t="str">
        <f>VLOOKUP(C24, Query[[Country]:[Land Area]],6, FALSE)</f>
        <v>9,147,420</v>
      </c>
      <c r="T24" t="str">
        <f>VLOOKUP(C24, Query[[Country]:[Area]],10, FALSE)</f>
        <v>9,372,610</v>
      </c>
      <c r="U24" t="str">
        <f>VLOOKUP(C24, Query[[Country]:[Region]],12, FALSE)</f>
        <v>Americas</v>
      </c>
      <c r="V24" t="str">
        <f>VLOOKUP(C24, Query[[Country]:[Subregion]],13, FALSE)</f>
        <v>Northern America</v>
      </c>
      <c r="W24" t="str">
        <f>VLOOKUP(C24, Query[[Country]:[GDP (IMF)]],16, FALSE)</f>
        <v>$22.20 Tn</v>
      </c>
      <c r="X24" t="str">
        <f>VLOOKUP(C24, Query[[Country]:[GDP (UN)]],17, FALSE)</f>
        <v>$18.62 Tn</v>
      </c>
      <c r="Y24">
        <f>VLOOKUP(C24, Query[[Country]:[GDP Per Capita]],18, FALSE)</f>
        <v>67063.27</v>
      </c>
      <c r="AC24" t="str">
        <v>Denmark</v>
      </c>
      <c r="AI24">
        <v>62937.38</v>
      </c>
    </row>
    <row r="25" spans="1:35" x14ac:dyDescent="0.2">
      <c r="A25">
        <v>24</v>
      </c>
      <c r="B25" t="s">
        <v>42</v>
      </c>
      <c r="C25" t="s">
        <v>15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K25" t="s">
        <v>2657</v>
      </c>
      <c r="L25">
        <v>33</v>
      </c>
      <c r="M25">
        <v>59.7</v>
      </c>
      <c r="N25">
        <v>2012</v>
      </c>
      <c r="O25" t="str">
        <f>VLOOKUP(C25, Query[[Country]:[Population Rank]],2,FALSE)</f>
        <v>3</v>
      </c>
      <c r="P25" t="str">
        <f>VLOOKUP(C25, Query[[Country]:[Growth Rate]],3,FALSE)</f>
        <v>0.59%</v>
      </c>
      <c r="Q25" t="str">
        <f>VLOOKUP(C25, Query[[Country]:[World Percentage]],4,FALSE)</f>
        <v>4.25%</v>
      </c>
      <c r="R25" t="str">
        <f>VLOOKUP(C25, Query[[Country]:[Density]],5,FALSE)</f>
        <v>35.32</v>
      </c>
      <c r="S25" t="str">
        <f>VLOOKUP(C25, Query[[Country]:[Land Area]],6, FALSE)</f>
        <v>9,147,420</v>
      </c>
      <c r="T25" t="str">
        <f>VLOOKUP(C25, Query[[Country]:[Area]],10, FALSE)</f>
        <v>9,372,610</v>
      </c>
      <c r="U25" t="str">
        <f>VLOOKUP(C25, Query[[Country]:[Region]],12, FALSE)</f>
        <v>Americas</v>
      </c>
      <c r="V25" t="str">
        <f>VLOOKUP(C25, Query[[Country]:[Subregion]],13, FALSE)</f>
        <v>Northern America</v>
      </c>
      <c r="W25" t="str">
        <f>VLOOKUP(C25, Query[[Country]:[GDP (IMF)]],16, FALSE)</f>
        <v>$22.20 Tn</v>
      </c>
      <c r="X25" t="str">
        <f>VLOOKUP(C25, Query[[Country]:[GDP (UN)]],17, FALSE)</f>
        <v>$18.62 Tn</v>
      </c>
      <c r="Y25">
        <f>VLOOKUP(C25, Query[[Country]:[GDP Per Capita]],18, FALSE)</f>
        <v>67063.27</v>
      </c>
      <c r="AC25" t="str">
        <v>Singapore</v>
      </c>
      <c r="AI25">
        <v>66983.259999999995</v>
      </c>
    </row>
    <row r="26" spans="1:35" x14ac:dyDescent="0.2">
      <c r="A26">
        <v>25</v>
      </c>
      <c r="B26" t="s">
        <v>2658</v>
      </c>
      <c r="C26" t="s">
        <v>15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K26" t="s">
        <v>2657</v>
      </c>
      <c r="L26">
        <v>21</v>
      </c>
      <c r="M26">
        <v>59.66</v>
      </c>
      <c r="N26">
        <v>2012</v>
      </c>
      <c r="O26" t="str">
        <f>VLOOKUP(C26, Query[[Country]:[Population Rank]],2,FALSE)</f>
        <v>3</v>
      </c>
      <c r="P26" t="str">
        <f>VLOOKUP(C26, Query[[Country]:[Growth Rate]],3,FALSE)</f>
        <v>0.59%</v>
      </c>
      <c r="Q26" t="str">
        <f>VLOOKUP(C26, Query[[Country]:[World Percentage]],4,FALSE)</f>
        <v>4.25%</v>
      </c>
      <c r="R26" t="str">
        <f>VLOOKUP(C26, Query[[Country]:[Density]],5,FALSE)</f>
        <v>35.32</v>
      </c>
      <c r="S26" t="str">
        <f>VLOOKUP(C26, Query[[Country]:[Land Area]],6, FALSE)</f>
        <v>9,147,420</v>
      </c>
      <c r="T26" t="str">
        <f>VLOOKUP(C26, Query[[Country]:[Area]],10, FALSE)</f>
        <v>9,372,610</v>
      </c>
      <c r="U26" t="str">
        <f>VLOOKUP(C26, Query[[Country]:[Region]],12, FALSE)</f>
        <v>Americas</v>
      </c>
      <c r="V26" t="str">
        <f>VLOOKUP(C26, Query[[Country]:[Subregion]],13, FALSE)</f>
        <v>Northern America</v>
      </c>
      <c r="W26" t="str">
        <f>VLOOKUP(C26, Query[[Country]:[GDP (IMF)]],16, FALSE)</f>
        <v>$22.20 Tn</v>
      </c>
      <c r="X26" t="str">
        <f>VLOOKUP(C26, Query[[Country]:[GDP (UN)]],17, FALSE)</f>
        <v>$18.62 Tn</v>
      </c>
      <c r="Y26">
        <f>VLOOKUP(C26, Query[[Country]:[GDP Per Capita]],18, FALSE)</f>
        <v>67063.27</v>
      </c>
      <c r="AC26" t="str">
        <v>Russia</v>
      </c>
      <c r="AI26">
        <v>11426.09</v>
      </c>
    </row>
    <row r="27" spans="1:35" x14ac:dyDescent="0.2">
      <c r="A27">
        <v>26</v>
      </c>
      <c r="B27" t="s">
        <v>2659</v>
      </c>
      <c r="C27" t="s">
        <v>15</v>
      </c>
      <c r="D27">
        <v>19</v>
      </c>
      <c r="E27">
        <v>82</v>
      </c>
      <c r="F27">
        <v>101</v>
      </c>
      <c r="G27">
        <v>18</v>
      </c>
      <c r="H27">
        <v>35</v>
      </c>
      <c r="I27">
        <v>71</v>
      </c>
      <c r="J27">
        <v>39</v>
      </c>
      <c r="K27" t="s">
        <v>2657</v>
      </c>
      <c r="L27">
        <v>44</v>
      </c>
      <c r="M27">
        <v>59</v>
      </c>
      <c r="N27">
        <v>2012</v>
      </c>
      <c r="O27" t="str">
        <f>VLOOKUP(C27, Query[[Country]:[Population Rank]],2,FALSE)</f>
        <v>3</v>
      </c>
      <c r="P27" t="str">
        <f>VLOOKUP(C27, Query[[Country]:[Growth Rate]],3,FALSE)</f>
        <v>0.59%</v>
      </c>
      <c r="Q27" t="str">
        <f>VLOOKUP(C27, Query[[Country]:[World Percentage]],4,FALSE)</f>
        <v>4.25%</v>
      </c>
      <c r="R27" t="str">
        <f>VLOOKUP(C27, Query[[Country]:[Density]],5,FALSE)</f>
        <v>35.32</v>
      </c>
      <c r="S27" t="str">
        <f>VLOOKUP(C27, Query[[Country]:[Land Area]],6, FALSE)</f>
        <v>9,147,420</v>
      </c>
      <c r="T27" t="str">
        <f>VLOOKUP(C27, Query[[Country]:[Area]],10, FALSE)</f>
        <v>9,372,610</v>
      </c>
      <c r="U27" t="str">
        <f>VLOOKUP(C27, Query[[Country]:[Region]],12, FALSE)</f>
        <v>Americas</v>
      </c>
      <c r="V27" t="str">
        <f>VLOOKUP(C27, Query[[Country]:[Subregion]],13, FALSE)</f>
        <v>Northern America</v>
      </c>
      <c r="W27" t="str">
        <f>VLOOKUP(C27, Query[[Country]:[GDP (IMF)]],16, FALSE)</f>
        <v>$22.20 Tn</v>
      </c>
      <c r="X27" t="str">
        <f>VLOOKUP(C27, Query[[Country]:[GDP (UN)]],17, FALSE)</f>
        <v>$18.62 Tn</v>
      </c>
      <c r="Y27">
        <f>VLOOKUP(C27, Query[[Country]:[GDP Per Capita]],18, FALSE)</f>
        <v>67063.27</v>
      </c>
      <c r="AC27" t="str">
        <v>China</v>
      </c>
      <c r="AI27">
        <v>10746.78</v>
      </c>
    </row>
    <row r="28" spans="1:35" x14ac:dyDescent="0.2">
      <c r="A28">
        <v>27</v>
      </c>
      <c r="B28" t="s">
        <v>43</v>
      </c>
      <c r="C28" t="s">
        <v>15</v>
      </c>
      <c r="D28">
        <v>20</v>
      </c>
      <c r="E28">
        <v>65</v>
      </c>
      <c r="F28">
        <v>43</v>
      </c>
      <c r="G28">
        <v>55</v>
      </c>
      <c r="H28">
        <v>20</v>
      </c>
      <c r="I28">
        <v>15</v>
      </c>
      <c r="J28">
        <v>12</v>
      </c>
      <c r="K28" t="s">
        <v>2657</v>
      </c>
      <c r="L28">
        <v>20</v>
      </c>
      <c r="M28">
        <v>58.37</v>
      </c>
      <c r="N28">
        <v>2012</v>
      </c>
      <c r="O28" t="str">
        <f>VLOOKUP(C28, Query[[Country]:[Population Rank]],2,FALSE)</f>
        <v>3</v>
      </c>
      <c r="P28" t="str">
        <f>VLOOKUP(C28, Query[[Country]:[Growth Rate]],3,FALSE)</f>
        <v>0.59%</v>
      </c>
      <c r="Q28" t="str">
        <f>VLOOKUP(C28, Query[[Country]:[World Percentage]],4,FALSE)</f>
        <v>4.25%</v>
      </c>
      <c r="R28" t="str">
        <f>VLOOKUP(C28, Query[[Country]:[Density]],5,FALSE)</f>
        <v>35.32</v>
      </c>
      <c r="S28" t="str">
        <f>VLOOKUP(C28, Query[[Country]:[Land Area]],6, FALSE)</f>
        <v>9,147,420</v>
      </c>
      <c r="T28" t="str">
        <f>VLOOKUP(C28, Query[[Country]:[Area]],10, FALSE)</f>
        <v>9,372,610</v>
      </c>
      <c r="U28" t="str">
        <f>VLOOKUP(C28, Query[[Country]:[Region]],12, FALSE)</f>
        <v>Americas</v>
      </c>
      <c r="V28" t="str">
        <f>VLOOKUP(C28, Query[[Country]:[Subregion]],13, FALSE)</f>
        <v>Northern America</v>
      </c>
      <c r="W28" t="str">
        <f>VLOOKUP(C28, Query[[Country]:[GDP (IMF)]],16, FALSE)</f>
        <v>$22.20 Tn</v>
      </c>
      <c r="X28" t="str">
        <f>VLOOKUP(C28, Query[[Country]:[GDP (UN)]],17, FALSE)</f>
        <v>$18.62 Tn</v>
      </c>
      <c r="Y28">
        <f>VLOOKUP(C28, Query[[Country]:[GDP Per Capita]],18, FALSE)</f>
        <v>67063.27</v>
      </c>
      <c r="AC28" t="str">
        <v>Taiwan</v>
      </c>
      <c r="AI28">
        <v>26607.09</v>
      </c>
    </row>
    <row r="29" spans="1:35" x14ac:dyDescent="0.2">
      <c r="A29">
        <v>28</v>
      </c>
      <c r="B29" t="s">
        <v>44</v>
      </c>
      <c r="C29" t="s">
        <v>19</v>
      </c>
      <c r="D29">
        <v>3</v>
      </c>
      <c r="E29">
        <v>84</v>
      </c>
      <c r="F29">
        <v>73</v>
      </c>
      <c r="G29">
        <v>35</v>
      </c>
      <c r="H29">
        <v>26</v>
      </c>
      <c r="I29">
        <v>26</v>
      </c>
      <c r="J29">
        <v>29</v>
      </c>
      <c r="K29" t="s">
        <v>2657</v>
      </c>
      <c r="L29">
        <v>41</v>
      </c>
      <c r="M29">
        <v>57.53</v>
      </c>
      <c r="N29">
        <v>2012</v>
      </c>
      <c r="O29" t="str">
        <f>VLOOKUP(C29, Query[[Country]:[Population Rank]],2,FALSE)</f>
        <v>21</v>
      </c>
      <c r="P29" t="str">
        <f>VLOOKUP(C29, Query[[Country]:[Growth Rate]],3,FALSE)</f>
        <v>0.53%</v>
      </c>
      <c r="Q29" t="str">
        <f>VLOOKUP(C29, Query[[Country]:[World Percentage]],4,FALSE)</f>
        <v>0.87%</v>
      </c>
      <c r="R29" t="str">
        <f>VLOOKUP(C29, Query[[Country]:[Density]],5,FALSE)</f>
        <v>279.48</v>
      </c>
      <c r="S29" t="str">
        <f>VLOOKUP(C29, Query[[Country]:[Land Area]],6, FALSE)</f>
        <v>241,930</v>
      </c>
      <c r="T29" t="str">
        <f>VLOOKUP(C29, Query[[Country]:[Area]],10, FALSE)</f>
        <v>242,900</v>
      </c>
      <c r="U29" t="str">
        <f>VLOOKUP(C29, Query[[Country]:[Region]],12, FALSE)</f>
        <v>Europe</v>
      </c>
      <c r="V29" t="str">
        <f>VLOOKUP(C29, Query[[Country]:[Subregion]],13, FALSE)</f>
        <v>Northern Europe</v>
      </c>
      <c r="W29" t="str">
        <f>VLOOKUP(C29, Query[[Country]:[GDP (IMF)]],16, FALSE)</f>
        <v>$2.93 Tn</v>
      </c>
      <c r="X29" t="str">
        <f>VLOOKUP(C29, Query[[Country]:[GDP (UN)]],17, FALSE)</f>
        <v>$2.65 Tn</v>
      </c>
      <c r="Y29">
        <f>VLOOKUP(C29, Query[[Country]:[GDP Per Capita]],18, FALSE)</f>
        <v>43117.57</v>
      </c>
      <c r="AC29" t="str">
        <v>Belgium</v>
      </c>
      <c r="AI29">
        <v>47782.49</v>
      </c>
    </row>
    <row r="30" spans="1:35" x14ac:dyDescent="0.2">
      <c r="A30">
        <v>29</v>
      </c>
      <c r="B30" t="s">
        <v>45</v>
      </c>
      <c r="C30" t="s">
        <v>15</v>
      </c>
      <c r="D30">
        <v>21</v>
      </c>
      <c r="E30">
        <v>19</v>
      </c>
      <c r="F30">
        <v>101</v>
      </c>
      <c r="G30">
        <v>32</v>
      </c>
      <c r="H30">
        <v>101</v>
      </c>
      <c r="I30">
        <v>43</v>
      </c>
      <c r="J30">
        <v>84</v>
      </c>
      <c r="K30" t="s">
        <v>2657</v>
      </c>
      <c r="L30">
        <v>101</v>
      </c>
      <c r="M30">
        <v>56.43</v>
      </c>
      <c r="N30">
        <v>2012</v>
      </c>
      <c r="O30" t="str">
        <f>VLOOKUP(C30, Query[[Country]:[Population Rank]],2,FALSE)</f>
        <v>3</v>
      </c>
      <c r="P30" t="str">
        <f>VLOOKUP(C30, Query[[Country]:[Growth Rate]],3,FALSE)</f>
        <v>0.59%</v>
      </c>
      <c r="Q30" t="str">
        <f>VLOOKUP(C30, Query[[Country]:[World Percentage]],4,FALSE)</f>
        <v>4.25%</v>
      </c>
      <c r="R30" t="str">
        <f>VLOOKUP(C30, Query[[Country]:[Density]],5,FALSE)</f>
        <v>35.32</v>
      </c>
      <c r="S30" t="str">
        <f>VLOOKUP(C30, Query[[Country]:[Land Area]],6, FALSE)</f>
        <v>9,147,420</v>
      </c>
      <c r="T30" t="str">
        <f>VLOOKUP(C30, Query[[Country]:[Area]],10, FALSE)</f>
        <v>9,372,610</v>
      </c>
      <c r="U30" t="str">
        <f>VLOOKUP(C30, Query[[Country]:[Region]],12, FALSE)</f>
        <v>Americas</v>
      </c>
      <c r="V30" t="str">
        <f>VLOOKUP(C30, Query[[Country]:[Subregion]],13, FALSE)</f>
        <v>Northern America</v>
      </c>
      <c r="W30" t="str">
        <f>VLOOKUP(C30, Query[[Country]:[GDP (IMF)]],16, FALSE)</f>
        <v>$22.20 Tn</v>
      </c>
      <c r="X30" t="str">
        <f>VLOOKUP(C30, Query[[Country]:[GDP (UN)]],17, FALSE)</f>
        <v>$18.62 Tn</v>
      </c>
      <c r="Y30">
        <f>VLOOKUP(C30, Query[[Country]:[GDP Per Capita]],18, FALSE)</f>
        <v>67063.27</v>
      </c>
      <c r="AC30" t="str">
        <v>South Africa</v>
      </c>
      <c r="AI30">
        <v>6520.58</v>
      </c>
    </row>
    <row r="31" spans="1:35" x14ac:dyDescent="0.2">
      <c r="A31">
        <v>30</v>
      </c>
      <c r="B31" t="s">
        <v>46</v>
      </c>
      <c r="C31" t="s">
        <v>15</v>
      </c>
      <c r="D31">
        <v>22</v>
      </c>
      <c r="E31">
        <v>101</v>
      </c>
      <c r="F31">
        <v>78</v>
      </c>
      <c r="G31">
        <v>27</v>
      </c>
      <c r="H31">
        <v>41</v>
      </c>
      <c r="I31">
        <v>47</v>
      </c>
      <c r="J31">
        <v>40</v>
      </c>
      <c r="K31" t="s">
        <v>2657</v>
      </c>
      <c r="L31">
        <v>57</v>
      </c>
      <c r="M31">
        <v>56.18</v>
      </c>
      <c r="N31">
        <v>2012</v>
      </c>
      <c r="O31" t="str">
        <f>VLOOKUP(C31, Query[[Country]:[Population Rank]],2,FALSE)</f>
        <v>3</v>
      </c>
      <c r="P31" t="str">
        <f>VLOOKUP(C31, Query[[Country]:[Growth Rate]],3,FALSE)</f>
        <v>0.59%</v>
      </c>
      <c r="Q31" t="str">
        <f>VLOOKUP(C31, Query[[Country]:[World Percentage]],4,FALSE)</f>
        <v>4.25%</v>
      </c>
      <c r="R31" t="str">
        <f>VLOOKUP(C31, Query[[Country]:[Density]],5,FALSE)</f>
        <v>35.32</v>
      </c>
      <c r="S31" t="str">
        <f>VLOOKUP(C31, Query[[Country]:[Land Area]],6, FALSE)</f>
        <v>9,147,420</v>
      </c>
      <c r="T31" t="str">
        <f>VLOOKUP(C31, Query[[Country]:[Area]],10, FALSE)</f>
        <v>9,372,610</v>
      </c>
      <c r="U31" t="str">
        <f>VLOOKUP(C31, Query[[Country]:[Region]],12, FALSE)</f>
        <v>Americas</v>
      </c>
      <c r="V31" t="str">
        <f>VLOOKUP(C31, Query[[Country]:[Subregion]],13, FALSE)</f>
        <v>Northern America</v>
      </c>
      <c r="W31" t="str">
        <f>VLOOKUP(C31, Query[[Country]:[GDP (IMF)]],16, FALSE)</f>
        <v>$22.20 Tn</v>
      </c>
      <c r="X31" t="str">
        <f>VLOOKUP(C31, Query[[Country]:[GDP (UN)]],17, FALSE)</f>
        <v>$18.62 Tn</v>
      </c>
      <c r="Y31">
        <f>VLOOKUP(C31, Query[[Country]:[GDP Per Capita]],18, FALSE)</f>
        <v>67063.27</v>
      </c>
      <c r="AC31" t="str">
        <v>Spain</v>
      </c>
      <c r="AI31">
        <v>32019.83</v>
      </c>
    </row>
    <row r="32" spans="1:35" x14ac:dyDescent="0.2">
      <c r="A32">
        <v>31</v>
      </c>
      <c r="B32" t="s">
        <v>47</v>
      </c>
      <c r="C32" t="s">
        <v>19</v>
      </c>
      <c r="D32">
        <v>4</v>
      </c>
      <c r="E32">
        <v>35</v>
      </c>
      <c r="F32">
        <v>101</v>
      </c>
      <c r="G32">
        <v>45</v>
      </c>
      <c r="H32">
        <v>27</v>
      </c>
      <c r="I32">
        <v>23</v>
      </c>
      <c r="J32">
        <v>33</v>
      </c>
      <c r="K32" t="s">
        <v>2657</v>
      </c>
      <c r="L32">
        <v>86</v>
      </c>
      <c r="M32">
        <v>55.21</v>
      </c>
      <c r="N32">
        <v>2012</v>
      </c>
      <c r="O32" t="str">
        <f>VLOOKUP(C32, Query[[Country]:[Population Rank]],2,FALSE)</f>
        <v>21</v>
      </c>
      <c r="P32" t="str">
        <f>VLOOKUP(C32, Query[[Country]:[Growth Rate]],3,FALSE)</f>
        <v>0.53%</v>
      </c>
      <c r="Q32" t="str">
        <f>VLOOKUP(C32, Query[[Country]:[World Percentage]],4,FALSE)</f>
        <v>0.87%</v>
      </c>
      <c r="R32" t="str">
        <f>VLOOKUP(C32, Query[[Country]:[Density]],5,FALSE)</f>
        <v>279.48</v>
      </c>
      <c r="S32" t="str">
        <f>VLOOKUP(C32, Query[[Country]:[Land Area]],6, FALSE)</f>
        <v>241,930</v>
      </c>
      <c r="T32" t="str">
        <f>VLOOKUP(C32, Query[[Country]:[Area]],10, FALSE)</f>
        <v>242,900</v>
      </c>
      <c r="U32" t="str">
        <f>VLOOKUP(C32, Query[[Country]:[Region]],12, FALSE)</f>
        <v>Europe</v>
      </c>
      <c r="V32" t="str">
        <f>VLOOKUP(C32, Query[[Country]:[Subregion]],13, FALSE)</f>
        <v>Northern Europe</v>
      </c>
      <c r="W32" t="str">
        <f>VLOOKUP(C32, Query[[Country]:[GDP (IMF)]],16, FALSE)</f>
        <v>$2.93 Tn</v>
      </c>
      <c r="X32" t="str">
        <f>VLOOKUP(C32, Query[[Country]:[GDP (UN)]],17, FALSE)</f>
        <v>$2.65 Tn</v>
      </c>
      <c r="Y32">
        <f>VLOOKUP(C32, Query[[Country]:[GDP Per Capita]],18, FALSE)</f>
        <v>43117.57</v>
      </c>
      <c r="AC32" t="str">
        <v>Brazil</v>
      </c>
      <c r="AI32">
        <v>9703.17</v>
      </c>
    </row>
    <row r="33" spans="1:35" x14ac:dyDescent="0.2">
      <c r="A33">
        <v>32</v>
      </c>
      <c r="B33" t="s">
        <v>48</v>
      </c>
      <c r="C33" t="s">
        <v>30</v>
      </c>
      <c r="D33">
        <v>3</v>
      </c>
      <c r="E33">
        <v>77</v>
      </c>
      <c r="F33">
        <v>101</v>
      </c>
      <c r="G33">
        <v>44</v>
      </c>
      <c r="H33">
        <v>39</v>
      </c>
      <c r="I33">
        <v>44</v>
      </c>
      <c r="J33">
        <v>51</v>
      </c>
      <c r="K33" t="s">
        <v>2657</v>
      </c>
      <c r="L33">
        <v>11</v>
      </c>
      <c r="M33">
        <v>54.43</v>
      </c>
      <c r="N33">
        <v>2012</v>
      </c>
      <c r="O33" t="str">
        <f>VLOOKUP(C33, Query[[Country]:[Population Rank]],2,FALSE)</f>
        <v>11</v>
      </c>
      <c r="P33" t="str">
        <f>VLOOKUP(C33, Query[[Country]:[Growth Rate]],3,FALSE)</f>
        <v>-0.30%</v>
      </c>
      <c r="Q33" t="str">
        <f>VLOOKUP(C33, Query[[Country]:[World Percentage]],4,FALSE)</f>
        <v>1.62%</v>
      </c>
      <c r="R33" t="str">
        <f>VLOOKUP(C33, Query[[Country]:[Density]],5,FALSE)</f>
        <v>334.66</v>
      </c>
      <c r="S33" t="str">
        <f>VLOOKUP(C33, Query[[Country]:[Land Area]],6, FALSE)</f>
        <v>364,555</v>
      </c>
      <c r="T33" t="str">
        <f>VLOOKUP(C33, Query[[Country]:[Area]],10, FALSE)</f>
        <v>377,930</v>
      </c>
      <c r="U33" t="str">
        <f>VLOOKUP(C33, Query[[Country]:[Region]],12, FALSE)</f>
        <v>Asia</v>
      </c>
      <c r="V33" t="str">
        <f>VLOOKUP(C33, Query[[Country]:[Subregion]],13, FALSE)</f>
        <v>Eastern Asia</v>
      </c>
      <c r="W33" t="str">
        <f>VLOOKUP(C33, Query[[Country]:[GDP (IMF)]],16, FALSE)</f>
        <v>$5.50 Tn</v>
      </c>
      <c r="X33" t="str">
        <f>VLOOKUP(C33, Query[[Country]:[GDP (UN)]],17, FALSE)</f>
        <v>$4.94 Tn</v>
      </c>
      <c r="Y33">
        <f>VLOOKUP(C33, Query[[Country]:[GDP Per Capita]],18, FALSE)</f>
        <v>43450.14</v>
      </c>
      <c r="AC33" t="str">
        <v>Hong Kong</v>
      </c>
      <c r="AI33">
        <v>82058.03</v>
      </c>
    </row>
    <row r="34" spans="1:35" x14ac:dyDescent="0.2">
      <c r="A34">
        <v>33</v>
      </c>
      <c r="B34" t="s">
        <v>49</v>
      </c>
      <c r="C34" t="s">
        <v>15</v>
      </c>
      <c r="D34">
        <v>23</v>
      </c>
      <c r="E34">
        <v>101</v>
      </c>
      <c r="F34">
        <v>32</v>
      </c>
      <c r="G34">
        <v>101</v>
      </c>
      <c r="H34">
        <v>24</v>
      </c>
      <c r="I34">
        <v>25</v>
      </c>
      <c r="J34">
        <v>20</v>
      </c>
      <c r="K34" t="s">
        <v>2657</v>
      </c>
      <c r="L34">
        <v>35</v>
      </c>
      <c r="M34">
        <v>54.4</v>
      </c>
      <c r="N34">
        <v>2012</v>
      </c>
      <c r="O34" t="str">
        <f>VLOOKUP(C34, Query[[Country]:[Population Rank]],2,FALSE)</f>
        <v>3</v>
      </c>
      <c r="P34" t="str">
        <f>VLOOKUP(C34, Query[[Country]:[Growth Rate]],3,FALSE)</f>
        <v>0.59%</v>
      </c>
      <c r="Q34" t="str">
        <f>VLOOKUP(C34, Query[[Country]:[World Percentage]],4,FALSE)</f>
        <v>4.25%</v>
      </c>
      <c r="R34" t="str">
        <f>VLOOKUP(C34, Query[[Country]:[Density]],5,FALSE)</f>
        <v>35.32</v>
      </c>
      <c r="S34" t="str">
        <f>VLOOKUP(C34, Query[[Country]:[Land Area]],6, FALSE)</f>
        <v>9,147,420</v>
      </c>
      <c r="T34" t="str">
        <f>VLOOKUP(C34, Query[[Country]:[Area]],10, FALSE)</f>
        <v>9,372,610</v>
      </c>
      <c r="U34" t="str">
        <f>VLOOKUP(C34, Query[[Country]:[Region]],12, FALSE)</f>
        <v>Americas</v>
      </c>
      <c r="V34" t="str">
        <f>VLOOKUP(C34, Query[[Country]:[Subregion]],13, FALSE)</f>
        <v>Northern America</v>
      </c>
      <c r="W34" t="str">
        <f>VLOOKUP(C34, Query[[Country]:[GDP (IMF)]],16, FALSE)</f>
        <v>$22.20 Tn</v>
      </c>
      <c r="X34" t="str">
        <f>VLOOKUP(C34, Query[[Country]:[GDP (UN)]],17, FALSE)</f>
        <v>$18.62 Tn</v>
      </c>
      <c r="Y34">
        <f>VLOOKUP(C34, Query[[Country]:[GDP Per Capita]],18, FALSE)</f>
        <v>67063.27</v>
      </c>
      <c r="AC34" t="str">
        <v>Ireland</v>
      </c>
      <c r="AI34">
        <v>53481.760000000002</v>
      </c>
    </row>
    <row r="35" spans="1:35" x14ac:dyDescent="0.2">
      <c r="A35">
        <v>34</v>
      </c>
      <c r="B35" t="s">
        <v>50</v>
      </c>
      <c r="C35" t="s">
        <v>15</v>
      </c>
      <c r="D35">
        <v>24</v>
      </c>
      <c r="E35">
        <v>68</v>
      </c>
      <c r="F35">
        <v>60</v>
      </c>
      <c r="G35">
        <v>101</v>
      </c>
      <c r="H35">
        <v>2</v>
      </c>
      <c r="I35">
        <v>17</v>
      </c>
      <c r="J35">
        <v>7</v>
      </c>
      <c r="K35" t="s">
        <v>2657</v>
      </c>
      <c r="L35">
        <v>8</v>
      </c>
      <c r="M35">
        <v>53.72</v>
      </c>
      <c r="N35">
        <v>2012</v>
      </c>
      <c r="O35" t="str">
        <f>VLOOKUP(C35, Query[[Country]:[Population Rank]],2,FALSE)</f>
        <v>3</v>
      </c>
      <c r="P35" t="str">
        <f>VLOOKUP(C35, Query[[Country]:[Growth Rate]],3,FALSE)</f>
        <v>0.59%</v>
      </c>
      <c r="Q35" t="str">
        <f>VLOOKUP(C35, Query[[Country]:[World Percentage]],4,FALSE)</f>
        <v>4.25%</v>
      </c>
      <c r="R35" t="str">
        <f>VLOOKUP(C35, Query[[Country]:[Density]],5,FALSE)</f>
        <v>35.32</v>
      </c>
      <c r="S35" t="str">
        <f>VLOOKUP(C35, Query[[Country]:[Land Area]],6, FALSE)</f>
        <v>9,147,420</v>
      </c>
      <c r="T35" t="str">
        <f>VLOOKUP(C35, Query[[Country]:[Area]],10, FALSE)</f>
        <v>9,372,610</v>
      </c>
      <c r="U35" t="str">
        <f>VLOOKUP(C35, Query[[Country]:[Region]],12, FALSE)</f>
        <v>Americas</v>
      </c>
      <c r="V35" t="str">
        <f>VLOOKUP(C35, Query[[Country]:[Subregion]],13, FALSE)</f>
        <v>Northern America</v>
      </c>
      <c r="W35" t="str">
        <f>VLOOKUP(C35, Query[[Country]:[GDP (IMF)]],16, FALSE)</f>
        <v>$22.20 Tn</v>
      </c>
      <c r="X35" t="str">
        <f>VLOOKUP(C35, Query[[Country]:[GDP (UN)]],17, FALSE)</f>
        <v>$18.62 Tn</v>
      </c>
      <c r="Y35">
        <f>VLOOKUP(C35, Query[[Country]:[GDP Per Capita]],18, FALSE)</f>
        <v>67063.27</v>
      </c>
      <c r="AC35" t="str">
        <v>Austria</v>
      </c>
      <c r="AI35">
        <v>46647.06</v>
      </c>
    </row>
    <row r="36" spans="1:35" x14ac:dyDescent="0.2">
      <c r="A36">
        <v>35</v>
      </c>
      <c r="B36" t="s">
        <v>51</v>
      </c>
      <c r="C36" t="s">
        <v>52</v>
      </c>
      <c r="D36">
        <v>1</v>
      </c>
      <c r="E36">
        <v>101</v>
      </c>
      <c r="F36">
        <v>101</v>
      </c>
      <c r="G36">
        <v>34</v>
      </c>
      <c r="H36">
        <v>7</v>
      </c>
      <c r="I36">
        <v>14</v>
      </c>
      <c r="J36">
        <v>18</v>
      </c>
      <c r="K36" t="s">
        <v>2657</v>
      </c>
      <c r="L36">
        <v>101</v>
      </c>
      <c r="M36">
        <v>53.43</v>
      </c>
      <c r="N36">
        <v>2012</v>
      </c>
      <c r="O36" t="str">
        <f>VLOOKUP(C36, Query[[Country]:[Population Rank]],2,FALSE)</f>
        <v>39</v>
      </c>
      <c r="P36" t="str">
        <f>VLOOKUP(C36, Query[[Country]:[Growth Rate]],3,FALSE)</f>
        <v>0.89%</v>
      </c>
      <c r="Q36" t="str">
        <f>VLOOKUP(C36, Query[[Country]:[World Percentage]],4,FALSE)</f>
        <v>0.48%</v>
      </c>
      <c r="R36" t="str">
        <f>VLOOKUP(C36, Query[[Country]:[Density]],5,FALSE)</f>
        <v>3.78</v>
      </c>
      <c r="S36" t="str">
        <f>VLOOKUP(C36, Query[[Country]:[Land Area]],6, FALSE)</f>
        <v>9,093,510</v>
      </c>
      <c r="T36" t="str">
        <f>VLOOKUP(C36, Query[[Country]:[Area]],10, FALSE)</f>
        <v>9,984,670</v>
      </c>
      <c r="U36" t="str">
        <f>VLOOKUP(C36, Query[[Country]:[Region]],12, FALSE)</f>
        <v>Americas</v>
      </c>
      <c r="V36" t="str">
        <f>VLOOKUP(C36, Query[[Country]:[Subregion]],13, FALSE)</f>
        <v>Northern America</v>
      </c>
      <c r="W36" t="str">
        <f>VLOOKUP(C36, Query[[Country]:[GDP (IMF)]],16, FALSE)</f>
        <v>$1.83 Tn</v>
      </c>
      <c r="X36" t="str">
        <f>VLOOKUP(C36, Query[[Country]:[GDP (UN)]],17, FALSE)</f>
        <v>$1.53 Tn</v>
      </c>
      <c r="Y36">
        <f>VLOOKUP(C36, Query[[Country]:[GDP Per Capita]],18, FALSE)</f>
        <v>48552.87</v>
      </c>
      <c r="AC36" t="str">
        <v>New Zealand</v>
      </c>
      <c r="AI36">
        <v>24509.08</v>
      </c>
    </row>
    <row r="37" spans="1:35" x14ac:dyDescent="0.2">
      <c r="A37">
        <v>36</v>
      </c>
      <c r="B37" t="s">
        <v>53</v>
      </c>
      <c r="C37" t="s">
        <v>15</v>
      </c>
      <c r="D37">
        <v>25</v>
      </c>
      <c r="E37">
        <v>101</v>
      </c>
      <c r="F37">
        <v>86</v>
      </c>
      <c r="G37">
        <v>56</v>
      </c>
      <c r="H37">
        <v>31</v>
      </c>
      <c r="I37">
        <v>29</v>
      </c>
      <c r="J37">
        <v>31</v>
      </c>
      <c r="K37" t="s">
        <v>2657</v>
      </c>
      <c r="L37">
        <v>29</v>
      </c>
      <c r="M37">
        <v>53.09</v>
      </c>
      <c r="N37">
        <v>2012</v>
      </c>
      <c r="O37" t="str">
        <f>VLOOKUP(C37, Query[[Country]:[Population Rank]],2,FALSE)</f>
        <v>3</v>
      </c>
      <c r="P37" t="str">
        <f>VLOOKUP(C37, Query[[Country]:[Growth Rate]],3,FALSE)</f>
        <v>0.59%</v>
      </c>
      <c r="Q37" t="str">
        <f>VLOOKUP(C37, Query[[Country]:[World Percentage]],4,FALSE)</f>
        <v>4.25%</v>
      </c>
      <c r="R37" t="str">
        <f>VLOOKUP(C37, Query[[Country]:[Density]],5,FALSE)</f>
        <v>35.32</v>
      </c>
      <c r="S37" t="str">
        <f>VLOOKUP(C37, Query[[Country]:[Land Area]],6, FALSE)</f>
        <v>9,147,420</v>
      </c>
      <c r="T37" t="str">
        <f>VLOOKUP(C37, Query[[Country]:[Area]],10, FALSE)</f>
        <v>9,372,610</v>
      </c>
      <c r="U37" t="str">
        <f>VLOOKUP(C37, Query[[Country]:[Region]],12, FALSE)</f>
        <v>Americas</v>
      </c>
      <c r="V37" t="str">
        <f>VLOOKUP(C37, Query[[Country]:[Subregion]],13, FALSE)</f>
        <v>Northern America</v>
      </c>
      <c r="W37" t="str">
        <f>VLOOKUP(C37, Query[[Country]:[GDP (IMF)]],16, FALSE)</f>
        <v>$22.20 Tn</v>
      </c>
      <c r="X37" t="str">
        <f>VLOOKUP(C37, Query[[Country]:[GDP (UN)]],17, FALSE)</f>
        <v>$18.62 Tn</v>
      </c>
      <c r="Y37">
        <f>VLOOKUP(C37, Query[[Country]:[GDP Per Capita]],18, FALSE)</f>
        <v>67063.27</v>
      </c>
      <c r="AC37" t="str">
        <v>Portugal</v>
      </c>
      <c r="AI37">
        <v>7842.85</v>
      </c>
    </row>
    <row r="38" spans="1:35" x14ac:dyDescent="0.2">
      <c r="A38">
        <v>37</v>
      </c>
      <c r="B38" t="s">
        <v>54</v>
      </c>
      <c r="C38" t="s">
        <v>15</v>
      </c>
      <c r="D38">
        <v>26</v>
      </c>
      <c r="E38">
        <v>74</v>
      </c>
      <c r="F38">
        <v>62</v>
      </c>
      <c r="G38">
        <v>101</v>
      </c>
      <c r="H38">
        <v>32</v>
      </c>
      <c r="I38">
        <v>18</v>
      </c>
      <c r="J38">
        <v>30</v>
      </c>
      <c r="K38" t="s">
        <v>2657</v>
      </c>
      <c r="L38">
        <v>14</v>
      </c>
      <c r="M38">
        <v>52.9</v>
      </c>
      <c r="N38">
        <v>2012</v>
      </c>
      <c r="O38" t="str">
        <f>VLOOKUP(C38, Query[[Country]:[Population Rank]],2,FALSE)</f>
        <v>3</v>
      </c>
      <c r="P38" t="str">
        <f>VLOOKUP(C38, Query[[Country]:[Growth Rate]],3,FALSE)</f>
        <v>0.59%</v>
      </c>
      <c r="Q38" t="str">
        <f>VLOOKUP(C38, Query[[Country]:[World Percentage]],4,FALSE)</f>
        <v>4.25%</v>
      </c>
      <c r="R38" t="str">
        <f>VLOOKUP(C38, Query[[Country]:[Density]],5,FALSE)</f>
        <v>35.32</v>
      </c>
      <c r="S38" t="str">
        <f>VLOOKUP(C38, Query[[Country]:[Land Area]],6, FALSE)</f>
        <v>9,147,420</v>
      </c>
      <c r="T38" t="str">
        <f>VLOOKUP(C38, Query[[Country]:[Area]],10, FALSE)</f>
        <v>9,372,610</v>
      </c>
      <c r="U38" t="str">
        <f>VLOOKUP(C38, Query[[Country]:[Region]],12, FALSE)</f>
        <v>Americas</v>
      </c>
      <c r="V38" t="str">
        <f>VLOOKUP(C38, Query[[Country]:[Subregion]],13, FALSE)</f>
        <v>Northern America</v>
      </c>
      <c r="W38" t="str">
        <f>VLOOKUP(C38, Query[[Country]:[GDP (IMF)]],16, FALSE)</f>
        <v>$22.20 Tn</v>
      </c>
      <c r="X38" t="str">
        <f>VLOOKUP(C38, Query[[Country]:[GDP (UN)]],17, FALSE)</f>
        <v>$18.62 Tn</v>
      </c>
      <c r="Y38">
        <f>VLOOKUP(C38, Query[[Country]:[GDP Per Capita]],18, FALSE)</f>
        <v>67063.27</v>
      </c>
      <c r="AC38" t="str">
        <v>Thailand</v>
      </c>
      <c r="AI38">
        <v>24254.04</v>
      </c>
    </row>
    <row r="39" spans="1:35" x14ac:dyDescent="0.2">
      <c r="A39">
        <v>38</v>
      </c>
      <c r="B39" t="s">
        <v>55</v>
      </c>
      <c r="C39" t="s">
        <v>15</v>
      </c>
      <c r="D39">
        <v>27</v>
      </c>
      <c r="E39">
        <v>92</v>
      </c>
      <c r="F39">
        <v>101</v>
      </c>
      <c r="G39">
        <v>41</v>
      </c>
      <c r="H39">
        <v>74</v>
      </c>
      <c r="I39">
        <v>52</v>
      </c>
      <c r="J39">
        <v>67</v>
      </c>
      <c r="K39" t="s">
        <v>2657</v>
      </c>
      <c r="L39">
        <v>12</v>
      </c>
      <c r="M39">
        <v>52.64</v>
      </c>
      <c r="N39">
        <v>2012</v>
      </c>
      <c r="O39" t="str">
        <f>VLOOKUP(C39, Query[[Country]:[Population Rank]],2,FALSE)</f>
        <v>3</v>
      </c>
      <c r="P39" t="str">
        <f>VLOOKUP(C39, Query[[Country]:[Growth Rate]],3,FALSE)</f>
        <v>0.59%</v>
      </c>
      <c r="Q39" t="str">
        <f>VLOOKUP(C39, Query[[Country]:[World Percentage]],4,FALSE)</f>
        <v>4.25%</v>
      </c>
      <c r="R39" t="str">
        <f>VLOOKUP(C39, Query[[Country]:[Density]],5,FALSE)</f>
        <v>35.32</v>
      </c>
      <c r="S39" t="str">
        <f>VLOOKUP(C39, Query[[Country]:[Land Area]],6, FALSE)</f>
        <v>9,147,420</v>
      </c>
      <c r="T39" t="str">
        <f>VLOOKUP(C39, Query[[Country]:[Area]],10, FALSE)</f>
        <v>9,372,610</v>
      </c>
      <c r="U39" t="str">
        <f>VLOOKUP(C39, Query[[Country]:[Region]],12, FALSE)</f>
        <v>Americas</v>
      </c>
      <c r="V39" t="str">
        <f>VLOOKUP(C39, Query[[Country]:[Subregion]],13, FALSE)</f>
        <v>Northern America</v>
      </c>
      <c r="W39" t="str">
        <f>VLOOKUP(C39, Query[[Country]:[GDP (IMF)]],16, FALSE)</f>
        <v>$22.20 Tn</v>
      </c>
      <c r="X39" t="str">
        <f>VLOOKUP(C39, Query[[Country]:[GDP (UN)]],17, FALSE)</f>
        <v>$18.62 Tn</v>
      </c>
      <c r="Y39">
        <f>VLOOKUP(C39, Query[[Country]:[GDP Per Capita]],18, FALSE)</f>
        <v>67063.27</v>
      </c>
      <c r="AC39" t="str">
        <v>Czech Republic</v>
      </c>
      <c r="AI39">
        <v>12419.98</v>
      </c>
    </row>
    <row r="40" spans="1:35" x14ac:dyDescent="0.2">
      <c r="A40">
        <v>39</v>
      </c>
      <c r="B40" t="s">
        <v>56</v>
      </c>
      <c r="C40" t="s">
        <v>15</v>
      </c>
      <c r="D40">
        <v>28</v>
      </c>
      <c r="E40">
        <v>101</v>
      </c>
      <c r="F40">
        <v>101</v>
      </c>
      <c r="G40">
        <v>40</v>
      </c>
      <c r="H40">
        <v>5</v>
      </c>
      <c r="I40">
        <v>7</v>
      </c>
      <c r="J40">
        <v>5</v>
      </c>
      <c r="K40" t="s">
        <v>2657</v>
      </c>
      <c r="L40">
        <v>101</v>
      </c>
      <c r="M40">
        <v>52.25</v>
      </c>
      <c r="N40">
        <v>2012</v>
      </c>
      <c r="O40" t="str">
        <f>VLOOKUP(C40, Query[[Country]:[Population Rank]],2,FALSE)</f>
        <v>3</v>
      </c>
      <c r="P40" t="str">
        <f>VLOOKUP(C40, Query[[Country]:[Growth Rate]],3,FALSE)</f>
        <v>0.59%</v>
      </c>
      <c r="Q40" t="str">
        <f>VLOOKUP(C40, Query[[Country]:[World Percentage]],4,FALSE)</f>
        <v>4.25%</v>
      </c>
      <c r="R40" t="str">
        <f>VLOOKUP(C40, Query[[Country]:[Density]],5,FALSE)</f>
        <v>35.32</v>
      </c>
      <c r="S40" t="str">
        <f>VLOOKUP(C40, Query[[Country]:[Land Area]],6, FALSE)</f>
        <v>9,147,420</v>
      </c>
      <c r="T40" t="str">
        <f>VLOOKUP(C40, Query[[Country]:[Area]],10, FALSE)</f>
        <v>9,372,610</v>
      </c>
      <c r="U40" t="str">
        <f>VLOOKUP(C40, Query[[Country]:[Region]],12, FALSE)</f>
        <v>Americas</v>
      </c>
      <c r="V40" t="str">
        <f>VLOOKUP(C40, Query[[Country]:[Subregion]],13, FALSE)</f>
        <v>Northern America</v>
      </c>
      <c r="W40" t="str">
        <f>VLOOKUP(C40, Query[[Country]:[GDP (IMF)]],16, FALSE)</f>
        <v>$22.20 Tn</v>
      </c>
      <c r="X40" t="str">
        <f>VLOOKUP(C40, Query[[Country]:[GDP (UN)]],17, FALSE)</f>
        <v>$18.62 Tn</v>
      </c>
      <c r="Y40">
        <f>VLOOKUP(C40, Query[[Country]:[GDP Per Capita]],18, FALSE)</f>
        <v>67063.27</v>
      </c>
      <c r="AC40" t="str">
        <v>Malaysia</v>
      </c>
      <c r="AI40">
        <v>2360.66</v>
      </c>
    </row>
    <row r="41" spans="1:35" x14ac:dyDescent="0.2">
      <c r="A41">
        <v>40</v>
      </c>
      <c r="B41" t="s">
        <v>57</v>
      </c>
      <c r="C41" t="s">
        <v>15</v>
      </c>
      <c r="D41">
        <v>29</v>
      </c>
      <c r="E41">
        <v>101</v>
      </c>
      <c r="F41">
        <v>101</v>
      </c>
      <c r="G41">
        <v>28</v>
      </c>
      <c r="H41">
        <v>68</v>
      </c>
      <c r="I41">
        <v>72</v>
      </c>
      <c r="J41">
        <v>36</v>
      </c>
      <c r="K41" t="s">
        <v>2657</v>
      </c>
      <c r="L41">
        <v>101</v>
      </c>
      <c r="M41">
        <v>52.15</v>
      </c>
      <c r="N41">
        <v>2012</v>
      </c>
      <c r="O41" t="str">
        <f>VLOOKUP(C41, Query[[Country]:[Population Rank]],2,FALSE)</f>
        <v>3</v>
      </c>
      <c r="P41" t="str">
        <f>VLOOKUP(C41, Query[[Country]:[Growth Rate]],3,FALSE)</f>
        <v>0.59%</v>
      </c>
      <c r="Q41" t="str">
        <f>VLOOKUP(C41, Query[[Country]:[World Percentage]],4,FALSE)</f>
        <v>4.25%</v>
      </c>
      <c r="R41" t="str">
        <f>VLOOKUP(C41, Query[[Country]:[Density]],5,FALSE)</f>
        <v>35.32</v>
      </c>
      <c r="S41" t="str">
        <f>VLOOKUP(C41, Query[[Country]:[Land Area]],6, FALSE)</f>
        <v>9,147,420</v>
      </c>
      <c r="T41" t="str">
        <f>VLOOKUP(C41, Query[[Country]:[Area]],10, FALSE)</f>
        <v>9,372,610</v>
      </c>
      <c r="U41" t="str">
        <f>VLOOKUP(C41, Query[[Country]:[Region]],12, FALSE)</f>
        <v>Americas</v>
      </c>
      <c r="V41" t="str">
        <f>VLOOKUP(C41, Query[[Country]:[Subregion]],13, FALSE)</f>
        <v>Northern America</v>
      </c>
      <c r="W41" t="str">
        <f>VLOOKUP(C41, Query[[Country]:[GDP (IMF)]],16, FALSE)</f>
        <v>$22.20 Tn</v>
      </c>
      <c r="X41" t="str">
        <f>VLOOKUP(C41, Query[[Country]:[GDP (UN)]],17, FALSE)</f>
        <v>$18.62 Tn</v>
      </c>
      <c r="Y41">
        <f>VLOOKUP(C41, Query[[Country]:[GDP Per Capita]],18, FALSE)</f>
        <v>67063.27</v>
      </c>
      <c r="AC41" t="str">
        <v>India</v>
      </c>
      <c r="AI41">
        <v>22114.44</v>
      </c>
    </row>
    <row r="42" spans="1:35" x14ac:dyDescent="0.2">
      <c r="A42">
        <v>41</v>
      </c>
      <c r="B42" t="s">
        <v>58</v>
      </c>
      <c r="C42" t="s">
        <v>52</v>
      </c>
      <c r="D42">
        <v>2</v>
      </c>
      <c r="E42">
        <v>70</v>
      </c>
      <c r="F42">
        <v>91</v>
      </c>
      <c r="G42">
        <v>54</v>
      </c>
      <c r="H42">
        <v>33</v>
      </c>
      <c r="I42">
        <v>39</v>
      </c>
      <c r="J42">
        <v>47</v>
      </c>
      <c r="K42" t="s">
        <v>2657</v>
      </c>
      <c r="L42">
        <v>101</v>
      </c>
      <c r="M42">
        <v>51.72</v>
      </c>
      <c r="N42">
        <v>2012</v>
      </c>
      <c r="O42" t="str">
        <f>VLOOKUP(C42, Query[[Country]:[Population Rank]],2,FALSE)</f>
        <v>39</v>
      </c>
      <c r="P42" t="str">
        <f>VLOOKUP(C42, Query[[Country]:[Growth Rate]],3,FALSE)</f>
        <v>0.89%</v>
      </c>
      <c r="Q42" t="str">
        <f>VLOOKUP(C42, Query[[Country]:[World Percentage]],4,FALSE)</f>
        <v>0.48%</v>
      </c>
      <c r="R42" t="str">
        <f>VLOOKUP(C42, Query[[Country]:[Density]],5,FALSE)</f>
        <v>3.78</v>
      </c>
      <c r="S42" t="str">
        <f>VLOOKUP(C42, Query[[Country]:[Land Area]],6, FALSE)</f>
        <v>9,093,510</v>
      </c>
      <c r="T42" t="str">
        <f>VLOOKUP(C42, Query[[Country]:[Area]],10, FALSE)</f>
        <v>9,984,670</v>
      </c>
      <c r="U42" t="str">
        <f>VLOOKUP(C42, Query[[Country]:[Region]],12, FALSE)</f>
        <v>Americas</v>
      </c>
      <c r="V42" t="str">
        <f>VLOOKUP(C42, Query[[Country]:[Subregion]],13, FALSE)</f>
        <v>Northern America</v>
      </c>
      <c r="W42" t="str">
        <f>VLOOKUP(C42, Query[[Country]:[GDP (IMF)]],16, FALSE)</f>
        <v>$1.83 Tn</v>
      </c>
      <c r="X42" t="str">
        <f>VLOOKUP(C42, Query[[Country]:[GDP (UN)]],17, FALSE)</f>
        <v>$1.53 Tn</v>
      </c>
      <c r="Y42">
        <f>VLOOKUP(C42, Query[[Country]:[GDP Per Capita]],18, FALSE)</f>
        <v>48552.87</v>
      </c>
      <c r="AC42" t="str">
        <v>Greece</v>
      </c>
      <c r="AI42">
        <v>10065.32</v>
      </c>
    </row>
    <row r="43" spans="1:35" x14ac:dyDescent="0.2">
      <c r="A43">
        <v>42</v>
      </c>
      <c r="B43" t="s">
        <v>59</v>
      </c>
      <c r="C43" t="s">
        <v>15</v>
      </c>
      <c r="D43">
        <v>30</v>
      </c>
      <c r="E43">
        <v>95</v>
      </c>
      <c r="F43">
        <v>70</v>
      </c>
      <c r="G43">
        <v>49</v>
      </c>
      <c r="H43">
        <v>61</v>
      </c>
      <c r="I43">
        <v>101</v>
      </c>
      <c r="J43">
        <v>58</v>
      </c>
      <c r="K43" t="s">
        <v>2657</v>
      </c>
      <c r="L43">
        <v>19</v>
      </c>
      <c r="M43">
        <v>51.66</v>
      </c>
      <c r="N43">
        <v>2012</v>
      </c>
      <c r="O43" t="str">
        <f>VLOOKUP(C43, Query[[Country]:[Population Rank]],2,FALSE)</f>
        <v>3</v>
      </c>
      <c r="P43" t="str">
        <f>VLOOKUP(C43, Query[[Country]:[Growth Rate]],3,FALSE)</f>
        <v>0.59%</v>
      </c>
      <c r="Q43" t="str">
        <f>VLOOKUP(C43, Query[[Country]:[World Percentage]],4,FALSE)</f>
        <v>4.25%</v>
      </c>
      <c r="R43" t="str">
        <f>VLOOKUP(C43, Query[[Country]:[Density]],5,FALSE)</f>
        <v>35.32</v>
      </c>
      <c r="S43" t="str">
        <f>VLOOKUP(C43, Query[[Country]:[Land Area]],6, FALSE)</f>
        <v>9,147,420</v>
      </c>
      <c r="T43" t="str">
        <f>VLOOKUP(C43, Query[[Country]:[Area]],10, FALSE)</f>
        <v>9,372,610</v>
      </c>
      <c r="U43" t="str">
        <f>VLOOKUP(C43, Query[[Country]:[Region]],12, FALSE)</f>
        <v>Americas</v>
      </c>
      <c r="V43" t="str">
        <f>VLOOKUP(C43, Query[[Country]:[Subregion]],13, FALSE)</f>
        <v>Northern America</v>
      </c>
      <c r="W43" t="str">
        <f>VLOOKUP(C43, Query[[Country]:[GDP (IMF)]],16, FALSE)</f>
        <v>$22.20 Tn</v>
      </c>
      <c r="X43" t="str">
        <f>VLOOKUP(C43, Query[[Country]:[GDP (UN)]],17, FALSE)</f>
        <v>$18.62 Tn</v>
      </c>
      <c r="Y43">
        <f>VLOOKUP(C43, Query[[Country]:[GDP Per Capita]],18, FALSE)</f>
        <v>67063.27</v>
      </c>
      <c r="AC43" t="str">
        <v>Mexico</v>
      </c>
      <c r="AI43">
        <v>18398.3</v>
      </c>
    </row>
    <row r="44" spans="1:35" x14ac:dyDescent="0.2">
      <c r="A44">
        <v>43</v>
      </c>
      <c r="B44" t="s">
        <v>60</v>
      </c>
      <c r="C44" t="s">
        <v>15</v>
      </c>
      <c r="D44">
        <v>31</v>
      </c>
      <c r="E44">
        <v>30</v>
      </c>
      <c r="F44">
        <v>81</v>
      </c>
      <c r="G44">
        <v>26</v>
      </c>
      <c r="H44">
        <v>101</v>
      </c>
      <c r="I44">
        <v>101</v>
      </c>
      <c r="J44">
        <v>61</v>
      </c>
      <c r="K44" t="s">
        <v>2657</v>
      </c>
      <c r="L44">
        <v>101</v>
      </c>
      <c r="M44">
        <v>51.6</v>
      </c>
      <c r="N44">
        <v>2012</v>
      </c>
      <c r="O44" t="str">
        <f>VLOOKUP(C44, Query[[Country]:[Population Rank]],2,FALSE)</f>
        <v>3</v>
      </c>
      <c r="P44" t="str">
        <f>VLOOKUP(C44, Query[[Country]:[Growth Rate]],3,FALSE)</f>
        <v>0.59%</v>
      </c>
      <c r="Q44" t="str">
        <f>VLOOKUP(C44, Query[[Country]:[World Percentage]],4,FALSE)</f>
        <v>4.25%</v>
      </c>
      <c r="R44" t="str">
        <f>VLOOKUP(C44, Query[[Country]:[Density]],5,FALSE)</f>
        <v>35.32</v>
      </c>
      <c r="S44" t="str">
        <f>VLOOKUP(C44, Query[[Country]:[Land Area]],6, FALSE)</f>
        <v>9,147,420</v>
      </c>
      <c r="T44" t="str">
        <f>VLOOKUP(C44, Query[[Country]:[Area]],10, FALSE)</f>
        <v>9,372,610</v>
      </c>
      <c r="U44" t="str">
        <f>VLOOKUP(C44, Query[[Country]:[Region]],12, FALSE)</f>
        <v>Americas</v>
      </c>
      <c r="V44" t="str">
        <f>VLOOKUP(C44, Query[[Country]:[Subregion]],13, FALSE)</f>
        <v>Northern America</v>
      </c>
      <c r="W44" t="str">
        <f>VLOOKUP(C44, Query[[Country]:[GDP (IMF)]],16, FALSE)</f>
        <v>$22.20 Tn</v>
      </c>
      <c r="X44" t="str">
        <f>VLOOKUP(C44, Query[[Country]:[GDP (UN)]],17, FALSE)</f>
        <v>$18.62 Tn</v>
      </c>
      <c r="Y44">
        <f>VLOOKUP(C44, Query[[Country]:[GDP Per Capita]],18, FALSE)</f>
        <v>67063.27</v>
      </c>
      <c r="AC44" t="str">
        <v>Hungary</v>
      </c>
      <c r="AI44">
        <v>11402.68</v>
      </c>
    </row>
    <row r="45" spans="1:35" x14ac:dyDescent="0.2">
      <c r="A45">
        <v>44</v>
      </c>
      <c r="B45" t="s">
        <v>61</v>
      </c>
      <c r="C45" t="s">
        <v>15</v>
      </c>
      <c r="D45">
        <v>32</v>
      </c>
      <c r="E45">
        <v>101</v>
      </c>
      <c r="F45">
        <v>101</v>
      </c>
      <c r="G45">
        <v>63</v>
      </c>
      <c r="H45">
        <v>46</v>
      </c>
      <c r="I45">
        <v>48</v>
      </c>
      <c r="J45">
        <v>32</v>
      </c>
      <c r="K45" t="s">
        <v>2657</v>
      </c>
      <c r="L45">
        <v>23</v>
      </c>
      <c r="M45">
        <v>51.38</v>
      </c>
      <c r="N45">
        <v>2012</v>
      </c>
      <c r="O45" t="str">
        <f>VLOOKUP(C45, Query[[Country]:[Population Rank]],2,FALSE)</f>
        <v>3</v>
      </c>
      <c r="P45" t="str">
        <f>VLOOKUP(C45, Query[[Country]:[Growth Rate]],3,FALSE)</f>
        <v>0.59%</v>
      </c>
      <c r="Q45" t="str">
        <f>VLOOKUP(C45, Query[[Country]:[World Percentage]],4,FALSE)</f>
        <v>4.25%</v>
      </c>
      <c r="R45" t="str">
        <f>VLOOKUP(C45, Query[[Country]:[Density]],5,FALSE)</f>
        <v>35.32</v>
      </c>
      <c r="S45" t="str">
        <f>VLOOKUP(C45, Query[[Country]:[Land Area]],6, FALSE)</f>
        <v>9,147,420</v>
      </c>
      <c r="T45" t="str">
        <f>VLOOKUP(C45, Query[[Country]:[Area]],10, FALSE)</f>
        <v>9,372,610</v>
      </c>
      <c r="U45" t="str">
        <f>VLOOKUP(C45, Query[[Country]:[Region]],12, FALSE)</f>
        <v>Americas</v>
      </c>
      <c r="V45" t="str">
        <f>VLOOKUP(C45, Query[[Country]:[Subregion]],13, FALSE)</f>
        <v>Northern America</v>
      </c>
      <c r="W45" t="str">
        <f>VLOOKUP(C45, Query[[Country]:[GDP (IMF)]],16, FALSE)</f>
        <v>$22.20 Tn</v>
      </c>
      <c r="X45" t="str">
        <f>VLOOKUP(C45, Query[[Country]:[GDP (UN)]],17, FALSE)</f>
        <v>$18.62 Tn</v>
      </c>
      <c r="Y45">
        <f>VLOOKUP(C45, Query[[Country]:[GDP Per Capita]],18, FALSE)</f>
        <v>67063.27</v>
      </c>
      <c r="AC45" t="str">
        <v>Argentina</v>
      </c>
      <c r="AI45">
        <v>9598.81</v>
      </c>
    </row>
    <row r="46" spans="1:35" x14ac:dyDescent="0.2">
      <c r="A46">
        <v>45</v>
      </c>
      <c r="B46" t="s">
        <v>62</v>
      </c>
      <c r="C46" t="s">
        <v>15</v>
      </c>
      <c r="D46">
        <v>33</v>
      </c>
      <c r="E46">
        <v>79</v>
      </c>
      <c r="F46">
        <v>101</v>
      </c>
      <c r="G46">
        <v>92</v>
      </c>
      <c r="H46">
        <v>23</v>
      </c>
      <c r="I46">
        <v>40</v>
      </c>
      <c r="J46">
        <v>25</v>
      </c>
      <c r="K46" t="s">
        <v>2657</v>
      </c>
      <c r="L46">
        <v>32</v>
      </c>
      <c r="M46">
        <v>51.06</v>
      </c>
      <c r="N46">
        <v>2012</v>
      </c>
      <c r="O46" t="str">
        <f>VLOOKUP(C46, Query[[Country]:[Population Rank]],2,FALSE)</f>
        <v>3</v>
      </c>
      <c r="P46" t="str">
        <f>VLOOKUP(C46, Query[[Country]:[Growth Rate]],3,FALSE)</f>
        <v>0.59%</v>
      </c>
      <c r="Q46" t="str">
        <f>VLOOKUP(C46, Query[[Country]:[World Percentage]],4,FALSE)</f>
        <v>4.25%</v>
      </c>
      <c r="R46" t="str">
        <f>VLOOKUP(C46, Query[[Country]:[Density]],5,FALSE)</f>
        <v>35.32</v>
      </c>
      <c r="S46" t="str">
        <f>VLOOKUP(C46, Query[[Country]:[Land Area]],6, FALSE)</f>
        <v>9,147,420</v>
      </c>
      <c r="T46" t="str">
        <f>VLOOKUP(C46, Query[[Country]:[Area]],10, FALSE)</f>
        <v>9,372,610</v>
      </c>
      <c r="U46" t="str">
        <f>VLOOKUP(C46, Query[[Country]:[Region]],12, FALSE)</f>
        <v>Americas</v>
      </c>
      <c r="V46" t="str">
        <f>VLOOKUP(C46, Query[[Country]:[Subregion]],13, FALSE)</f>
        <v>Northern America</v>
      </c>
      <c r="W46" t="str">
        <f>VLOOKUP(C46, Query[[Country]:[GDP (IMF)]],16, FALSE)</f>
        <v>$22.20 Tn</v>
      </c>
      <c r="X46" t="str">
        <f>VLOOKUP(C46, Query[[Country]:[GDP (UN)]],17, FALSE)</f>
        <v>$18.62 Tn</v>
      </c>
      <c r="Y46">
        <f>VLOOKUP(C46, Query[[Country]:[GDP Per Capita]],18, FALSE)</f>
        <v>67063.27</v>
      </c>
      <c r="AC46" t="str">
        <v>Turkey</v>
      </c>
      <c r="AI46">
        <v>16996.87</v>
      </c>
    </row>
    <row r="47" spans="1:35" x14ac:dyDescent="0.2">
      <c r="A47">
        <v>46</v>
      </c>
      <c r="B47" t="s">
        <v>63</v>
      </c>
      <c r="C47" t="s">
        <v>15</v>
      </c>
      <c r="D47">
        <v>34</v>
      </c>
      <c r="E47">
        <v>83</v>
      </c>
      <c r="F47">
        <v>88</v>
      </c>
      <c r="G47">
        <v>48</v>
      </c>
      <c r="H47">
        <v>71</v>
      </c>
      <c r="I47">
        <v>54</v>
      </c>
      <c r="J47">
        <v>56</v>
      </c>
      <c r="K47" t="s">
        <v>2657</v>
      </c>
      <c r="L47">
        <v>101</v>
      </c>
      <c r="M47">
        <v>50.68</v>
      </c>
      <c r="N47">
        <v>2012</v>
      </c>
      <c r="O47" t="str">
        <f>VLOOKUP(C47, Query[[Country]:[Population Rank]],2,FALSE)</f>
        <v>3</v>
      </c>
      <c r="P47" t="str">
        <f>VLOOKUP(C47, Query[[Country]:[Growth Rate]],3,FALSE)</f>
        <v>0.59%</v>
      </c>
      <c r="Q47" t="str">
        <f>VLOOKUP(C47, Query[[Country]:[World Percentage]],4,FALSE)</f>
        <v>4.25%</v>
      </c>
      <c r="R47" t="str">
        <f>VLOOKUP(C47, Query[[Country]:[Density]],5,FALSE)</f>
        <v>35.32</v>
      </c>
      <c r="S47" t="str">
        <f>VLOOKUP(C47, Query[[Country]:[Land Area]],6, FALSE)</f>
        <v>9,147,420</v>
      </c>
      <c r="T47" t="str">
        <f>VLOOKUP(C47, Query[[Country]:[Area]],10, FALSE)</f>
        <v>9,372,610</v>
      </c>
      <c r="U47" t="str">
        <f>VLOOKUP(C47, Query[[Country]:[Region]],12, FALSE)</f>
        <v>Americas</v>
      </c>
      <c r="V47" t="str">
        <f>VLOOKUP(C47, Query[[Country]:[Subregion]],13, FALSE)</f>
        <v>Northern America</v>
      </c>
      <c r="W47" t="str">
        <f>VLOOKUP(C47, Query[[Country]:[GDP (IMF)]],16, FALSE)</f>
        <v>$22.20 Tn</v>
      </c>
      <c r="X47" t="str">
        <f>VLOOKUP(C47, Query[[Country]:[GDP (UN)]],17, FALSE)</f>
        <v>$18.62 Tn</v>
      </c>
      <c r="Y47">
        <f>VLOOKUP(C47, Query[[Country]:[GDP Per Capita]],18, FALSE)</f>
        <v>67063.27</v>
      </c>
      <c r="AC47" t="str">
        <v>Poland</v>
      </c>
      <c r="AI47">
        <v>22693.89</v>
      </c>
    </row>
    <row r="48" spans="1:35" x14ac:dyDescent="0.2">
      <c r="A48">
        <v>47</v>
      </c>
      <c r="B48" t="s">
        <v>64</v>
      </c>
      <c r="C48" t="s">
        <v>15</v>
      </c>
      <c r="D48">
        <v>35</v>
      </c>
      <c r="E48">
        <v>101</v>
      </c>
      <c r="F48">
        <v>101</v>
      </c>
      <c r="G48">
        <v>38</v>
      </c>
      <c r="H48">
        <v>59</v>
      </c>
      <c r="I48">
        <v>57</v>
      </c>
      <c r="J48">
        <v>52</v>
      </c>
      <c r="K48" t="s">
        <v>2657</v>
      </c>
      <c r="L48">
        <v>65</v>
      </c>
      <c r="M48">
        <v>50.64</v>
      </c>
      <c r="N48">
        <v>2012</v>
      </c>
      <c r="O48" t="str">
        <f>VLOOKUP(C48, Query[[Country]:[Population Rank]],2,FALSE)</f>
        <v>3</v>
      </c>
      <c r="P48" t="str">
        <f>VLOOKUP(C48, Query[[Country]:[Growth Rate]],3,FALSE)</f>
        <v>0.59%</v>
      </c>
      <c r="Q48" t="str">
        <f>VLOOKUP(C48, Query[[Country]:[World Percentage]],4,FALSE)</f>
        <v>4.25%</v>
      </c>
      <c r="R48" t="str">
        <f>VLOOKUP(C48, Query[[Country]:[Density]],5,FALSE)</f>
        <v>35.32</v>
      </c>
      <c r="S48" t="str">
        <f>VLOOKUP(C48, Query[[Country]:[Land Area]],6, FALSE)</f>
        <v>9,147,420</v>
      </c>
      <c r="T48" t="str">
        <f>VLOOKUP(C48, Query[[Country]:[Area]],10, FALSE)</f>
        <v>9,372,610</v>
      </c>
      <c r="U48" t="str">
        <f>VLOOKUP(C48, Query[[Country]:[Region]],12, FALSE)</f>
        <v>Americas</v>
      </c>
      <c r="V48" t="str">
        <f>VLOOKUP(C48, Query[[Country]:[Subregion]],13, FALSE)</f>
        <v>Northern America</v>
      </c>
      <c r="W48" t="str">
        <f>VLOOKUP(C48, Query[[Country]:[GDP (IMF)]],16, FALSE)</f>
        <v>$22.20 Tn</v>
      </c>
      <c r="X48" t="str">
        <f>VLOOKUP(C48, Query[[Country]:[GDP (UN)]],17, FALSE)</f>
        <v>$18.62 Tn</v>
      </c>
      <c r="Y48">
        <f>VLOOKUP(C48, Query[[Country]:[GDP Per Capita]],18, FALSE)</f>
        <v>67063.27</v>
      </c>
      <c r="AC48" t="str">
        <v>Saudi Arabia</v>
      </c>
      <c r="AI48">
        <v>16402.89</v>
      </c>
    </row>
    <row r="49" spans="1:35" x14ac:dyDescent="0.2">
      <c r="A49">
        <v>48</v>
      </c>
      <c r="B49" t="s">
        <v>65</v>
      </c>
      <c r="C49" t="s">
        <v>66</v>
      </c>
      <c r="D49">
        <v>1</v>
      </c>
      <c r="E49">
        <v>48</v>
      </c>
      <c r="F49">
        <v>101</v>
      </c>
      <c r="G49">
        <v>25</v>
      </c>
      <c r="H49">
        <v>73</v>
      </c>
      <c r="I49">
        <v>96</v>
      </c>
      <c r="J49">
        <v>101</v>
      </c>
      <c r="K49" t="s">
        <v>2657</v>
      </c>
      <c r="L49">
        <v>101</v>
      </c>
      <c r="M49">
        <v>50.44</v>
      </c>
      <c r="N49">
        <v>2012</v>
      </c>
      <c r="O49" t="str">
        <f>VLOOKUP(C49, Query[[Country]:[Population Rank]],2,FALSE)</f>
        <v>22</v>
      </c>
      <c r="P49" t="str">
        <f>VLOOKUP(C49, Query[[Country]:[Growth Rate]],3,FALSE)</f>
        <v>0.22%</v>
      </c>
      <c r="Q49" t="str">
        <f>VLOOKUP(C49, Query[[Country]:[World Percentage]],4,FALSE)</f>
        <v>0.84%</v>
      </c>
      <c r="R49" t="str">
        <f>VLOOKUP(C49, Query[[Country]:[Density]],5,FALSE)</f>
        <v>118.31</v>
      </c>
      <c r="S49" t="str">
        <f>VLOOKUP(C49, Query[[Country]:[Land Area]],6, FALSE)</f>
        <v>547,557</v>
      </c>
      <c r="T49" t="str">
        <f>VLOOKUP(C49, Query[[Country]:[Area]],10, FALSE)</f>
        <v>551,695</v>
      </c>
      <c r="U49" t="str">
        <f>VLOOKUP(C49, Query[[Country]:[Region]],12, FALSE)</f>
        <v>Europe</v>
      </c>
      <c r="V49" t="str">
        <f>VLOOKUP(C49, Query[[Country]:[Subregion]],13, FALSE)</f>
        <v>Western Europe</v>
      </c>
      <c r="W49" t="str">
        <f>VLOOKUP(C49, Query[[Country]:[GDP (IMF)]],16, FALSE)</f>
        <v>$2.88 Tn</v>
      </c>
      <c r="X49" t="str">
        <f>VLOOKUP(C49, Query[[Country]:[GDP (UN)]],17, FALSE)</f>
        <v>$2.47 Tn</v>
      </c>
      <c r="Y49">
        <f>VLOOKUP(C49, Query[[Country]:[GDP Per Capita]],18, FALSE)</f>
        <v>44061.52</v>
      </c>
      <c r="AC49" t="str">
        <v>Chile</v>
      </c>
      <c r="AI49">
        <v>78597.95</v>
      </c>
    </row>
    <row r="50" spans="1:35" x14ac:dyDescent="0.2">
      <c r="A50">
        <v>49</v>
      </c>
      <c r="B50" t="s">
        <v>67</v>
      </c>
      <c r="C50" t="s">
        <v>15</v>
      </c>
      <c r="D50">
        <v>36</v>
      </c>
      <c r="E50">
        <v>101</v>
      </c>
      <c r="F50">
        <v>101</v>
      </c>
      <c r="G50">
        <v>85</v>
      </c>
      <c r="H50">
        <v>18</v>
      </c>
      <c r="I50">
        <v>31</v>
      </c>
      <c r="J50">
        <v>17</v>
      </c>
      <c r="K50" t="s">
        <v>2657</v>
      </c>
      <c r="L50">
        <v>84</v>
      </c>
      <c r="M50">
        <v>50.3</v>
      </c>
      <c r="N50">
        <v>2012</v>
      </c>
      <c r="O50" t="str">
        <f>VLOOKUP(C50, Query[[Country]:[Population Rank]],2,FALSE)</f>
        <v>3</v>
      </c>
      <c r="P50" t="str">
        <f>VLOOKUP(C50, Query[[Country]:[Growth Rate]],3,FALSE)</f>
        <v>0.59%</v>
      </c>
      <c r="Q50" t="str">
        <f>VLOOKUP(C50, Query[[Country]:[World Percentage]],4,FALSE)</f>
        <v>4.25%</v>
      </c>
      <c r="R50" t="str">
        <f>VLOOKUP(C50, Query[[Country]:[Density]],5,FALSE)</f>
        <v>35.32</v>
      </c>
      <c r="S50" t="str">
        <f>VLOOKUP(C50, Query[[Country]:[Land Area]],6, FALSE)</f>
        <v>9,147,420</v>
      </c>
      <c r="T50" t="str">
        <f>VLOOKUP(C50, Query[[Country]:[Area]],10, FALSE)</f>
        <v>9,372,610</v>
      </c>
      <c r="U50" t="str">
        <f>VLOOKUP(C50, Query[[Country]:[Region]],12, FALSE)</f>
        <v>Americas</v>
      </c>
      <c r="V50" t="str">
        <f>VLOOKUP(C50, Query[[Country]:[Subregion]],13, FALSE)</f>
        <v>Northern America</v>
      </c>
      <c r="W50" t="str">
        <f>VLOOKUP(C50, Query[[Country]:[GDP (IMF)]],16, FALSE)</f>
        <v>$22.20 Tn</v>
      </c>
      <c r="X50" t="str">
        <f>VLOOKUP(C50, Query[[Country]:[GDP (UN)]],17, FALSE)</f>
        <v>$18.62 Tn</v>
      </c>
      <c r="Y50">
        <f>VLOOKUP(C50, Query[[Country]:[GDP Per Capita]],18, FALSE)</f>
        <v>67063.27</v>
      </c>
      <c r="AC50" t="str">
        <v>Iceland</v>
      </c>
      <c r="AI50">
        <v>28001.32</v>
      </c>
    </row>
    <row r="51" spans="1:35" x14ac:dyDescent="0.2">
      <c r="A51">
        <v>50</v>
      </c>
      <c r="B51" t="s">
        <v>68</v>
      </c>
      <c r="C51" t="s">
        <v>15</v>
      </c>
      <c r="D51">
        <v>37</v>
      </c>
      <c r="E51">
        <v>101</v>
      </c>
      <c r="F51">
        <v>101</v>
      </c>
      <c r="G51">
        <v>88</v>
      </c>
      <c r="H51">
        <v>45</v>
      </c>
      <c r="I51">
        <v>42</v>
      </c>
      <c r="J51">
        <v>45</v>
      </c>
      <c r="K51" t="s">
        <v>2657</v>
      </c>
      <c r="L51">
        <v>27</v>
      </c>
      <c r="M51">
        <v>50.29</v>
      </c>
      <c r="N51">
        <v>2012</v>
      </c>
      <c r="O51" t="str">
        <f>VLOOKUP(C51, Query[[Country]:[Population Rank]],2,FALSE)</f>
        <v>3</v>
      </c>
      <c r="P51" t="str">
        <f>VLOOKUP(C51, Query[[Country]:[Growth Rate]],3,FALSE)</f>
        <v>0.59%</v>
      </c>
      <c r="Q51" t="str">
        <f>VLOOKUP(C51, Query[[Country]:[World Percentage]],4,FALSE)</f>
        <v>4.25%</v>
      </c>
      <c r="R51" t="str">
        <f>VLOOKUP(C51, Query[[Country]:[Density]],5,FALSE)</f>
        <v>35.32</v>
      </c>
      <c r="S51" t="str">
        <f>VLOOKUP(C51, Query[[Country]:[Land Area]],6, FALSE)</f>
        <v>9,147,420</v>
      </c>
      <c r="T51" t="str">
        <f>VLOOKUP(C51, Query[[Country]:[Area]],10, FALSE)</f>
        <v>9,372,610</v>
      </c>
      <c r="U51" t="str">
        <f>VLOOKUP(C51, Query[[Country]:[Region]],12, FALSE)</f>
        <v>Americas</v>
      </c>
      <c r="V51" t="str">
        <f>VLOOKUP(C51, Query[[Country]:[Subregion]],13, FALSE)</f>
        <v>Northern America</v>
      </c>
      <c r="W51" t="str">
        <f>VLOOKUP(C51, Query[[Country]:[GDP (IMF)]],16, FALSE)</f>
        <v>$22.20 Tn</v>
      </c>
      <c r="X51" t="str">
        <f>VLOOKUP(C51, Query[[Country]:[GDP (UN)]],17, FALSE)</f>
        <v>$18.62 Tn</v>
      </c>
      <c r="Y51">
        <f>VLOOKUP(C51, Query[[Country]:[GDP Per Capita]],18, FALSE)</f>
        <v>67063.27</v>
      </c>
      <c r="AC51" t="str">
        <v>Slovenia</v>
      </c>
      <c r="AI51">
        <v>25053.99</v>
      </c>
    </row>
    <row r="52" spans="1:35" x14ac:dyDescent="0.2">
      <c r="A52">
        <v>51</v>
      </c>
      <c r="B52" t="s">
        <v>2660</v>
      </c>
      <c r="C52" t="s">
        <v>36</v>
      </c>
      <c r="D52">
        <v>3</v>
      </c>
      <c r="E52">
        <v>45</v>
      </c>
      <c r="F52">
        <v>89</v>
      </c>
      <c r="G52">
        <v>36</v>
      </c>
      <c r="H52">
        <v>101</v>
      </c>
      <c r="I52">
        <v>101</v>
      </c>
      <c r="J52">
        <v>101</v>
      </c>
      <c r="K52" t="s">
        <v>2657</v>
      </c>
      <c r="L52">
        <v>51</v>
      </c>
      <c r="M52">
        <v>50.01</v>
      </c>
      <c r="N52">
        <v>2012</v>
      </c>
      <c r="O52" t="str">
        <f>VLOOKUP(C52, Query[[Country]:[Population Rank]],2,FALSE)</f>
        <v>100</v>
      </c>
      <c r="P52" t="str">
        <f>VLOOKUP(C52, Query[[Country]:[Growth Rate]],3,FALSE)</f>
        <v>1.60%</v>
      </c>
      <c r="Q52" t="str">
        <f>VLOOKUP(C52, Query[[Country]:[World Percentage]],4,FALSE)</f>
        <v>0.11%</v>
      </c>
      <c r="R52" t="str">
        <f>VLOOKUP(C52, Query[[Country]:[Density]],5,FALSE)</f>
        <v>416.73</v>
      </c>
      <c r="S52" t="str">
        <f>VLOOKUP(C52, Query[[Country]:[Land Area]],6, FALSE)</f>
        <v>21,640</v>
      </c>
      <c r="T52" t="str">
        <f>VLOOKUP(C52, Query[[Country]:[Area]],10, FALSE)</f>
        <v>20,770</v>
      </c>
      <c r="U52" t="str">
        <f>VLOOKUP(C52, Query[[Country]:[Region]],12, FALSE)</f>
        <v>Asia</v>
      </c>
      <c r="V52" t="str">
        <f>VLOOKUP(C52, Query[[Country]:[Subregion]],13, FALSE)</f>
        <v>Western Asia</v>
      </c>
      <c r="W52" t="str">
        <f>VLOOKUP(C52, Query[[Country]:[GDP (IMF)]],16, FALSE)</f>
        <v>$403.96 Bn</v>
      </c>
      <c r="X52" t="str">
        <f>VLOOKUP(C52, Query[[Country]:[GDP (UN)]],17, FALSE)</f>
        <v>$317.75 Bn</v>
      </c>
      <c r="Y52">
        <f>VLOOKUP(C52, Query[[Country]:[GDP Per Capita]],18, FALSE)</f>
        <v>46670.83</v>
      </c>
      <c r="AC52" t="str">
        <v>Estonia</v>
      </c>
      <c r="AI52">
        <v>8881.4699999999993</v>
      </c>
    </row>
    <row r="53" spans="1:35" x14ac:dyDescent="0.2">
      <c r="A53">
        <v>52</v>
      </c>
      <c r="B53" t="s">
        <v>69</v>
      </c>
      <c r="C53" t="s">
        <v>15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K53" t="s">
        <v>2657</v>
      </c>
      <c r="L53">
        <v>54</v>
      </c>
      <c r="M53">
        <v>49.54</v>
      </c>
      <c r="N53">
        <v>2012</v>
      </c>
      <c r="O53" t="str">
        <f>VLOOKUP(C53, Query[[Country]:[Population Rank]],2,FALSE)</f>
        <v>3</v>
      </c>
      <c r="P53" t="str">
        <f>VLOOKUP(C53, Query[[Country]:[Growth Rate]],3,FALSE)</f>
        <v>0.59%</v>
      </c>
      <c r="Q53" t="str">
        <f>VLOOKUP(C53, Query[[Country]:[World Percentage]],4,FALSE)</f>
        <v>4.25%</v>
      </c>
      <c r="R53" t="str">
        <f>VLOOKUP(C53, Query[[Country]:[Density]],5,FALSE)</f>
        <v>35.32</v>
      </c>
      <c r="S53" t="str">
        <f>VLOOKUP(C53, Query[[Country]:[Land Area]],6, FALSE)</f>
        <v>9,147,420</v>
      </c>
      <c r="T53" t="str">
        <f>VLOOKUP(C53, Query[[Country]:[Area]],10, FALSE)</f>
        <v>9,372,610</v>
      </c>
      <c r="U53" t="str">
        <f>VLOOKUP(C53, Query[[Country]:[Region]],12, FALSE)</f>
        <v>Americas</v>
      </c>
      <c r="V53" t="str">
        <f>VLOOKUP(C53, Query[[Country]:[Subregion]],13, FALSE)</f>
        <v>Northern America</v>
      </c>
      <c r="W53" t="str">
        <f>VLOOKUP(C53, Query[[Country]:[GDP (IMF)]],16, FALSE)</f>
        <v>$22.20 Tn</v>
      </c>
      <c r="X53" t="str">
        <f>VLOOKUP(C53, Query[[Country]:[GDP (UN)]],17, FALSE)</f>
        <v>$18.62 Tn</v>
      </c>
      <c r="Y53">
        <f>VLOOKUP(C53, Query[[Country]:[GDP Per Capita]],18, FALSE)</f>
        <v>67063.27</v>
      </c>
      <c r="AC53" t="str">
        <v>Lebanon</v>
      </c>
      <c r="AI53">
        <v>15733.45</v>
      </c>
    </row>
    <row r="54" spans="1:35" x14ac:dyDescent="0.2">
      <c r="A54">
        <v>53</v>
      </c>
      <c r="B54" t="s">
        <v>70</v>
      </c>
      <c r="C54" t="s">
        <v>15</v>
      </c>
      <c r="D54">
        <v>39</v>
      </c>
      <c r="E54">
        <v>41</v>
      </c>
      <c r="F54">
        <v>54</v>
      </c>
      <c r="G54">
        <v>101</v>
      </c>
      <c r="H54">
        <v>82</v>
      </c>
      <c r="I54">
        <v>68</v>
      </c>
      <c r="J54">
        <v>54</v>
      </c>
      <c r="K54" t="s">
        <v>2657</v>
      </c>
      <c r="L54">
        <v>62</v>
      </c>
      <c r="M54">
        <v>49.51</v>
      </c>
      <c r="N54">
        <v>2012</v>
      </c>
      <c r="O54" t="str">
        <f>VLOOKUP(C54, Query[[Country]:[Population Rank]],2,FALSE)</f>
        <v>3</v>
      </c>
      <c r="P54" t="str">
        <f>VLOOKUP(C54, Query[[Country]:[Growth Rate]],3,FALSE)</f>
        <v>0.59%</v>
      </c>
      <c r="Q54" t="str">
        <f>VLOOKUP(C54, Query[[Country]:[World Percentage]],4,FALSE)</f>
        <v>4.25%</v>
      </c>
      <c r="R54" t="str">
        <f>VLOOKUP(C54, Query[[Country]:[Density]],5,FALSE)</f>
        <v>35.32</v>
      </c>
      <c r="S54" t="str">
        <f>VLOOKUP(C54, Query[[Country]:[Land Area]],6, FALSE)</f>
        <v>9,147,420</v>
      </c>
      <c r="T54" t="str">
        <f>VLOOKUP(C54, Query[[Country]:[Area]],10, FALSE)</f>
        <v>9,372,610</v>
      </c>
      <c r="U54" t="str">
        <f>VLOOKUP(C54, Query[[Country]:[Region]],12, FALSE)</f>
        <v>Americas</v>
      </c>
      <c r="V54" t="str">
        <f>VLOOKUP(C54, Query[[Country]:[Subregion]],13, FALSE)</f>
        <v>Northern America</v>
      </c>
      <c r="W54" t="str">
        <f>VLOOKUP(C54, Query[[Country]:[GDP (IMF)]],16, FALSE)</f>
        <v>$22.20 Tn</v>
      </c>
      <c r="X54" t="str">
        <f>VLOOKUP(C54, Query[[Country]:[GDP (UN)]],17, FALSE)</f>
        <v>$18.62 Tn</v>
      </c>
      <c r="Y54">
        <f>VLOOKUP(C54, Query[[Country]:[GDP Per Capita]],18, FALSE)</f>
        <v>67063.27</v>
      </c>
      <c r="AC54" t="str">
        <v>Croatia</v>
      </c>
      <c r="AI54">
        <v>6933.76</v>
      </c>
    </row>
    <row r="55" spans="1:35" x14ac:dyDescent="0.2">
      <c r="A55">
        <v>54</v>
      </c>
      <c r="B55" t="s">
        <v>2661</v>
      </c>
      <c r="C55" t="s">
        <v>66</v>
      </c>
      <c r="D55">
        <v>2</v>
      </c>
      <c r="E55">
        <v>3</v>
      </c>
      <c r="F55">
        <v>61</v>
      </c>
      <c r="G55">
        <v>77</v>
      </c>
      <c r="H55">
        <v>101</v>
      </c>
      <c r="I55">
        <v>101</v>
      </c>
      <c r="J55">
        <v>101</v>
      </c>
      <c r="K55" t="s">
        <v>2657</v>
      </c>
      <c r="L55">
        <v>101</v>
      </c>
      <c r="M55">
        <v>49.1</v>
      </c>
      <c r="N55">
        <v>2012</v>
      </c>
      <c r="O55" t="str">
        <f>VLOOKUP(C55, Query[[Country]:[Population Rank]],2,FALSE)</f>
        <v>22</v>
      </c>
      <c r="P55" t="str">
        <f>VLOOKUP(C55, Query[[Country]:[Growth Rate]],3,FALSE)</f>
        <v>0.22%</v>
      </c>
      <c r="Q55" t="str">
        <f>VLOOKUP(C55, Query[[Country]:[World Percentage]],4,FALSE)</f>
        <v>0.84%</v>
      </c>
      <c r="R55" t="str">
        <f>VLOOKUP(C55, Query[[Country]:[Density]],5,FALSE)</f>
        <v>118.31</v>
      </c>
      <c r="S55" t="str">
        <f>VLOOKUP(C55, Query[[Country]:[Land Area]],6, FALSE)</f>
        <v>547,557</v>
      </c>
      <c r="T55" t="str">
        <f>VLOOKUP(C55, Query[[Country]:[Area]],10, FALSE)</f>
        <v>551,695</v>
      </c>
      <c r="U55" t="str">
        <f>VLOOKUP(C55, Query[[Country]:[Region]],12, FALSE)</f>
        <v>Europe</v>
      </c>
      <c r="V55" t="str">
        <f>VLOOKUP(C55, Query[[Country]:[Subregion]],13, FALSE)</f>
        <v>Western Europe</v>
      </c>
      <c r="W55" t="str">
        <f>VLOOKUP(C55, Query[[Country]:[GDP (IMF)]],16, FALSE)</f>
        <v>$2.88 Tn</v>
      </c>
      <c r="X55" t="str">
        <f>VLOOKUP(C55, Query[[Country]:[GDP (UN)]],17, FALSE)</f>
        <v>$2.47 Tn</v>
      </c>
      <c r="Y55">
        <f>VLOOKUP(C55, Query[[Country]:[GDP Per Capita]],18, FALSE)</f>
        <v>44061.52</v>
      </c>
      <c r="AC55" t="str">
        <v>Colombia</v>
      </c>
      <c r="AI55">
        <v>5901.61</v>
      </c>
    </row>
    <row r="56" spans="1:35" x14ac:dyDescent="0.2">
      <c r="A56">
        <v>55</v>
      </c>
      <c r="B56" t="s">
        <v>71</v>
      </c>
      <c r="C56" t="s">
        <v>15</v>
      </c>
      <c r="D56">
        <v>40</v>
      </c>
      <c r="E56">
        <v>101</v>
      </c>
      <c r="F56">
        <v>101</v>
      </c>
      <c r="G56">
        <v>96</v>
      </c>
      <c r="H56">
        <v>29</v>
      </c>
      <c r="I56">
        <v>74</v>
      </c>
      <c r="J56">
        <v>42</v>
      </c>
      <c r="K56" t="s">
        <v>2657</v>
      </c>
      <c r="L56">
        <v>2</v>
      </c>
      <c r="M56">
        <v>48.8</v>
      </c>
      <c r="N56">
        <v>2012</v>
      </c>
      <c r="O56" t="str">
        <f>VLOOKUP(C56, Query[[Country]:[Population Rank]],2,FALSE)</f>
        <v>3</v>
      </c>
      <c r="P56" t="str">
        <f>VLOOKUP(C56, Query[[Country]:[Growth Rate]],3,FALSE)</f>
        <v>0.59%</v>
      </c>
      <c r="Q56" t="str">
        <f>VLOOKUP(C56, Query[[Country]:[World Percentage]],4,FALSE)</f>
        <v>4.25%</v>
      </c>
      <c r="R56" t="str">
        <f>VLOOKUP(C56, Query[[Country]:[Density]],5,FALSE)</f>
        <v>35.32</v>
      </c>
      <c r="S56" t="str">
        <f>VLOOKUP(C56, Query[[Country]:[Land Area]],6, FALSE)</f>
        <v>9,147,420</v>
      </c>
      <c r="T56" t="str">
        <f>VLOOKUP(C56, Query[[Country]:[Area]],10, FALSE)</f>
        <v>9,372,610</v>
      </c>
      <c r="U56" t="str">
        <f>VLOOKUP(C56, Query[[Country]:[Region]],12, FALSE)</f>
        <v>Americas</v>
      </c>
      <c r="V56" t="str">
        <f>VLOOKUP(C56, Query[[Country]:[Subregion]],13, FALSE)</f>
        <v>Northern America</v>
      </c>
      <c r="W56" t="str">
        <f>VLOOKUP(C56, Query[[Country]:[GDP (IMF)]],16, FALSE)</f>
        <v>$22.20 Tn</v>
      </c>
      <c r="X56" t="str">
        <f>VLOOKUP(C56, Query[[Country]:[GDP (UN)]],17, FALSE)</f>
        <v>$18.62 Tn</v>
      </c>
      <c r="Y56">
        <f>VLOOKUP(C56, Query[[Country]:[GDP Per Capita]],18, FALSE)</f>
        <v>67063.27</v>
      </c>
      <c r="AC56" t="str">
        <v>Slovak Republic</v>
      </c>
      <c r="AI56">
        <v>3238.01</v>
      </c>
    </row>
    <row r="57" spans="1:35" x14ac:dyDescent="0.2">
      <c r="A57">
        <v>56</v>
      </c>
      <c r="B57" t="s">
        <v>72</v>
      </c>
      <c r="C57" t="s">
        <v>36</v>
      </c>
      <c r="D57">
        <v>4</v>
      </c>
      <c r="E57">
        <v>97</v>
      </c>
      <c r="F57">
        <v>101</v>
      </c>
      <c r="G57">
        <v>51</v>
      </c>
      <c r="H57">
        <v>72</v>
      </c>
      <c r="I57">
        <v>101</v>
      </c>
      <c r="J57">
        <v>101</v>
      </c>
      <c r="K57" t="s">
        <v>2657</v>
      </c>
      <c r="L57">
        <v>35</v>
      </c>
      <c r="M57">
        <v>48.76</v>
      </c>
      <c r="N57">
        <v>2012</v>
      </c>
      <c r="O57" t="str">
        <f>VLOOKUP(C57, Query[[Country]:[Population Rank]],2,FALSE)</f>
        <v>100</v>
      </c>
      <c r="P57" t="str">
        <f>VLOOKUP(C57, Query[[Country]:[Growth Rate]],3,FALSE)</f>
        <v>1.60%</v>
      </c>
      <c r="Q57" t="str">
        <f>VLOOKUP(C57, Query[[Country]:[World Percentage]],4,FALSE)</f>
        <v>0.11%</v>
      </c>
      <c r="R57" t="str">
        <f>VLOOKUP(C57, Query[[Country]:[Density]],5,FALSE)</f>
        <v>416.73</v>
      </c>
      <c r="S57" t="str">
        <f>VLOOKUP(C57, Query[[Country]:[Land Area]],6, FALSE)</f>
        <v>21,640</v>
      </c>
      <c r="T57" t="str">
        <f>VLOOKUP(C57, Query[[Country]:[Area]],10, FALSE)</f>
        <v>20,770</v>
      </c>
      <c r="U57" t="str">
        <f>VLOOKUP(C57, Query[[Country]:[Region]],12, FALSE)</f>
        <v>Asia</v>
      </c>
      <c r="V57" t="str">
        <f>VLOOKUP(C57, Query[[Country]:[Subregion]],13, FALSE)</f>
        <v>Western Asia</v>
      </c>
      <c r="W57" t="str">
        <f>VLOOKUP(C57, Query[[Country]:[GDP (IMF)]],16, FALSE)</f>
        <v>$403.96 Bn</v>
      </c>
      <c r="X57" t="str">
        <f>VLOOKUP(C57, Query[[Country]:[GDP (UN)]],17, FALSE)</f>
        <v>$317.75 Bn</v>
      </c>
      <c r="Y57">
        <f>VLOOKUP(C57, Query[[Country]:[GDP Per Capita]],18, FALSE)</f>
        <v>46670.83</v>
      </c>
      <c r="AC57" t="str">
        <v>Iran</v>
      </c>
      <c r="AI57">
        <v>6510.65</v>
      </c>
    </row>
    <row r="58" spans="1:35" x14ac:dyDescent="0.2">
      <c r="A58">
        <v>57</v>
      </c>
      <c r="B58" t="s">
        <v>73</v>
      </c>
      <c r="C58" t="s">
        <v>15</v>
      </c>
      <c r="D58">
        <v>41</v>
      </c>
      <c r="E58">
        <v>28</v>
      </c>
      <c r="F58">
        <v>53</v>
      </c>
      <c r="G58">
        <v>94</v>
      </c>
      <c r="H58">
        <v>101</v>
      </c>
      <c r="I58">
        <v>101</v>
      </c>
      <c r="J58">
        <v>53</v>
      </c>
      <c r="K58" t="s">
        <v>2657</v>
      </c>
      <c r="L58">
        <v>101</v>
      </c>
      <c r="M58">
        <v>48.76</v>
      </c>
      <c r="N58">
        <v>2012</v>
      </c>
      <c r="O58" t="str">
        <f>VLOOKUP(C58, Query[[Country]:[Population Rank]],2,FALSE)</f>
        <v>3</v>
      </c>
      <c r="P58" t="str">
        <f>VLOOKUP(C58, Query[[Country]:[Growth Rate]],3,FALSE)</f>
        <v>0.59%</v>
      </c>
      <c r="Q58" t="str">
        <f>VLOOKUP(C58, Query[[Country]:[World Percentage]],4,FALSE)</f>
        <v>4.25%</v>
      </c>
      <c r="R58" t="str">
        <f>VLOOKUP(C58, Query[[Country]:[Density]],5,FALSE)</f>
        <v>35.32</v>
      </c>
      <c r="S58" t="str">
        <f>VLOOKUP(C58, Query[[Country]:[Land Area]],6, FALSE)</f>
        <v>9,147,420</v>
      </c>
      <c r="T58" t="str">
        <f>VLOOKUP(C58, Query[[Country]:[Area]],10, FALSE)</f>
        <v>9,372,610</v>
      </c>
      <c r="U58" t="str">
        <f>VLOOKUP(C58, Query[[Country]:[Region]],12, FALSE)</f>
        <v>Americas</v>
      </c>
      <c r="V58" t="str">
        <f>VLOOKUP(C58, Query[[Country]:[Subregion]],13, FALSE)</f>
        <v>Northern America</v>
      </c>
      <c r="W58" t="str">
        <f>VLOOKUP(C58, Query[[Country]:[GDP (IMF)]],16, FALSE)</f>
        <v>$22.20 Tn</v>
      </c>
      <c r="X58" t="str">
        <f>VLOOKUP(C58, Query[[Country]:[GDP (UN)]],17, FALSE)</f>
        <v>$18.62 Tn</v>
      </c>
      <c r="Y58">
        <f>VLOOKUP(C58, Query[[Country]:[GDP Per Capita]],18, FALSE)</f>
        <v>67063.27</v>
      </c>
      <c r="AC58" t="str">
        <v>Egypt</v>
      </c>
      <c r="AI58">
        <v>10325.48</v>
      </c>
    </row>
    <row r="59" spans="1:35" x14ac:dyDescent="0.2">
      <c r="A59">
        <v>58</v>
      </c>
      <c r="B59" t="s">
        <v>74</v>
      </c>
      <c r="C59" t="s">
        <v>15</v>
      </c>
      <c r="D59">
        <v>42</v>
      </c>
      <c r="E59">
        <v>27</v>
      </c>
      <c r="F59">
        <v>13</v>
      </c>
      <c r="G59">
        <v>101</v>
      </c>
      <c r="H59">
        <v>101</v>
      </c>
      <c r="I59">
        <v>101</v>
      </c>
      <c r="J59">
        <v>101</v>
      </c>
      <c r="K59" t="s">
        <v>2657</v>
      </c>
      <c r="L59">
        <v>92</v>
      </c>
      <c r="M59">
        <v>48.5</v>
      </c>
      <c r="N59">
        <v>2012</v>
      </c>
      <c r="O59" t="str">
        <f>VLOOKUP(C59, Query[[Country]:[Population Rank]],2,FALSE)</f>
        <v>3</v>
      </c>
      <c r="P59" t="str">
        <f>VLOOKUP(C59, Query[[Country]:[Growth Rate]],3,FALSE)</f>
        <v>0.59%</v>
      </c>
      <c r="Q59" t="str">
        <f>VLOOKUP(C59, Query[[Country]:[World Percentage]],4,FALSE)</f>
        <v>4.25%</v>
      </c>
      <c r="R59" t="str">
        <f>VLOOKUP(C59, Query[[Country]:[Density]],5,FALSE)</f>
        <v>35.32</v>
      </c>
      <c r="S59" t="str">
        <f>VLOOKUP(C59, Query[[Country]:[Land Area]],6, FALSE)</f>
        <v>9,147,420</v>
      </c>
      <c r="T59" t="str">
        <f>VLOOKUP(C59, Query[[Country]:[Area]],10, FALSE)</f>
        <v>9,372,610</v>
      </c>
      <c r="U59" t="str">
        <f>VLOOKUP(C59, Query[[Country]:[Region]],12, FALSE)</f>
        <v>Americas</v>
      </c>
      <c r="V59" t="str">
        <f>VLOOKUP(C59, Query[[Country]:[Subregion]],13, FALSE)</f>
        <v>Northern America</v>
      </c>
      <c r="W59" t="str">
        <f>VLOOKUP(C59, Query[[Country]:[GDP (IMF)]],16, FALSE)</f>
        <v>$22.20 Tn</v>
      </c>
      <c r="X59" t="str">
        <f>VLOOKUP(C59, Query[[Country]:[GDP (UN)]],17, FALSE)</f>
        <v>$18.62 Tn</v>
      </c>
      <c r="Y59">
        <f>VLOOKUP(C59, Query[[Country]:[GDP Per Capita]],18, FALSE)</f>
        <v>67063.27</v>
      </c>
      <c r="AC59" t="str">
        <v>Serbia</v>
      </c>
      <c r="AI59">
        <v>21159.4</v>
      </c>
    </row>
    <row r="60" spans="1:35" x14ac:dyDescent="0.2">
      <c r="A60">
        <v>59</v>
      </c>
      <c r="B60" t="s">
        <v>75</v>
      </c>
      <c r="C60" t="s">
        <v>15</v>
      </c>
      <c r="D60">
        <v>43</v>
      </c>
      <c r="E60">
        <v>80</v>
      </c>
      <c r="F60">
        <v>72</v>
      </c>
      <c r="G60">
        <v>101</v>
      </c>
      <c r="H60">
        <v>50</v>
      </c>
      <c r="I60">
        <v>35</v>
      </c>
      <c r="J60">
        <v>49</v>
      </c>
      <c r="K60" t="s">
        <v>2657</v>
      </c>
      <c r="L60">
        <v>101</v>
      </c>
      <c r="M60">
        <v>48.44</v>
      </c>
      <c r="N60">
        <v>2012</v>
      </c>
      <c r="O60" t="str">
        <f>VLOOKUP(C60, Query[[Country]:[Population Rank]],2,FALSE)</f>
        <v>3</v>
      </c>
      <c r="P60" t="str">
        <f>VLOOKUP(C60, Query[[Country]:[Growth Rate]],3,FALSE)</f>
        <v>0.59%</v>
      </c>
      <c r="Q60" t="str">
        <f>VLOOKUP(C60, Query[[Country]:[World Percentage]],4,FALSE)</f>
        <v>4.25%</v>
      </c>
      <c r="R60" t="str">
        <f>VLOOKUP(C60, Query[[Country]:[Density]],5,FALSE)</f>
        <v>35.32</v>
      </c>
      <c r="S60" t="str">
        <f>VLOOKUP(C60, Query[[Country]:[Land Area]],6, FALSE)</f>
        <v>9,147,420</v>
      </c>
      <c r="T60" t="str">
        <f>VLOOKUP(C60, Query[[Country]:[Area]],10, FALSE)</f>
        <v>9,372,610</v>
      </c>
      <c r="U60" t="str">
        <f>VLOOKUP(C60, Query[[Country]:[Region]],12, FALSE)</f>
        <v>Americas</v>
      </c>
      <c r="V60" t="str">
        <f>VLOOKUP(C60, Query[[Country]:[Subregion]],13, FALSE)</f>
        <v>Northern America</v>
      </c>
      <c r="W60" t="str">
        <f>VLOOKUP(C60, Query[[Country]:[GDP (IMF)]],16, FALSE)</f>
        <v>$22.20 Tn</v>
      </c>
      <c r="X60" t="str">
        <f>VLOOKUP(C60, Query[[Country]:[GDP (UN)]],17, FALSE)</f>
        <v>$18.62 Tn</v>
      </c>
      <c r="Y60">
        <f>VLOOKUP(C60, Query[[Country]:[GDP Per Capita]],18, FALSE)</f>
        <v>67063.27</v>
      </c>
      <c r="AC60" t="str">
        <v>Bulgaria</v>
      </c>
      <c r="AI60">
        <v>735.01</v>
      </c>
    </row>
    <row r="61" spans="1:35" x14ac:dyDescent="0.2">
      <c r="A61">
        <v>60</v>
      </c>
      <c r="B61" t="s">
        <v>76</v>
      </c>
      <c r="C61" t="s">
        <v>19</v>
      </c>
      <c r="D61">
        <v>1</v>
      </c>
      <c r="E61">
        <v>71</v>
      </c>
      <c r="F61">
        <v>101</v>
      </c>
      <c r="G61">
        <v>43</v>
      </c>
      <c r="H61">
        <v>64</v>
      </c>
      <c r="I61">
        <v>41</v>
      </c>
      <c r="J61">
        <v>70</v>
      </c>
      <c r="K61" t="s">
        <v>2657</v>
      </c>
      <c r="L61">
        <v>101</v>
      </c>
      <c r="M61">
        <v>48.43</v>
      </c>
      <c r="N61">
        <v>2012</v>
      </c>
      <c r="O61" t="str">
        <f>VLOOKUP(C61, Query[[Country]:[Population Rank]],2,FALSE)</f>
        <v>21</v>
      </c>
      <c r="P61" t="str">
        <f>VLOOKUP(C61, Query[[Country]:[Growth Rate]],3,FALSE)</f>
        <v>0.53%</v>
      </c>
      <c r="Q61" t="str">
        <f>VLOOKUP(C61, Query[[Country]:[World Percentage]],4,FALSE)</f>
        <v>0.87%</v>
      </c>
      <c r="R61" t="str">
        <f>VLOOKUP(C61, Query[[Country]:[Density]],5,FALSE)</f>
        <v>279.48</v>
      </c>
      <c r="S61" t="str">
        <f>VLOOKUP(C61, Query[[Country]:[Land Area]],6, FALSE)</f>
        <v>241,930</v>
      </c>
      <c r="T61" t="str">
        <f>VLOOKUP(C61, Query[[Country]:[Area]],10, FALSE)</f>
        <v>242,900</v>
      </c>
      <c r="U61" t="str">
        <f>VLOOKUP(C61, Query[[Country]:[Region]],12, FALSE)</f>
        <v>Europe</v>
      </c>
      <c r="V61" t="str">
        <f>VLOOKUP(C61, Query[[Country]:[Subregion]],13, FALSE)</f>
        <v>Northern Europe</v>
      </c>
      <c r="W61" t="str">
        <f>VLOOKUP(C61, Query[[Country]:[GDP (IMF)]],16, FALSE)</f>
        <v>$2.93 Tn</v>
      </c>
      <c r="X61" t="str">
        <f>VLOOKUP(C61, Query[[Country]:[GDP (UN)]],17, FALSE)</f>
        <v>$2.65 Tn</v>
      </c>
      <c r="Y61">
        <f>VLOOKUP(C61, Query[[Country]:[GDP Per Capita]],18, FALSE)</f>
        <v>43117.57</v>
      </c>
      <c r="AC61" t="str">
        <v>Lithuania</v>
      </c>
      <c r="AI61">
        <v>45410.69</v>
      </c>
    </row>
    <row r="62" spans="1:35" x14ac:dyDescent="0.2">
      <c r="A62">
        <v>61</v>
      </c>
      <c r="B62" t="s">
        <v>2662</v>
      </c>
      <c r="C62" t="s">
        <v>66</v>
      </c>
      <c r="D62">
        <v>3</v>
      </c>
      <c r="E62">
        <v>47</v>
      </c>
      <c r="F62">
        <v>3</v>
      </c>
      <c r="G62">
        <v>101</v>
      </c>
      <c r="H62">
        <v>101</v>
      </c>
      <c r="I62">
        <v>101</v>
      </c>
      <c r="J62">
        <v>101</v>
      </c>
      <c r="K62" t="s">
        <v>2657</v>
      </c>
      <c r="L62">
        <v>101</v>
      </c>
      <c r="M62">
        <v>48.33</v>
      </c>
      <c r="N62">
        <v>2012</v>
      </c>
      <c r="O62" t="str">
        <f>VLOOKUP(C62, Query[[Country]:[Population Rank]],2,FALSE)</f>
        <v>22</v>
      </c>
      <c r="P62" t="str">
        <f>VLOOKUP(C62, Query[[Country]:[Growth Rate]],3,FALSE)</f>
        <v>0.22%</v>
      </c>
      <c r="Q62" t="str">
        <f>VLOOKUP(C62, Query[[Country]:[World Percentage]],4,FALSE)</f>
        <v>0.84%</v>
      </c>
      <c r="R62" t="str">
        <f>VLOOKUP(C62, Query[[Country]:[Density]],5,FALSE)</f>
        <v>118.31</v>
      </c>
      <c r="S62" t="str">
        <f>VLOOKUP(C62, Query[[Country]:[Land Area]],6, FALSE)</f>
        <v>547,557</v>
      </c>
      <c r="T62" t="str">
        <f>VLOOKUP(C62, Query[[Country]:[Area]],10, FALSE)</f>
        <v>551,695</v>
      </c>
      <c r="U62" t="str">
        <f>VLOOKUP(C62, Query[[Country]:[Region]],12, FALSE)</f>
        <v>Europe</v>
      </c>
      <c r="V62" t="str">
        <f>VLOOKUP(C62, Query[[Country]:[Subregion]],13, FALSE)</f>
        <v>Western Europe</v>
      </c>
      <c r="W62" t="str">
        <f>VLOOKUP(C62, Query[[Country]:[GDP (IMF)]],16, FALSE)</f>
        <v>$2.88 Tn</v>
      </c>
      <c r="X62" t="str">
        <f>VLOOKUP(C62, Query[[Country]:[GDP (UN)]],17, FALSE)</f>
        <v>$2.47 Tn</v>
      </c>
      <c r="Y62">
        <f>VLOOKUP(C62, Query[[Country]:[GDP Per Capita]],18, FALSE)</f>
        <v>44061.52</v>
      </c>
      <c r="AC62" t="str">
        <v>Uganda</v>
      </c>
      <c r="AI62">
        <v>18257.32</v>
      </c>
    </row>
    <row r="63" spans="1:35" x14ac:dyDescent="0.2">
      <c r="A63">
        <v>62</v>
      </c>
      <c r="B63" t="s">
        <v>77</v>
      </c>
      <c r="C63" t="s">
        <v>15</v>
      </c>
      <c r="D63">
        <v>44</v>
      </c>
      <c r="E63">
        <v>101</v>
      </c>
      <c r="F63">
        <v>101</v>
      </c>
      <c r="G63">
        <v>86</v>
      </c>
      <c r="H63">
        <v>48</v>
      </c>
      <c r="I63">
        <v>34</v>
      </c>
      <c r="J63">
        <v>37</v>
      </c>
      <c r="K63" t="s">
        <v>2657</v>
      </c>
      <c r="L63">
        <v>101</v>
      </c>
      <c r="M63">
        <v>48.31</v>
      </c>
      <c r="N63">
        <v>2012</v>
      </c>
      <c r="O63" t="str">
        <f>VLOOKUP(C63, Query[[Country]:[Population Rank]],2,FALSE)</f>
        <v>3</v>
      </c>
      <c r="P63" t="str">
        <f>VLOOKUP(C63, Query[[Country]:[Growth Rate]],3,FALSE)</f>
        <v>0.59%</v>
      </c>
      <c r="Q63" t="str">
        <f>VLOOKUP(C63, Query[[Country]:[World Percentage]],4,FALSE)</f>
        <v>4.25%</v>
      </c>
      <c r="R63" t="str">
        <f>VLOOKUP(C63, Query[[Country]:[Density]],5,FALSE)</f>
        <v>35.32</v>
      </c>
      <c r="S63" t="str">
        <f>VLOOKUP(C63, Query[[Country]:[Land Area]],6, FALSE)</f>
        <v>9,147,420</v>
      </c>
      <c r="T63" t="str">
        <f>VLOOKUP(C63, Query[[Country]:[Area]],10, FALSE)</f>
        <v>9,372,610</v>
      </c>
      <c r="U63" t="str">
        <f>VLOOKUP(C63, Query[[Country]:[Region]],12, FALSE)</f>
        <v>Americas</v>
      </c>
      <c r="V63" t="str">
        <f>VLOOKUP(C63, Query[[Country]:[Subregion]],13, FALSE)</f>
        <v>Northern America</v>
      </c>
      <c r="W63" t="str">
        <f>VLOOKUP(C63, Query[[Country]:[GDP (IMF)]],16, FALSE)</f>
        <v>$22.20 Tn</v>
      </c>
      <c r="X63" t="str">
        <f>VLOOKUP(C63, Query[[Country]:[GDP (UN)]],17, FALSE)</f>
        <v>$18.62 Tn</v>
      </c>
      <c r="Y63">
        <f>VLOOKUP(C63, Query[[Country]:[GDP Per Capita]],18, FALSE)</f>
        <v>67063.27</v>
      </c>
      <c r="AC63" t="str">
        <v>United Arab Emirates</v>
      </c>
      <c r="AI63">
        <v>21822.84</v>
      </c>
    </row>
    <row r="64" spans="1:35" x14ac:dyDescent="0.2">
      <c r="A64">
        <v>63</v>
      </c>
      <c r="B64" t="s">
        <v>78</v>
      </c>
      <c r="C64" t="s">
        <v>66</v>
      </c>
      <c r="D64">
        <v>4</v>
      </c>
      <c r="E64">
        <v>54</v>
      </c>
      <c r="F64">
        <v>101</v>
      </c>
      <c r="G64">
        <v>84</v>
      </c>
      <c r="H64">
        <v>36</v>
      </c>
      <c r="I64">
        <v>53</v>
      </c>
      <c r="J64">
        <v>78</v>
      </c>
      <c r="K64" t="s">
        <v>2657</v>
      </c>
      <c r="L64">
        <v>101</v>
      </c>
      <c r="M64">
        <v>48.26</v>
      </c>
      <c r="N64">
        <v>2012</v>
      </c>
      <c r="O64" t="str">
        <f>VLOOKUP(C64, Query[[Country]:[Population Rank]],2,FALSE)</f>
        <v>22</v>
      </c>
      <c r="P64" t="str">
        <f>VLOOKUP(C64, Query[[Country]:[Growth Rate]],3,FALSE)</f>
        <v>0.22%</v>
      </c>
      <c r="Q64" t="str">
        <f>VLOOKUP(C64, Query[[Country]:[World Percentage]],4,FALSE)</f>
        <v>0.84%</v>
      </c>
      <c r="R64" t="str">
        <f>VLOOKUP(C64, Query[[Country]:[Density]],5,FALSE)</f>
        <v>118.31</v>
      </c>
      <c r="S64" t="str">
        <f>VLOOKUP(C64, Query[[Country]:[Land Area]],6, FALSE)</f>
        <v>547,557</v>
      </c>
      <c r="T64" t="str">
        <f>VLOOKUP(C64, Query[[Country]:[Area]],10, FALSE)</f>
        <v>551,695</v>
      </c>
      <c r="U64" t="str">
        <f>VLOOKUP(C64, Query[[Country]:[Region]],12, FALSE)</f>
        <v>Europe</v>
      </c>
      <c r="V64" t="str">
        <f>VLOOKUP(C64, Query[[Country]:[Subregion]],13, FALSE)</f>
        <v>Western Europe</v>
      </c>
      <c r="W64" t="str">
        <f>VLOOKUP(C64, Query[[Country]:[GDP (IMF)]],16, FALSE)</f>
        <v>$2.88 Tn</v>
      </c>
      <c r="X64" t="str">
        <f>VLOOKUP(C64, Query[[Country]:[GDP (UN)]],17, FALSE)</f>
        <v>$2.47 Tn</v>
      </c>
      <c r="Y64">
        <f>VLOOKUP(C64, Query[[Country]:[GDP Per Capita]],18, FALSE)</f>
        <v>44061.52</v>
      </c>
      <c r="AC64" t="str">
        <v>Uruguay</v>
      </c>
      <c r="AI64">
        <v>13677.99</v>
      </c>
    </row>
    <row r="65" spans="1:35" x14ac:dyDescent="0.2">
      <c r="A65">
        <v>64</v>
      </c>
      <c r="B65" t="s">
        <v>79</v>
      </c>
      <c r="C65" t="s">
        <v>15</v>
      </c>
      <c r="D65">
        <v>45</v>
      </c>
      <c r="E65">
        <v>101</v>
      </c>
      <c r="F65">
        <v>94</v>
      </c>
      <c r="G65">
        <v>101</v>
      </c>
      <c r="H65">
        <v>38</v>
      </c>
      <c r="I65">
        <v>60</v>
      </c>
      <c r="J65">
        <v>27</v>
      </c>
      <c r="K65" t="s">
        <v>2657</v>
      </c>
      <c r="L65">
        <v>99</v>
      </c>
      <c r="M65">
        <v>48.15</v>
      </c>
      <c r="N65">
        <v>2012</v>
      </c>
      <c r="O65" t="str">
        <f>VLOOKUP(C65, Query[[Country]:[Population Rank]],2,FALSE)</f>
        <v>3</v>
      </c>
      <c r="P65" t="str">
        <f>VLOOKUP(C65, Query[[Country]:[Growth Rate]],3,FALSE)</f>
        <v>0.59%</v>
      </c>
      <c r="Q65" t="str">
        <f>VLOOKUP(C65, Query[[Country]:[World Percentage]],4,FALSE)</f>
        <v>4.25%</v>
      </c>
      <c r="R65" t="str">
        <f>VLOOKUP(C65, Query[[Country]:[Density]],5,FALSE)</f>
        <v>35.32</v>
      </c>
      <c r="S65" t="str">
        <f>VLOOKUP(C65, Query[[Country]:[Land Area]],6, FALSE)</f>
        <v>9,147,420</v>
      </c>
      <c r="T65" t="str">
        <f>VLOOKUP(C65, Query[[Country]:[Area]],10, FALSE)</f>
        <v>9,372,610</v>
      </c>
      <c r="U65" t="str">
        <f>VLOOKUP(C65, Query[[Country]:[Region]],12, FALSE)</f>
        <v>Americas</v>
      </c>
      <c r="V65" t="str">
        <f>VLOOKUP(C65, Query[[Country]:[Subregion]],13, FALSE)</f>
        <v>Northern America</v>
      </c>
      <c r="W65" t="str">
        <f>VLOOKUP(C65, Query[[Country]:[GDP (IMF)]],16, FALSE)</f>
        <v>$22.20 Tn</v>
      </c>
      <c r="X65" t="str">
        <f>VLOOKUP(C65, Query[[Country]:[GDP (UN)]],17, FALSE)</f>
        <v>$18.62 Tn</v>
      </c>
      <c r="Y65">
        <f>VLOOKUP(C65, Query[[Country]:[GDP Per Capita]],18, FALSE)</f>
        <v>67063.27</v>
      </c>
      <c r="AC65" t="str">
        <v>Cyprus</v>
      </c>
      <c r="AI65">
        <v>36393.69</v>
      </c>
    </row>
    <row r="66" spans="1:35" x14ac:dyDescent="0.2">
      <c r="A66">
        <v>65</v>
      </c>
      <c r="B66" t="s">
        <v>80</v>
      </c>
      <c r="C66" t="s">
        <v>33</v>
      </c>
      <c r="D66">
        <v>2</v>
      </c>
      <c r="E66">
        <v>46</v>
      </c>
      <c r="F66">
        <v>101</v>
      </c>
      <c r="G66">
        <v>29</v>
      </c>
      <c r="H66">
        <v>101</v>
      </c>
      <c r="I66">
        <v>93</v>
      </c>
      <c r="J66">
        <v>101</v>
      </c>
      <c r="K66" t="s">
        <v>2657</v>
      </c>
      <c r="L66">
        <v>101</v>
      </c>
      <c r="M66">
        <v>47.94</v>
      </c>
      <c r="N66">
        <v>2012</v>
      </c>
      <c r="O66" t="str">
        <f>VLOOKUP(C66, Query[[Country]:[Population Rank]],2,FALSE)</f>
        <v>101</v>
      </c>
      <c r="P66" t="str">
        <f>VLOOKUP(C66, Query[[Country]:[Growth Rate]],3,FALSE)</f>
        <v>0.74%</v>
      </c>
      <c r="Q66" t="str">
        <f>VLOOKUP(C66, Query[[Country]:[World Percentage]],4,FALSE)</f>
        <v>0.11%</v>
      </c>
      <c r="R66" t="str">
        <f>VLOOKUP(C66, Query[[Country]:[Density]],5,FALSE)</f>
        <v>209.64</v>
      </c>
      <c r="S66" t="str">
        <f>VLOOKUP(C66, Query[[Country]:[Land Area]],6, FALSE)</f>
        <v>39,516</v>
      </c>
      <c r="T66" t="str">
        <f>VLOOKUP(C66, Query[[Country]:[Area]],10, FALSE)</f>
        <v>41,284</v>
      </c>
      <c r="U66" t="str">
        <f>VLOOKUP(C66, Query[[Country]:[Region]],12, FALSE)</f>
        <v>Europe</v>
      </c>
      <c r="V66" t="str">
        <f>VLOOKUP(C66, Query[[Country]:[Subregion]],13, FALSE)</f>
        <v>Western Europe</v>
      </c>
      <c r="W66" t="str">
        <f>VLOOKUP(C66, Query[[Country]:[GDP (IMF)]],16, FALSE)</f>
        <v>$740.70 Bn</v>
      </c>
      <c r="X66" t="str">
        <f>VLOOKUP(C66, Query[[Country]:[GDP (UN)]],17, FALSE)</f>
        <v>$668.85 Bn</v>
      </c>
      <c r="Y66">
        <f>VLOOKUP(C66, Query[[Country]:[GDP Per Capita]],18, FALSE)</f>
        <v>85584.56</v>
      </c>
      <c r="AC66" t="str">
        <v>Romania</v>
      </c>
    </row>
    <row r="67" spans="1:35" x14ac:dyDescent="0.2">
      <c r="A67">
        <v>66</v>
      </c>
      <c r="B67" t="s">
        <v>81</v>
      </c>
      <c r="C67" t="s">
        <v>15</v>
      </c>
      <c r="D67">
        <v>46</v>
      </c>
      <c r="E67">
        <v>49</v>
      </c>
      <c r="F67">
        <v>37</v>
      </c>
      <c r="G67">
        <v>65</v>
      </c>
      <c r="H67">
        <v>101</v>
      </c>
      <c r="I67">
        <v>73</v>
      </c>
      <c r="J67">
        <v>92</v>
      </c>
      <c r="K67" t="s">
        <v>2657</v>
      </c>
      <c r="L67">
        <v>101</v>
      </c>
      <c r="M67">
        <v>47.91</v>
      </c>
      <c r="N67">
        <v>2012</v>
      </c>
      <c r="O67" t="str">
        <f>VLOOKUP(C67, Query[[Country]:[Population Rank]],2,FALSE)</f>
        <v>3</v>
      </c>
      <c r="P67" t="str">
        <f>VLOOKUP(C67, Query[[Country]:[Growth Rate]],3,FALSE)</f>
        <v>0.59%</v>
      </c>
      <c r="Q67" t="str">
        <f>VLOOKUP(C67, Query[[Country]:[World Percentage]],4,FALSE)</f>
        <v>4.25%</v>
      </c>
      <c r="R67" t="str">
        <f>VLOOKUP(C67, Query[[Country]:[Density]],5,FALSE)</f>
        <v>35.32</v>
      </c>
      <c r="S67" t="str">
        <f>VLOOKUP(C67, Query[[Country]:[Land Area]],6, FALSE)</f>
        <v>9,147,420</v>
      </c>
      <c r="T67" t="str">
        <f>VLOOKUP(C67, Query[[Country]:[Area]],10, FALSE)</f>
        <v>9,372,610</v>
      </c>
      <c r="U67" t="str">
        <f>VLOOKUP(C67, Query[[Country]:[Region]],12, FALSE)</f>
        <v>Americas</v>
      </c>
      <c r="V67" t="str">
        <f>VLOOKUP(C67, Query[[Country]:[Subregion]],13, FALSE)</f>
        <v>Northern America</v>
      </c>
      <c r="W67" t="str">
        <f>VLOOKUP(C67, Query[[Country]:[GDP (IMF)]],16, FALSE)</f>
        <v>$22.20 Tn</v>
      </c>
      <c r="X67" t="str">
        <f>VLOOKUP(C67, Query[[Country]:[GDP (UN)]],17, FALSE)</f>
        <v>$18.62 Tn</v>
      </c>
      <c r="Y67">
        <f>VLOOKUP(C67, Query[[Country]:[GDP Per Capita]],18, FALSE)</f>
        <v>67063.27</v>
      </c>
      <c r="AC67" t="str">
        <v>Puerto Rico</v>
      </c>
    </row>
    <row r="68" spans="1:35" x14ac:dyDescent="0.2">
      <c r="A68">
        <v>67</v>
      </c>
      <c r="B68" t="s">
        <v>82</v>
      </c>
      <c r="C68" t="s">
        <v>52</v>
      </c>
      <c r="D68">
        <v>3</v>
      </c>
      <c r="E68">
        <v>101</v>
      </c>
      <c r="F68">
        <v>101</v>
      </c>
      <c r="G68">
        <v>93</v>
      </c>
      <c r="H68">
        <v>28</v>
      </c>
      <c r="I68">
        <v>38</v>
      </c>
      <c r="J68">
        <v>48</v>
      </c>
      <c r="K68" t="s">
        <v>2657</v>
      </c>
      <c r="L68">
        <v>101</v>
      </c>
      <c r="M68">
        <v>47.74</v>
      </c>
      <c r="N68">
        <v>2012</v>
      </c>
      <c r="O68" t="str">
        <f>VLOOKUP(C68, Query[[Country]:[Population Rank]],2,FALSE)</f>
        <v>39</v>
      </c>
      <c r="P68" t="str">
        <f>VLOOKUP(C68, Query[[Country]:[Growth Rate]],3,FALSE)</f>
        <v>0.89%</v>
      </c>
      <c r="Q68" t="str">
        <f>VLOOKUP(C68, Query[[Country]:[World Percentage]],4,FALSE)</f>
        <v>0.48%</v>
      </c>
      <c r="R68" t="str">
        <f>VLOOKUP(C68, Query[[Country]:[Density]],5,FALSE)</f>
        <v>3.78</v>
      </c>
      <c r="S68" t="str">
        <f>VLOOKUP(C68, Query[[Country]:[Land Area]],6, FALSE)</f>
        <v>9,093,510</v>
      </c>
      <c r="T68" t="str">
        <f>VLOOKUP(C68, Query[[Country]:[Area]],10, FALSE)</f>
        <v>9,984,670</v>
      </c>
      <c r="U68" t="str">
        <f>VLOOKUP(C68, Query[[Country]:[Region]],12, FALSE)</f>
        <v>Americas</v>
      </c>
      <c r="V68" t="str">
        <f>VLOOKUP(C68, Query[[Country]:[Subregion]],13, FALSE)</f>
        <v>Northern America</v>
      </c>
      <c r="W68" t="str">
        <f>VLOOKUP(C68, Query[[Country]:[GDP (IMF)]],16, FALSE)</f>
        <v>$1.83 Tn</v>
      </c>
      <c r="X68" t="str">
        <f>VLOOKUP(C68, Query[[Country]:[GDP (UN)]],17, FALSE)</f>
        <v>$1.53 Tn</v>
      </c>
      <c r="Y68">
        <f>VLOOKUP(C68, Query[[Country]:[GDP Per Capita]],18, FALSE)</f>
        <v>48552.87</v>
      </c>
    </row>
    <row r="69" spans="1:35" x14ac:dyDescent="0.2">
      <c r="A69">
        <v>68</v>
      </c>
      <c r="B69" t="s">
        <v>83</v>
      </c>
      <c r="C69" t="s">
        <v>15</v>
      </c>
      <c r="D69">
        <v>47</v>
      </c>
      <c r="E69">
        <v>85</v>
      </c>
      <c r="F69">
        <v>101</v>
      </c>
      <c r="G69">
        <v>50</v>
      </c>
      <c r="H69">
        <v>47</v>
      </c>
      <c r="I69">
        <v>55</v>
      </c>
      <c r="J69">
        <v>41</v>
      </c>
      <c r="K69" t="s">
        <v>2657</v>
      </c>
      <c r="L69">
        <v>101</v>
      </c>
      <c r="M69">
        <v>47.69</v>
      </c>
      <c r="N69">
        <v>2012</v>
      </c>
      <c r="O69" t="str">
        <f>VLOOKUP(C69, Query[[Country]:[Population Rank]],2,FALSE)</f>
        <v>3</v>
      </c>
      <c r="P69" t="str">
        <f>VLOOKUP(C69, Query[[Country]:[Growth Rate]],3,FALSE)</f>
        <v>0.59%</v>
      </c>
      <c r="Q69" t="str">
        <f>VLOOKUP(C69, Query[[Country]:[World Percentage]],4,FALSE)</f>
        <v>4.25%</v>
      </c>
      <c r="R69" t="str">
        <f>VLOOKUP(C69, Query[[Country]:[Density]],5,FALSE)</f>
        <v>35.32</v>
      </c>
      <c r="S69" t="str">
        <f>VLOOKUP(C69, Query[[Country]:[Land Area]],6, FALSE)</f>
        <v>9,147,420</v>
      </c>
      <c r="T69" t="str">
        <f>VLOOKUP(C69, Query[[Country]:[Area]],10, FALSE)</f>
        <v>9,372,610</v>
      </c>
      <c r="U69" t="str">
        <f>VLOOKUP(C69, Query[[Country]:[Region]],12, FALSE)</f>
        <v>Americas</v>
      </c>
      <c r="V69" t="str">
        <f>VLOOKUP(C69, Query[[Country]:[Subregion]],13, FALSE)</f>
        <v>Northern America</v>
      </c>
      <c r="W69" t="str">
        <f>VLOOKUP(C69, Query[[Country]:[GDP (IMF)]],16, FALSE)</f>
        <v>$22.20 Tn</v>
      </c>
      <c r="X69" t="str">
        <f>VLOOKUP(C69, Query[[Country]:[GDP (UN)]],17, FALSE)</f>
        <v>$18.62 Tn</v>
      </c>
      <c r="Y69">
        <f>VLOOKUP(C69, Query[[Country]:[GDP Per Capita]],18, FALSE)</f>
        <v>67063.27</v>
      </c>
    </row>
    <row r="70" spans="1:35" x14ac:dyDescent="0.2">
      <c r="A70">
        <v>69</v>
      </c>
      <c r="B70" t="s">
        <v>84</v>
      </c>
      <c r="C70" t="s">
        <v>33</v>
      </c>
      <c r="D70">
        <v>3</v>
      </c>
      <c r="E70">
        <v>101</v>
      </c>
      <c r="F70">
        <v>30</v>
      </c>
      <c r="G70">
        <v>82</v>
      </c>
      <c r="H70">
        <v>101</v>
      </c>
      <c r="I70">
        <v>101</v>
      </c>
      <c r="J70">
        <v>101</v>
      </c>
      <c r="K70" t="s">
        <v>2657</v>
      </c>
      <c r="L70">
        <v>74</v>
      </c>
      <c r="M70">
        <v>47.68</v>
      </c>
      <c r="N70">
        <v>2012</v>
      </c>
      <c r="O70" t="str">
        <f>VLOOKUP(C70, Query[[Country]:[Population Rank]],2,FALSE)</f>
        <v>101</v>
      </c>
      <c r="P70" t="str">
        <f>VLOOKUP(C70, Query[[Country]:[Growth Rate]],3,FALSE)</f>
        <v>0.74%</v>
      </c>
      <c r="Q70" t="str">
        <f>VLOOKUP(C70, Query[[Country]:[World Percentage]],4,FALSE)</f>
        <v>0.11%</v>
      </c>
      <c r="R70" t="str">
        <f>VLOOKUP(C70, Query[[Country]:[Density]],5,FALSE)</f>
        <v>209.64</v>
      </c>
      <c r="S70" t="str">
        <f>VLOOKUP(C70, Query[[Country]:[Land Area]],6, FALSE)</f>
        <v>39,516</v>
      </c>
      <c r="T70" t="str">
        <f>VLOOKUP(C70, Query[[Country]:[Area]],10, FALSE)</f>
        <v>41,284</v>
      </c>
      <c r="U70" t="str">
        <f>VLOOKUP(C70, Query[[Country]:[Region]],12, FALSE)</f>
        <v>Europe</v>
      </c>
      <c r="V70" t="str">
        <f>VLOOKUP(C70, Query[[Country]:[Subregion]],13, FALSE)</f>
        <v>Western Europe</v>
      </c>
      <c r="W70" t="str">
        <f>VLOOKUP(C70, Query[[Country]:[GDP (IMF)]],16, FALSE)</f>
        <v>$740.70 Bn</v>
      </c>
      <c r="X70" t="str">
        <f>VLOOKUP(C70, Query[[Country]:[GDP (UN)]],17, FALSE)</f>
        <v>$668.85 Bn</v>
      </c>
      <c r="Y70">
        <f>VLOOKUP(C70, Query[[Country]:[GDP Per Capita]],18, FALSE)</f>
        <v>85584.56</v>
      </c>
    </row>
    <row r="71" spans="1:35" x14ac:dyDescent="0.2">
      <c r="A71">
        <v>70</v>
      </c>
      <c r="B71" t="s">
        <v>85</v>
      </c>
      <c r="C71" t="s">
        <v>86</v>
      </c>
      <c r="D71">
        <v>1</v>
      </c>
      <c r="E71">
        <v>51</v>
      </c>
      <c r="F71">
        <v>101</v>
      </c>
      <c r="G71">
        <v>42</v>
      </c>
      <c r="H71">
        <v>84</v>
      </c>
      <c r="I71">
        <v>49</v>
      </c>
      <c r="J71">
        <v>95</v>
      </c>
      <c r="K71" t="s">
        <v>2657</v>
      </c>
      <c r="L71">
        <v>101</v>
      </c>
      <c r="M71">
        <v>47.61</v>
      </c>
      <c r="N71">
        <v>2012</v>
      </c>
      <c r="O71" t="str">
        <f>VLOOKUP(C71, Query[[Country]:[Population Rank]],2,FALSE)</f>
        <v>91</v>
      </c>
      <c r="P71" t="str">
        <f>VLOOKUP(C71, Query[[Country]:[Growth Rate]],3,FALSE)</f>
        <v>0.63%</v>
      </c>
      <c r="Q71" t="str">
        <f>VLOOKUP(C71, Query[[Country]:[World Percentage]],4,FALSE)</f>
        <v>0.13%</v>
      </c>
      <c r="R71" t="str">
        <f>VLOOKUP(C71, Query[[Country]:[Density]],5,FALSE)</f>
        <v>22.43</v>
      </c>
      <c r="S71" t="str">
        <f>VLOOKUP(C71, Query[[Country]:[Land Area]],6, FALSE)</f>
        <v>410,340</v>
      </c>
      <c r="T71" t="str">
        <f>VLOOKUP(C71, Query[[Country]:[Area]],10, FALSE)</f>
        <v>450,295</v>
      </c>
      <c r="U71" t="str">
        <f>VLOOKUP(C71, Query[[Country]:[Region]],12, FALSE)</f>
        <v>Europe</v>
      </c>
      <c r="V71" t="str">
        <f>VLOOKUP(C71, Query[[Country]:[Subregion]],13, FALSE)</f>
        <v>Northern Europe</v>
      </c>
      <c r="W71" t="str">
        <f>VLOOKUP(C71, Query[[Country]:[GDP (IMF)]],16, FALSE)</f>
        <v>$576.72 Bn</v>
      </c>
      <c r="X71" t="str">
        <f>VLOOKUP(C71, Query[[Country]:[GDP (UN)]],17, FALSE)</f>
        <v>$514.48 Bn</v>
      </c>
      <c r="Y71">
        <f>VLOOKUP(C71, Query[[Country]:[GDP Per Capita]],18, FALSE)</f>
        <v>57105.15</v>
      </c>
    </row>
    <row r="72" spans="1:35" x14ac:dyDescent="0.2">
      <c r="A72">
        <v>71</v>
      </c>
      <c r="B72" t="s">
        <v>87</v>
      </c>
      <c r="C72" t="s">
        <v>15</v>
      </c>
      <c r="D72">
        <v>48</v>
      </c>
      <c r="E72">
        <v>81</v>
      </c>
      <c r="F72">
        <v>101</v>
      </c>
      <c r="G72">
        <v>101</v>
      </c>
      <c r="H72">
        <v>21</v>
      </c>
      <c r="I72">
        <v>32</v>
      </c>
      <c r="J72">
        <v>24</v>
      </c>
      <c r="K72" t="s">
        <v>2657</v>
      </c>
      <c r="L72">
        <v>61</v>
      </c>
      <c r="M72">
        <v>47.59</v>
      </c>
      <c r="N72">
        <v>2012</v>
      </c>
      <c r="O72" t="str">
        <f>VLOOKUP(C72, Query[[Country]:[Population Rank]],2,FALSE)</f>
        <v>3</v>
      </c>
      <c r="P72" t="str">
        <f>VLOOKUP(C72, Query[[Country]:[Growth Rate]],3,FALSE)</f>
        <v>0.59%</v>
      </c>
      <c r="Q72" t="str">
        <f>VLOOKUP(C72, Query[[Country]:[World Percentage]],4,FALSE)</f>
        <v>4.25%</v>
      </c>
      <c r="R72" t="str">
        <f>VLOOKUP(C72, Query[[Country]:[Density]],5,FALSE)</f>
        <v>35.32</v>
      </c>
      <c r="S72" t="str">
        <f>VLOOKUP(C72, Query[[Country]:[Land Area]],6, FALSE)</f>
        <v>9,147,420</v>
      </c>
      <c r="T72" t="str">
        <f>VLOOKUP(C72, Query[[Country]:[Area]],10, FALSE)</f>
        <v>9,372,610</v>
      </c>
      <c r="U72" t="str">
        <f>VLOOKUP(C72, Query[[Country]:[Region]],12, FALSE)</f>
        <v>Americas</v>
      </c>
      <c r="V72" t="str">
        <f>VLOOKUP(C72, Query[[Country]:[Subregion]],13, FALSE)</f>
        <v>Northern America</v>
      </c>
      <c r="W72" t="str">
        <f>VLOOKUP(C72, Query[[Country]:[GDP (IMF)]],16, FALSE)</f>
        <v>$22.20 Tn</v>
      </c>
      <c r="X72" t="str">
        <f>VLOOKUP(C72, Query[[Country]:[GDP (UN)]],17, FALSE)</f>
        <v>$18.62 Tn</v>
      </c>
      <c r="Y72">
        <f>VLOOKUP(C72, Query[[Country]:[GDP Per Capita]],18, FALSE)</f>
        <v>67063.27</v>
      </c>
    </row>
    <row r="73" spans="1:35" x14ac:dyDescent="0.2">
      <c r="A73">
        <v>72</v>
      </c>
      <c r="B73" t="s">
        <v>88</v>
      </c>
      <c r="C73" t="s">
        <v>15</v>
      </c>
      <c r="D73">
        <v>49</v>
      </c>
      <c r="E73">
        <v>101</v>
      </c>
      <c r="F73">
        <v>101</v>
      </c>
      <c r="G73">
        <v>59</v>
      </c>
      <c r="H73">
        <v>80</v>
      </c>
      <c r="I73">
        <v>83</v>
      </c>
      <c r="J73">
        <v>72</v>
      </c>
      <c r="K73" t="s">
        <v>2657</v>
      </c>
      <c r="L73">
        <v>85</v>
      </c>
      <c r="M73">
        <v>47.5</v>
      </c>
      <c r="N73">
        <v>2012</v>
      </c>
      <c r="O73" t="str">
        <f>VLOOKUP(C73, Query[[Country]:[Population Rank]],2,FALSE)</f>
        <v>3</v>
      </c>
      <c r="P73" t="str">
        <f>VLOOKUP(C73, Query[[Country]:[Growth Rate]],3,FALSE)</f>
        <v>0.59%</v>
      </c>
      <c r="Q73" t="str">
        <f>VLOOKUP(C73, Query[[Country]:[World Percentage]],4,FALSE)</f>
        <v>4.25%</v>
      </c>
      <c r="R73" t="str">
        <f>VLOOKUP(C73, Query[[Country]:[Density]],5,FALSE)</f>
        <v>35.32</v>
      </c>
      <c r="S73" t="str">
        <f>VLOOKUP(C73, Query[[Country]:[Land Area]],6, FALSE)</f>
        <v>9,147,420</v>
      </c>
      <c r="T73" t="str">
        <f>VLOOKUP(C73, Query[[Country]:[Area]],10, FALSE)</f>
        <v>9,372,610</v>
      </c>
      <c r="U73" t="str">
        <f>VLOOKUP(C73, Query[[Country]:[Region]],12, FALSE)</f>
        <v>Americas</v>
      </c>
      <c r="V73" t="str">
        <f>VLOOKUP(C73, Query[[Country]:[Subregion]],13, FALSE)</f>
        <v>Northern America</v>
      </c>
      <c r="W73" t="str">
        <f>VLOOKUP(C73, Query[[Country]:[GDP (IMF)]],16, FALSE)</f>
        <v>$22.20 Tn</v>
      </c>
      <c r="X73" t="str">
        <f>VLOOKUP(C73, Query[[Country]:[GDP (UN)]],17, FALSE)</f>
        <v>$18.62 Tn</v>
      </c>
      <c r="Y73">
        <f>VLOOKUP(C73, Query[[Country]:[GDP Per Capita]],18, FALSE)</f>
        <v>67063.27</v>
      </c>
    </row>
    <row r="74" spans="1:35" x14ac:dyDescent="0.2">
      <c r="A74">
        <v>73</v>
      </c>
      <c r="B74" t="s">
        <v>89</v>
      </c>
      <c r="C74" t="s">
        <v>15</v>
      </c>
      <c r="D74">
        <v>50</v>
      </c>
      <c r="E74">
        <v>101</v>
      </c>
      <c r="F74">
        <v>101</v>
      </c>
      <c r="G74">
        <v>46</v>
      </c>
      <c r="H74">
        <v>58</v>
      </c>
      <c r="I74">
        <v>101</v>
      </c>
      <c r="J74">
        <v>80</v>
      </c>
      <c r="K74" t="s">
        <v>2657</v>
      </c>
      <c r="L74">
        <v>101</v>
      </c>
      <c r="M74">
        <v>47.31</v>
      </c>
      <c r="N74">
        <v>2012</v>
      </c>
      <c r="O74" t="str">
        <f>VLOOKUP(C74, Query[[Country]:[Population Rank]],2,FALSE)</f>
        <v>3</v>
      </c>
      <c r="P74" t="str">
        <f>VLOOKUP(C74, Query[[Country]:[Growth Rate]],3,FALSE)</f>
        <v>0.59%</v>
      </c>
      <c r="Q74" t="str">
        <f>VLOOKUP(C74, Query[[Country]:[World Percentage]],4,FALSE)</f>
        <v>4.25%</v>
      </c>
      <c r="R74" t="str">
        <f>VLOOKUP(C74, Query[[Country]:[Density]],5,FALSE)</f>
        <v>35.32</v>
      </c>
      <c r="S74" t="str">
        <f>VLOOKUP(C74, Query[[Country]:[Land Area]],6, FALSE)</f>
        <v>9,147,420</v>
      </c>
      <c r="T74" t="str">
        <f>VLOOKUP(C74, Query[[Country]:[Area]],10, FALSE)</f>
        <v>9,372,610</v>
      </c>
      <c r="U74" t="str">
        <f>VLOOKUP(C74, Query[[Country]:[Region]],12, FALSE)</f>
        <v>Americas</v>
      </c>
      <c r="V74" t="str">
        <f>VLOOKUP(C74, Query[[Country]:[Subregion]],13, FALSE)</f>
        <v>Northern America</v>
      </c>
      <c r="W74" t="str">
        <f>VLOOKUP(C74, Query[[Country]:[GDP (IMF)]],16, FALSE)</f>
        <v>$22.20 Tn</v>
      </c>
      <c r="X74" t="str">
        <f>VLOOKUP(C74, Query[[Country]:[GDP (UN)]],17, FALSE)</f>
        <v>$18.62 Tn</v>
      </c>
      <c r="Y74">
        <f>VLOOKUP(C74, Query[[Country]:[GDP Per Capita]],18, FALSE)</f>
        <v>67063.27</v>
      </c>
    </row>
    <row r="75" spans="1:35" x14ac:dyDescent="0.2">
      <c r="A75">
        <v>74</v>
      </c>
      <c r="B75" t="s">
        <v>90</v>
      </c>
      <c r="C75" t="s">
        <v>30</v>
      </c>
      <c r="D75">
        <v>4</v>
      </c>
      <c r="E75">
        <v>56</v>
      </c>
      <c r="F75">
        <v>101</v>
      </c>
      <c r="G75">
        <v>69</v>
      </c>
      <c r="H75">
        <v>101</v>
      </c>
      <c r="I75">
        <v>101</v>
      </c>
      <c r="J75">
        <v>101</v>
      </c>
      <c r="K75" t="s">
        <v>2657</v>
      </c>
      <c r="L75">
        <v>46</v>
      </c>
      <c r="M75">
        <v>46.89</v>
      </c>
      <c r="N75">
        <v>2012</v>
      </c>
      <c r="O75" t="str">
        <f>VLOOKUP(C75, Query[[Country]:[Population Rank]],2,FALSE)</f>
        <v>11</v>
      </c>
      <c r="P75" t="str">
        <f>VLOOKUP(C75, Query[[Country]:[Growth Rate]],3,FALSE)</f>
        <v>-0.30%</v>
      </c>
      <c r="Q75" t="str">
        <f>VLOOKUP(C75, Query[[Country]:[World Percentage]],4,FALSE)</f>
        <v>1.62%</v>
      </c>
      <c r="R75" t="str">
        <f>VLOOKUP(C75, Query[[Country]:[Density]],5,FALSE)</f>
        <v>334.66</v>
      </c>
      <c r="S75" t="str">
        <f>VLOOKUP(C75, Query[[Country]:[Land Area]],6, FALSE)</f>
        <v>364,555</v>
      </c>
      <c r="T75" t="str">
        <f>VLOOKUP(C75, Query[[Country]:[Area]],10, FALSE)</f>
        <v>377,930</v>
      </c>
      <c r="U75" t="str">
        <f>VLOOKUP(C75, Query[[Country]:[Region]],12, FALSE)</f>
        <v>Asia</v>
      </c>
      <c r="V75" t="str">
        <f>VLOOKUP(C75, Query[[Country]:[Subregion]],13, FALSE)</f>
        <v>Eastern Asia</v>
      </c>
      <c r="W75" t="str">
        <f>VLOOKUP(C75, Query[[Country]:[GDP (IMF)]],16, FALSE)</f>
        <v>$5.50 Tn</v>
      </c>
      <c r="X75" t="str">
        <f>VLOOKUP(C75, Query[[Country]:[GDP (UN)]],17, FALSE)</f>
        <v>$4.94 Tn</v>
      </c>
      <c r="Y75">
        <f>VLOOKUP(C75, Query[[Country]:[GDP Per Capita]],18, FALSE)</f>
        <v>43450.14</v>
      </c>
    </row>
    <row r="76" spans="1:35" x14ac:dyDescent="0.2">
      <c r="A76">
        <v>75</v>
      </c>
      <c r="B76" t="s">
        <v>91</v>
      </c>
      <c r="C76" t="s">
        <v>92</v>
      </c>
      <c r="D76">
        <v>1</v>
      </c>
      <c r="E76">
        <v>101</v>
      </c>
      <c r="F76">
        <v>34</v>
      </c>
      <c r="G76">
        <v>101</v>
      </c>
      <c r="H76">
        <v>44</v>
      </c>
      <c r="I76">
        <v>101</v>
      </c>
      <c r="J76">
        <v>69</v>
      </c>
      <c r="K76" t="s">
        <v>2657</v>
      </c>
      <c r="L76">
        <v>4</v>
      </c>
      <c r="M76">
        <v>46.74</v>
      </c>
      <c r="N76">
        <v>2012</v>
      </c>
      <c r="O76" t="str">
        <f>VLOOKUP(C76, Query[[Country]:[Population Rank]],2,FALSE)</f>
        <v>28</v>
      </c>
      <c r="P76" t="str">
        <f>VLOOKUP(C76, Query[[Country]:[Growth Rate]],3,FALSE)</f>
        <v>0.09%</v>
      </c>
      <c r="Q76" t="str">
        <f>VLOOKUP(C76, Query[[Country]:[World Percentage]],4,FALSE)</f>
        <v>0.66%</v>
      </c>
      <c r="R76" t="str">
        <f>VLOOKUP(C76, Query[[Country]:[Density]],5,FALSE)</f>
        <v>511.62</v>
      </c>
      <c r="S76" t="str">
        <f>VLOOKUP(C76, Query[[Country]:[Land Area]],6, FALSE)</f>
        <v>97,230</v>
      </c>
      <c r="T76" t="str">
        <f>VLOOKUP(C76, Query[[Country]:[Area]],10, FALSE)</f>
        <v>100,210</v>
      </c>
      <c r="U76" t="str">
        <f>VLOOKUP(C76, Query[[Country]:[Region]],12, FALSE)</f>
        <v>Asia</v>
      </c>
      <c r="V76" t="str">
        <f>VLOOKUP(C76, Query[[Country]:[Subregion]],13, FALSE)</f>
        <v>Eastern Asia</v>
      </c>
      <c r="W76" t="str">
        <f>VLOOKUP(C76, Query[[Country]:[GDP (IMF)]],16, FALSE)</f>
        <v>$1.74 Tn</v>
      </c>
      <c r="X76" t="str">
        <f>VLOOKUP(C76, Query[[Country]:[GDP (UN)]],17, FALSE)</f>
        <v>$1.41 Tn</v>
      </c>
      <c r="Y76">
        <f>VLOOKUP(C76, Query[[Country]:[GDP Per Capita]],18, FALSE)</f>
        <v>34023.56</v>
      </c>
    </row>
    <row r="77" spans="1:35" x14ac:dyDescent="0.2">
      <c r="A77">
        <v>76</v>
      </c>
      <c r="B77" t="s">
        <v>93</v>
      </c>
      <c r="C77" t="s">
        <v>19</v>
      </c>
      <c r="D77">
        <v>5</v>
      </c>
      <c r="E77">
        <v>101</v>
      </c>
      <c r="F77">
        <v>101</v>
      </c>
      <c r="G77">
        <v>75</v>
      </c>
      <c r="H77">
        <v>52</v>
      </c>
      <c r="I77">
        <v>70</v>
      </c>
      <c r="J77">
        <v>63</v>
      </c>
      <c r="K77" t="s">
        <v>2657</v>
      </c>
      <c r="L77">
        <v>101</v>
      </c>
      <c r="M77">
        <v>46.38</v>
      </c>
      <c r="N77">
        <v>2012</v>
      </c>
      <c r="O77" t="str">
        <f>VLOOKUP(C77, Query[[Country]:[Population Rank]],2,FALSE)</f>
        <v>21</v>
      </c>
      <c r="P77" t="str">
        <f>VLOOKUP(C77, Query[[Country]:[Growth Rate]],3,FALSE)</f>
        <v>0.53%</v>
      </c>
      <c r="Q77" t="str">
        <f>VLOOKUP(C77, Query[[Country]:[World Percentage]],4,FALSE)</f>
        <v>0.87%</v>
      </c>
      <c r="R77" t="str">
        <f>VLOOKUP(C77, Query[[Country]:[Density]],5,FALSE)</f>
        <v>279.48</v>
      </c>
      <c r="S77" t="str">
        <f>VLOOKUP(C77, Query[[Country]:[Land Area]],6, FALSE)</f>
        <v>241,930</v>
      </c>
      <c r="T77" t="str">
        <f>VLOOKUP(C77, Query[[Country]:[Area]],10, FALSE)</f>
        <v>242,900</v>
      </c>
      <c r="U77" t="str">
        <f>VLOOKUP(C77, Query[[Country]:[Region]],12, FALSE)</f>
        <v>Europe</v>
      </c>
      <c r="V77" t="str">
        <f>VLOOKUP(C77, Query[[Country]:[Subregion]],13, FALSE)</f>
        <v>Northern Europe</v>
      </c>
      <c r="W77" t="str">
        <f>VLOOKUP(C77, Query[[Country]:[GDP (IMF)]],16, FALSE)</f>
        <v>$2.93 Tn</v>
      </c>
      <c r="X77" t="str">
        <f>VLOOKUP(C77, Query[[Country]:[GDP (UN)]],17, FALSE)</f>
        <v>$2.65 Tn</v>
      </c>
      <c r="Y77">
        <f>VLOOKUP(C77, Query[[Country]:[GDP Per Capita]],18, FALSE)</f>
        <v>43117.57</v>
      </c>
    </row>
    <row r="78" spans="1:35" x14ac:dyDescent="0.2">
      <c r="A78">
        <v>77</v>
      </c>
      <c r="B78" t="s">
        <v>94</v>
      </c>
      <c r="C78" t="s">
        <v>95</v>
      </c>
      <c r="D78">
        <v>1</v>
      </c>
      <c r="E78">
        <v>101</v>
      </c>
      <c r="F78">
        <v>101</v>
      </c>
      <c r="G78">
        <v>30</v>
      </c>
      <c r="H78">
        <v>70</v>
      </c>
      <c r="I78">
        <v>101</v>
      </c>
      <c r="J78">
        <v>101</v>
      </c>
      <c r="K78" t="s">
        <v>2657</v>
      </c>
      <c r="L78">
        <v>101</v>
      </c>
      <c r="M78">
        <v>46.34</v>
      </c>
      <c r="N78">
        <v>2012</v>
      </c>
      <c r="O78" t="str">
        <f>VLOOKUP(C78, Query[[Country]:[Population Rank]],2,FALSE)</f>
        <v>23</v>
      </c>
      <c r="P78" t="str">
        <f>VLOOKUP(C78, Query[[Country]:[Growth Rate]],3,FALSE)</f>
        <v>-0.15%</v>
      </c>
      <c r="Q78" t="str">
        <f>VLOOKUP(C78, Query[[Country]:[World Percentage]],4,FALSE)</f>
        <v>0.78%</v>
      </c>
      <c r="R78" t="str">
        <f>VLOOKUP(C78, Query[[Country]:[Density]],5,FALSE)</f>
        <v>200.65</v>
      </c>
      <c r="S78" t="str">
        <f>VLOOKUP(C78, Query[[Country]:[Land Area]],6, FALSE)</f>
        <v>294,140</v>
      </c>
      <c r="T78" t="str">
        <f>VLOOKUP(C78, Query[[Country]:[Area]],10, FALSE)</f>
        <v>301,336</v>
      </c>
      <c r="U78" t="str">
        <f>VLOOKUP(C78, Query[[Country]:[Region]],12, FALSE)</f>
        <v>Europe</v>
      </c>
      <c r="V78" t="str">
        <f>VLOOKUP(C78, Query[[Country]:[Subregion]],13, FALSE)</f>
        <v>Southern Europe</v>
      </c>
      <c r="W78" t="str">
        <f>VLOOKUP(C78, Query[[Country]:[GDP (IMF)]],16, FALSE)</f>
        <v>$2.09 Tn</v>
      </c>
      <c r="X78" t="str">
        <f>VLOOKUP(C78, Query[[Country]:[GDP (UN)]],17, FALSE)</f>
        <v>$1.86 Tn</v>
      </c>
      <c r="Y78">
        <f>VLOOKUP(C78, Query[[Country]:[GDP Per Capita]],18, FALSE)</f>
        <v>34574.71</v>
      </c>
    </row>
    <row r="79" spans="1:35" x14ac:dyDescent="0.2">
      <c r="A79">
        <v>78</v>
      </c>
      <c r="B79" t="s">
        <v>96</v>
      </c>
      <c r="C79" t="s">
        <v>15</v>
      </c>
      <c r="D79">
        <v>51</v>
      </c>
      <c r="E79">
        <v>33</v>
      </c>
      <c r="F79">
        <v>101</v>
      </c>
      <c r="G79">
        <v>101</v>
      </c>
      <c r="H79">
        <v>96</v>
      </c>
      <c r="I79">
        <v>63</v>
      </c>
      <c r="J79">
        <v>65</v>
      </c>
      <c r="K79" t="s">
        <v>2657</v>
      </c>
      <c r="L79">
        <v>101</v>
      </c>
      <c r="M79">
        <v>46.11</v>
      </c>
      <c r="N79">
        <v>2012</v>
      </c>
      <c r="O79" t="str">
        <f>VLOOKUP(C79, Query[[Country]:[Population Rank]],2,FALSE)</f>
        <v>3</v>
      </c>
      <c r="P79" t="str">
        <f>VLOOKUP(C79, Query[[Country]:[Growth Rate]],3,FALSE)</f>
        <v>0.59%</v>
      </c>
      <c r="Q79" t="str">
        <f>VLOOKUP(C79, Query[[Country]:[World Percentage]],4,FALSE)</f>
        <v>4.25%</v>
      </c>
      <c r="R79" t="str">
        <f>VLOOKUP(C79, Query[[Country]:[Density]],5,FALSE)</f>
        <v>35.32</v>
      </c>
      <c r="S79" t="str">
        <f>VLOOKUP(C79, Query[[Country]:[Land Area]],6, FALSE)</f>
        <v>9,147,420</v>
      </c>
      <c r="T79" t="str">
        <f>VLOOKUP(C79, Query[[Country]:[Area]],10, FALSE)</f>
        <v>9,372,610</v>
      </c>
      <c r="U79" t="str">
        <f>VLOOKUP(C79, Query[[Country]:[Region]],12, FALSE)</f>
        <v>Americas</v>
      </c>
      <c r="V79" t="str">
        <f>VLOOKUP(C79, Query[[Country]:[Subregion]],13, FALSE)</f>
        <v>Northern America</v>
      </c>
      <c r="W79" t="str">
        <f>VLOOKUP(C79, Query[[Country]:[GDP (IMF)]],16, FALSE)</f>
        <v>$22.20 Tn</v>
      </c>
      <c r="X79" t="str">
        <f>VLOOKUP(C79, Query[[Country]:[GDP (UN)]],17, FALSE)</f>
        <v>$18.62 Tn</v>
      </c>
      <c r="Y79">
        <f>VLOOKUP(C79, Query[[Country]:[GDP Per Capita]],18, FALSE)</f>
        <v>67063.27</v>
      </c>
    </row>
    <row r="80" spans="1:35" x14ac:dyDescent="0.2">
      <c r="A80">
        <v>79</v>
      </c>
      <c r="B80" t="s">
        <v>97</v>
      </c>
      <c r="C80" t="s">
        <v>30</v>
      </c>
      <c r="D80">
        <v>5</v>
      </c>
      <c r="E80">
        <v>53</v>
      </c>
      <c r="F80">
        <v>101</v>
      </c>
      <c r="G80">
        <v>101</v>
      </c>
      <c r="H80">
        <v>49</v>
      </c>
      <c r="I80">
        <v>100</v>
      </c>
      <c r="J80">
        <v>67</v>
      </c>
      <c r="K80" t="s">
        <v>2657</v>
      </c>
      <c r="L80">
        <v>29</v>
      </c>
      <c r="M80">
        <v>45.82</v>
      </c>
      <c r="N80">
        <v>2012</v>
      </c>
      <c r="O80" t="str">
        <f>VLOOKUP(C80, Query[[Country]:[Population Rank]],2,FALSE)</f>
        <v>11</v>
      </c>
      <c r="P80" t="str">
        <f>VLOOKUP(C80, Query[[Country]:[Growth Rate]],3,FALSE)</f>
        <v>-0.30%</v>
      </c>
      <c r="Q80" t="str">
        <f>VLOOKUP(C80, Query[[Country]:[World Percentage]],4,FALSE)</f>
        <v>1.62%</v>
      </c>
      <c r="R80" t="str">
        <f>VLOOKUP(C80, Query[[Country]:[Density]],5,FALSE)</f>
        <v>334.66</v>
      </c>
      <c r="S80" t="str">
        <f>VLOOKUP(C80, Query[[Country]:[Land Area]],6, FALSE)</f>
        <v>364,555</v>
      </c>
      <c r="T80" t="str">
        <f>VLOOKUP(C80, Query[[Country]:[Area]],10, FALSE)</f>
        <v>377,930</v>
      </c>
      <c r="U80" t="str">
        <f>VLOOKUP(C80, Query[[Country]:[Region]],12, FALSE)</f>
        <v>Asia</v>
      </c>
      <c r="V80" t="str">
        <f>VLOOKUP(C80, Query[[Country]:[Subregion]],13, FALSE)</f>
        <v>Eastern Asia</v>
      </c>
      <c r="W80" t="str">
        <f>VLOOKUP(C80, Query[[Country]:[GDP (IMF)]],16, FALSE)</f>
        <v>$5.50 Tn</v>
      </c>
      <c r="X80" t="str">
        <f>VLOOKUP(C80, Query[[Country]:[GDP (UN)]],17, FALSE)</f>
        <v>$4.94 Tn</v>
      </c>
      <c r="Y80">
        <f>VLOOKUP(C80, Query[[Country]:[GDP Per Capita]],18, FALSE)</f>
        <v>43450.14</v>
      </c>
    </row>
    <row r="81" spans="1:25" x14ac:dyDescent="0.2">
      <c r="A81">
        <v>80</v>
      </c>
      <c r="B81" t="s">
        <v>98</v>
      </c>
      <c r="C81" t="s">
        <v>15</v>
      </c>
      <c r="D81">
        <v>52</v>
      </c>
      <c r="E81">
        <v>101</v>
      </c>
      <c r="F81">
        <v>101</v>
      </c>
      <c r="G81">
        <v>70</v>
      </c>
      <c r="H81">
        <v>101</v>
      </c>
      <c r="I81">
        <v>101</v>
      </c>
      <c r="J81">
        <v>77</v>
      </c>
      <c r="K81" t="s">
        <v>2657</v>
      </c>
      <c r="L81">
        <v>49</v>
      </c>
      <c r="M81">
        <v>45.7</v>
      </c>
      <c r="N81">
        <v>2012</v>
      </c>
      <c r="O81" t="str">
        <f>VLOOKUP(C81, Query[[Country]:[Population Rank]],2,FALSE)</f>
        <v>3</v>
      </c>
      <c r="P81" t="str">
        <f>VLOOKUP(C81, Query[[Country]:[Growth Rate]],3,FALSE)</f>
        <v>0.59%</v>
      </c>
      <c r="Q81" t="str">
        <f>VLOOKUP(C81, Query[[Country]:[World Percentage]],4,FALSE)</f>
        <v>4.25%</v>
      </c>
      <c r="R81" t="str">
        <f>VLOOKUP(C81, Query[[Country]:[Density]],5,FALSE)</f>
        <v>35.32</v>
      </c>
      <c r="S81" t="str">
        <f>VLOOKUP(C81, Query[[Country]:[Land Area]],6, FALSE)</f>
        <v>9,147,420</v>
      </c>
      <c r="T81" t="str">
        <f>VLOOKUP(C81, Query[[Country]:[Area]],10, FALSE)</f>
        <v>9,372,610</v>
      </c>
      <c r="U81" t="str">
        <f>VLOOKUP(C81, Query[[Country]:[Region]],12, FALSE)</f>
        <v>Americas</v>
      </c>
      <c r="V81" t="str">
        <f>VLOOKUP(C81, Query[[Country]:[Subregion]],13, FALSE)</f>
        <v>Northern America</v>
      </c>
      <c r="W81" t="str">
        <f>VLOOKUP(C81, Query[[Country]:[GDP (IMF)]],16, FALSE)</f>
        <v>$22.20 Tn</v>
      </c>
      <c r="X81" t="str">
        <f>VLOOKUP(C81, Query[[Country]:[GDP (UN)]],17, FALSE)</f>
        <v>$18.62 Tn</v>
      </c>
      <c r="Y81">
        <f>VLOOKUP(C81, Query[[Country]:[GDP Per Capita]],18, FALSE)</f>
        <v>67063.27</v>
      </c>
    </row>
    <row r="82" spans="1:25" x14ac:dyDescent="0.2">
      <c r="A82">
        <v>81</v>
      </c>
      <c r="B82" t="s">
        <v>99</v>
      </c>
      <c r="C82" t="s">
        <v>15</v>
      </c>
      <c r="D82">
        <v>53</v>
      </c>
      <c r="E82">
        <v>101</v>
      </c>
      <c r="F82">
        <v>97</v>
      </c>
      <c r="G82">
        <v>101</v>
      </c>
      <c r="H82">
        <v>54</v>
      </c>
      <c r="I82">
        <v>37</v>
      </c>
      <c r="J82">
        <v>50</v>
      </c>
      <c r="K82" t="s">
        <v>2657</v>
      </c>
      <c r="L82">
        <v>46</v>
      </c>
      <c r="M82">
        <v>45.47</v>
      </c>
      <c r="N82">
        <v>2012</v>
      </c>
      <c r="O82" t="str">
        <f>VLOOKUP(C82, Query[[Country]:[Population Rank]],2,FALSE)</f>
        <v>3</v>
      </c>
      <c r="P82" t="str">
        <f>VLOOKUP(C82, Query[[Country]:[Growth Rate]],3,FALSE)</f>
        <v>0.59%</v>
      </c>
      <c r="Q82" t="str">
        <f>VLOOKUP(C82, Query[[Country]:[World Percentage]],4,FALSE)</f>
        <v>4.25%</v>
      </c>
      <c r="R82" t="str">
        <f>VLOOKUP(C82, Query[[Country]:[Density]],5,FALSE)</f>
        <v>35.32</v>
      </c>
      <c r="S82" t="str">
        <f>VLOOKUP(C82, Query[[Country]:[Land Area]],6, FALSE)</f>
        <v>9,147,420</v>
      </c>
      <c r="T82" t="str">
        <f>VLOOKUP(C82, Query[[Country]:[Area]],10, FALSE)</f>
        <v>9,372,610</v>
      </c>
      <c r="U82" t="str">
        <f>VLOOKUP(C82, Query[[Country]:[Region]],12, FALSE)</f>
        <v>Americas</v>
      </c>
      <c r="V82" t="str">
        <f>VLOOKUP(C82, Query[[Country]:[Subregion]],13, FALSE)</f>
        <v>Northern America</v>
      </c>
      <c r="W82" t="str">
        <f>VLOOKUP(C82, Query[[Country]:[GDP (IMF)]],16, FALSE)</f>
        <v>$22.20 Tn</v>
      </c>
      <c r="X82" t="str">
        <f>VLOOKUP(C82, Query[[Country]:[GDP (UN)]],17, FALSE)</f>
        <v>$18.62 Tn</v>
      </c>
      <c r="Y82">
        <f>VLOOKUP(C82, Query[[Country]:[GDP Per Capita]],18, FALSE)</f>
        <v>67063.27</v>
      </c>
    </row>
    <row r="83" spans="1:25" x14ac:dyDescent="0.2">
      <c r="A83">
        <v>82</v>
      </c>
      <c r="B83" t="s">
        <v>100</v>
      </c>
      <c r="C83" t="s">
        <v>101</v>
      </c>
      <c r="D83">
        <v>1</v>
      </c>
      <c r="E83">
        <v>87</v>
      </c>
      <c r="F83">
        <v>101</v>
      </c>
      <c r="G83">
        <v>52</v>
      </c>
      <c r="H83">
        <v>86</v>
      </c>
      <c r="I83">
        <v>58</v>
      </c>
      <c r="J83">
        <v>100</v>
      </c>
      <c r="K83" t="s">
        <v>2657</v>
      </c>
      <c r="L83">
        <v>101</v>
      </c>
      <c r="M83">
        <v>45.33</v>
      </c>
      <c r="N83">
        <v>2012</v>
      </c>
      <c r="O83" t="str">
        <f>VLOOKUP(C83, Query[[Country]:[Population Rank]],2,FALSE)</f>
        <v>19</v>
      </c>
      <c r="P83" t="str">
        <f>VLOOKUP(C83, Query[[Country]:[Growth Rate]],3,FALSE)</f>
        <v>0.32%</v>
      </c>
      <c r="Q83" t="str">
        <f>VLOOKUP(C83, Query[[Country]:[World Percentage]],4,FALSE)</f>
        <v>1.07%</v>
      </c>
      <c r="R83" t="str">
        <f>VLOOKUP(C83, Query[[Country]:[Density]],5,FALSE)</f>
        <v>234.61</v>
      </c>
      <c r="S83" t="str">
        <f>VLOOKUP(C83, Query[[Country]:[Land Area]],6, FALSE)</f>
        <v>348,560</v>
      </c>
      <c r="T83" t="str">
        <f>VLOOKUP(C83, Query[[Country]:[Area]],10, FALSE)</f>
        <v>357,114</v>
      </c>
      <c r="U83" t="str">
        <f>VLOOKUP(C83, Query[[Country]:[Region]],12, FALSE)</f>
        <v>Europe</v>
      </c>
      <c r="V83" t="str">
        <f>VLOOKUP(C83, Query[[Country]:[Subregion]],13, FALSE)</f>
        <v>Western Europe</v>
      </c>
      <c r="W83" t="str">
        <f>VLOOKUP(C83, Query[[Country]:[GDP (IMF)]],16, FALSE)</f>
        <v>$4.16 Tn</v>
      </c>
      <c r="X83" t="str">
        <f>VLOOKUP(C83, Query[[Country]:[GDP (UN)]],17, FALSE)</f>
        <v>$3.48 Tn</v>
      </c>
      <c r="Y83">
        <f>VLOOKUP(C83, Query[[Country]:[GDP Per Capita]],18, FALSE)</f>
        <v>49617.15</v>
      </c>
    </row>
    <row r="84" spans="1:25" x14ac:dyDescent="0.2">
      <c r="A84">
        <v>83</v>
      </c>
      <c r="B84" t="s">
        <v>102</v>
      </c>
      <c r="C84" t="s">
        <v>101</v>
      </c>
      <c r="D84">
        <v>2</v>
      </c>
      <c r="E84">
        <v>90</v>
      </c>
      <c r="F84">
        <v>101</v>
      </c>
      <c r="G84">
        <v>90</v>
      </c>
      <c r="H84">
        <v>60</v>
      </c>
      <c r="I84">
        <v>45</v>
      </c>
      <c r="J84">
        <v>62</v>
      </c>
      <c r="K84" t="s">
        <v>2657</v>
      </c>
      <c r="L84">
        <v>101</v>
      </c>
      <c r="M84">
        <v>45.21</v>
      </c>
      <c r="N84">
        <v>2012</v>
      </c>
      <c r="O84" t="str">
        <f>VLOOKUP(C84, Query[[Country]:[Population Rank]],2,FALSE)</f>
        <v>19</v>
      </c>
      <c r="P84" t="str">
        <f>VLOOKUP(C84, Query[[Country]:[Growth Rate]],3,FALSE)</f>
        <v>0.32%</v>
      </c>
      <c r="Q84" t="str">
        <f>VLOOKUP(C84, Query[[Country]:[World Percentage]],4,FALSE)</f>
        <v>1.07%</v>
      </c>
      <c r="R84" t="str">
        <f>VLOOKUP(C84, Query[[Country]:[Density]],5,FALSE)</f>
        <v>234.61</v>
      </c>
      <c r="S84" t="str">
        <f>VLOOKUP(C84, Query[[Country]:[Land Area]],6, FALSE)</f>
        <v>348,560</v>
      </c>
      <c r="T84" t="str">
        <f>VLOOKUP(C84, Query[[Country]:[Area]],10, FALSE)</f>
        <v>357,114</v>
      </c>
      <c r="U84" t="str">
        <f>VLOOKUP(C84, Query[[Country]:[Region]],12, FALSE)</f>
        <v>Europe</v>
      </c>
      <c r="V84" t="str">
        <f>VLOOKUP(C84, Query[[Country]:[Subregion]],13, FALSE)</f>
        <v>Western Europe</v>
      </c>
      <c r="W84" t="str">
        <f>VLOOKUP(C84, Query[[Country]:[GDP (IMF)]],16, FALSE)</f>
        <v>$4.16 Tn</v>
      </c>
      <c r="X84" t="str">
        <f>VLOOKUP(C84, Query[[Country]:[GDP (UN)]],17, FALSE)</f>
        <v>$3.48 Tn</v>
      </c>
      <c r="Y84">
        <f>VLOOKUP(C84, Query[[Country]:[GDP Per Capita]],18, FALSE)</f>
        <v>49617.15</v>
      </c>
    </row>
    <row r="85" spans="1:25" x14ac:dyDescent="0.2">
      <c r="A85">
        <v>84</v>
      </c>
      <c r="B85" t="s">
        <v>103</v>
      </c>
      <c r="C85" t="s">
        <v>15</v>
      </c>
      <c r="D85">
        <v>54</v>
      </c>
      <c r="E85">
        <v>101</v>
      </c>
      <c r="F85">
        <v>50</v>
      </c>
      <c r="G85">
        <v>101</v>
      </c>
      <c r="H85">
        <v>76</v>
      </c>
      <c r="I85">
        <v>62</v>
      </c>
      <c r="J85">
        <v>57</v>
      </c>
      <c r="K85" t="s">
        <v>2657</v>
      </c>
      <c r="L85">
        <v>86</v>
      </c>
      <c r="M85">
        <v>45.2</v>
      </c>
      <c r="N85">
        <v>2012</v>
      </c>
      <c r="O85" t="str">
        <f>VLOOKUP(C85, Query[[Country]:[Population Rank]],2,FALSE)</f>
        <v>3</v>
      </c>
      <c r="P85" t="str">
        <f>VLOOKUP(C85, Query[[Country]:[Growth Rate]],3,FALSE)</f>
        <v>0.59%</v>
      </c>
      <c r="Q85" t="str">
        <f>VLOOKUP(C85, Query[[Country]:[World Percentage]],4,FALSE)</f>
        <v>4.25%</v>
      </c>
      <c r="R85" t="str">
        <f>VLOOKUP(C85, Query[[Country]:[Density]],5,FALSE)</f>
        <v>35.32</v>
      </c>
      <c r="S85" t="str">
        <f>VLOOKUP(C85, Query[[Country]:[Land Area]],6, FALSE)</f>
        <v>9,147,420</v>
      </c>
      <c r="T85" t="str">
        <f>VLOOKUP(C85, Query[[Country]:[Area]],10, FALSE)</f>
        <v>9,372,610</v>
      </c>
      <c r="U85" t="str">
        <f>VLOOKUP(C85, Query[[Country]:[Region]],12, FALSE)</f>
        <v>Americas</v>
      </c>
      <c r="V85" t="str">
        <f>VLOOKUP(C85, Query[[Country]:[Subregion]],13, FALSE)</f>
        <v>Northern America</v>
      </c>
      <c r="W85" t="str">
        <f>VLOOKUP(C85, Query[[Country]:[GDP (IMF)]],16, FALSE)</f>
        <v>$22.20 Tn</v>
      </c>
      <c r="X85" t="str">
        <f>VLOOKUP(C85, Query[[Country]:[GDP (UN)]],17, FALSE)</f>
        <v>$18.62 Tn</v>
      </c>
      <c r="Y85">
        <f>VLOOKUP(C85, Query[[Country]:[GDP Per Capita]],18, FALSE)</f>
        <v>67063.27</v>
      </c>
    </row>
    <row r="86" spans="1:25" x14ac:dyDescent="0.2">
      <c r="A86">
        <v>85</v>
      </c>
      <c r="B86" t="s">
        <v>104</v>
      </c>
      <c r="C86" t="s">
        <v>105</v>
      </c>
      <c r="D86">
        <v>1</v>
      </c>
      <c r="E86">
        <v>88</v>
      </c>
      <c r="F86">
        <v>101</v>
      </c>
      <c r="G86">
        <v>76</v>
      </c>
      <c r="H86">
        <v>81</v>
      </c>
      <c r="I86">
        <v>65</v>
      </c>
      <c r="J86">
        <v>101</v>
      </c>
      <c r="K86" t="s">
        <v>2657</v>
      </c>
      <c r="L86">
        <v>101</v>
      </c>
      <c r="M86">
        <v>45.13</v>
      </c>
      <c r="N86">
        <v>2012</v>
      </c>
      <c r="O86" t="str">
        <f>VLOOKUP(C86, Query[[Country]:[Population Rank]],2,FALSE)</f>
        <v>69</v>
      </c>
      <c r="P86" t="str">
        <f>VLOOKUP(C86, Query[[Country]:[Growth Rate]],3,FALSE)</f>
        <v>0.22%</v>
      </c>
      <c r="Q86" t="str">
        <f>VLOOKUP(C86, Query[[Country]:[World Percentage]],4,FALSE)</f>
        <v>0.22%</v>
      </c>
      <c r="R86" t="str">
        <f>VLOOKUP(C86, Query[[Country]:[Density]],5,FALSE)</f>
        <v>409.44</v>
      </c>
      <c r="S86" t="str">
        <f>VLOOKUP(C86, Query[[Country]:[Land Area]],6, FALSE)</f>
        <v>33,720</v>
      </c>
      <c r="T86" t="str">
        <f>VLOOKUP(C86, Query[[Country]:[Area]],10, FALSE)</f>
        <v>41,850</v>
      </c>
      <c r="U86" t="str">
        <f>VLOOKUP(C86, Query[[Country]:[Region]],12, FALSE)</f>
        <v>Europe</v>
      </c>
      <c r="V86" t="str">
        <f>VLOOKUP(C86, Query[[Country]:[Subregion]],13, FALSE)</f>
        <v>Western Europe</v>
      </c>
      <c r="W86" t="str">
        <f>VLOOKUP(C86, Query[[Country]:[GDP (IMF)]],16, FALSE)</f>
        <v>$954.93 Bn</v>
      </c>
      <c r="X86" t="str">
        <f>VLOOKUP(C86, Query[[Country]:[GDP (UN)]],17, FALSE)</f>
        <v>$777.23 Bn</v>
      </c>
      <c r="Y86">
        <f>VLOOKUP(C86, Query[[Country]:[GDP Per Capita]],18, FALSE)</f>
        <v>55730.27</v>
      </c>
    </row>
    <row r="87" spans="1:25" x14ac:dyDescent="0.2">
      <c r="A87">
        <v>86</v>
      </c>
      <c r="B87" t="s">
        <v>106</v>
      </c>
      <c r="C87" t="s">
        <v>15</v>
      </c>
      <c r="D87">
        <v>55</v>
      </c>
      <c r="E87">
        <v>60</v>
      </c>
      <c r="F87">
        <v>41</v>
      </c>
      <c r="G87">
        <v>101</v>
      </c>
      <c r="H87">
        <v>101</v>
      </c>
      <c r="I87">
        <v>95</v>
      </c>
      <c r="J87">
        <v>75</v>
      </c>
      <c r="K87" t="s">
        <v>2657</v>
      </c>
      <c r="L87">
        <v>101</v>
      </c>
      <c r="M87">
        <v>44.91</v>
      </c>
      <c r="N87">
        <v>2012</v>
      </c>
      <c r="O87" t="str">
        <f>VLOOKUP(C87, Query[[Country]:[Population Rank]],2,FALSE)</f>
        <v>3</v>
      </c>
      <c r="P87" t="str">
        <f>VLOOKUP(C87, Query[[Country]:[Growth Rate]],3,FALSE)</f>
        <v>0.59%</v>
      </c>
      <c r="Q87" t="str">
        <f>VLOOKUP(C87, Query[[Country]:[World Percentage]],4,FALSE)</f>
        <v>4.25%</v>
      </c>
      <c r="R87" t="str">
        <f>VLOOKUP(C87, Query[[Country]:[Density]],5,FALSE)</f>
        <v>35.32</v>
      </c>
      <c r="S87" t="str">
        <f>VLOOKUP(C87, Query[[Country]:[Land Area]],6, FALSE)</f>
        <v>9,147,420</v>
      </c>
      <c r="T87" t="str">
        <f>VLOOKUP(C87, Query[[Country]:[Area]],10, FALSE)</f>
        <v>9,372,610</v>
      </c>
      <c r="U87" t="str">
        <f>VLOOKUP(C87, Query[[Country]:[Region]],12, FALSE)</f>
        <v>Americas</v>
      </c>
      <c r="V87" t="str">
        <f>VLOOKUP(C87, Query[[Country]:[Subregion]],13, FALSE)</f>
        <v>Northern America</v>
      </c>
      <c r="W87" t="str">
        <f>VLOOKUP(C87, Query[[Country]:[GDP (IMF)]],16, FALSE)</f>
        <v>$22.20 Tn</v>
      </c>
      <c r="X87" t="str">
        <f>VLOOKUP(C87, Query[[Country]:[GDP (UN)]],17, FALSE)</f>
        <v>$18.62 Tn</v>
      </c>
      <c r="Y87">
        <f>VLOOKUP(C87, Query[[Country]:[GDP Per Capita]],18, FALSE)</f>
        <v>67063.27</v>
      </c>
    </row>
    <row r="88" spans="1:25" x14ac:dyDescent="0.2">
      <c r="A88">
        <v>87</v>
      </c>
      <c r="B88" t="s">
        <v>107</v>
      </c>
      <c r="C88" t="s">
        <v>15</v>
      </c>
      <c r="D88">
        <v>56</v>
      </c>
      <c r="E88">
        <v>101</v>
      </c>
      <c r="F88">
        <v>67</v>
      </c>
      <c r="G88">
        <v>101</v>
      </c>
      <c r="H88">
        <v>79</v>
      </c>
      <c r="I88">
        <v>101</v>
      </c>
      <c r="J88">
        <v>46</v>
      </c>
      <c r="K88" t="s">
        <v>2657</v>
      </c>
      <c r="L88">
        <v>40</v>
      </c>
      <c r="M88">
        <v>44.71</v>
      </c>
      <c r="N88">
        <v>2012</v>
      </c>
      <c r="O88" t="str">
        <f>VLOOKUP(C88, Query[[Country]:[Population Rank]],2,FALSE)</f>
        <v>3</v>
      </c>
      <c r="P88" t="str">
        <f>VLOOKUP(C88, Query[[Country]:[Growth Rate]],3,FALSE)</f>
        <v>0.59%</v>
      </c>
      <c r="Q88" t="str">
        <f>VLOOKUP(C88, Query[[Country]:[World Percentage]],4,FALSE)</f>
        <v>4.25%</v>
      </c>
      <c r="R88" t="str">
        <f>VLOOKUP(C88, Query[[Country]:[Density]],5,FALSE)</f>
        <v>35.32</v>
      </c>
      <c r="S88" t="str">
        <f>VLOOKUP(C88, Query[[Country]:[Land Area]],6, FALSE)</f>
        <v>9,147,420</v>
      </c>
      <c r="T88" t="str">
        <f>VLOOKUP(C88, Query[[Country]:[Area]],10, FALSE)</f>
        <v>9,372,610</v>
      </c>
      <c r="U88" t="str">
        <f>VLOOKUP(C88, Query[[Country]:[Region]],12, FALSE)</f>
        <v>Americas</v>
      </c>
      <c r="V88" t="str">
        <f>VLOOKUP(C88, Query[[Country]:[Subregion]],13, FALSE)</f>
        <v>Northern America</v>
      </c>
      <c r="W88" t="str">
        <f>VLOOKUP(C88, Query[[Country]:[GDP (IMF)]],16, FALSE)</f>
        <v>$22.20 Tn</v>
      </c>
      <c r="X88" t="str">
        <f>VLOOKUP(C88, Query[[Country]:[GDP (UN)]],17, FALSE)</f>
        <v>$18.62 Tn</v>
      </c>
      <c r="Y88">
        <f>VLOOKUP(C88, Query[[Country]:[GDP Per Capita]],18, FALSE)</f>
        <v>67063.27</v>
      </c>
    </row>
    <row r="89" spans="1:25" x14ac:dyDescent="0.2">
      <c r="A89">
        <v>88</v>
      </c>
      <c r="B89" t="s">
        <v>108</v>
      </c>
      <c r="C89" t="s">
        <v>33</v>
      </c>
      <c r="D89">
        <v>4</v>
      </c>
      <c r="E89">
        <v>101</v>
      </c>
      <c r="F89">
        <v>101</v>
      </c>
      <c r="G89">
        <v>80</v>
      </c>
      <c r="H89">
        <v>101</v>
      </c>
      <c r="I89">
        <v>69</v>
      </c>
      <c r="J89">
        <v>99</v>
      </c>
      <c r="K89" t="s">
        <v>2657</v>
      </c>
      <c r="L89">
        <v>101</v>
      </c>
      <c r="M89">
        <v>44.51</v>
      </c>
      <c r="N89">
        <v>2012</v>
      </c>
      <c r="O89" t="str">
        <f>VLOOKUP(C89, Query[[Country]:[Population Rank]],2,FALSE)</f>
        <v>101</v>
      </c>
      <c r="P89" t="str">
        <f>VLOOKUP(C89, Query[[Country]:[Growth Rate]],3,FALSE)</f>
        <v>0.74%</v>
      </c>
      <c r="Q89" t="str">
        <f>VLOOKUP(C89, Query[[Country]:[World Percentage]],4,FALSE)</f>
        <v>0.11%</v>
      </c>
      <c r="R89" t="str">
        <f>VLOOKUP(C89, Query[[Country]:[Density]],5,FALSE)</f>
        <v>209.64</v>
      </c>
      <c r="S89" t="str">
        <f>VLOOKUP(C89, Query[[Country]:[Land Area]],6, FALSE)</f>
        <v>39,516</v>
      </c>
      <c r="T89" t="str">
        <f>VLOOKUP(C89, Query[[Country]:[Area]],10, FALSE)</f>
        <v>41,284</v>
      </c>
      <c r="U89" t="str">
        <f>VLOOKUP(C89, Query[[Country]:[Region]],12, FALSE)</f>
        <v>Europe</v>
      </c>
      <c r="V89" t="str">
        <f>VLOOKUP(C89, Query[[Country]:[Subregion]],13, FALSE)</f>
        <v>Western Europe</v>
      </c>
      <c r="W89" t="str">
        <f>VLOOKUP(C89, Query[[Country]:[GDP (IMF)]],16, FALSE)</f>
        <v>$740.70 Bn</v>
      </c>
      <c r="X89" t="str">
        <f>VLOOKUP(C89, Query[[Country]:[GDP (UN)]],17, FALSE)</f>
        <v>$668.85 Bn</v>
      </c>
      <c r="Y89">
        <f>VLOOKUP(C89, Query[[Country]:[GDP Per Capita]],18, FALSE)</f>
        <v>85584.56</v>
      </c>
    </row>
    <row r="90" spans="1:25" x14ac:dyDescent="0.2">
      <c r="A90">
        <v>89</v>
      </c>
      <c r="B90" t="s">
        <v>109</v>
      </c>
      <c r="C90" t="s">
        <v>110</v>
      </c>
      <c r="D90">
        <v>1</v>
      </c>
      <c r="E90">
        <v>96</v>
      </c>
      <c r="F90">
        <v>101</v>
      </c>
      <c r="G90">
        <v>79</v>
      </c>
      <c r="H90">
        <v>62</v>
      </c>
      <c r="I90">
        <v>64</v>
      </c>
      <c r="J90">
        <v>54</v>
      </c>
      <c r="K90" t="s">
        <v>2657</v>
      </c>
      <c r="L90">
        <v>101</v>
      </c>
      <c r="M90">
        <v>44.44</v>
      </c>
      <c r="N90">
        <v>2012</v>
      </c>
      <c r="O90" t="str">
        <f>VLOOKUP(C90, Query[[Country]:[Population Rank]],2,FALSE)</f>
        <v>116</v>
      </c>
      <c r="P90" t="str">
        <f>VLOOKUP(C90, Query[[Country]:[Growth Rate]],3,FALSE)</f>
        <v>0.15%</v>
      </c>
      <c r="Q90" t="str">
        <f>VLOOKUP(C90, Query[[Country]:[World Percentage]],4,FALSE)</f>
        <v>0.07%</v>
      </c>
      <c r="R90" t="str">
        <f>VLOOKUP(C90, Query[[Country]:[Density]],5,FALSE)</f>
        <v>16.37</v>
      </c>
      <c r="S90" t="str">
        <f>VLOOKUP(C90, Query[[Country]:[Land Area]],6, FALSE)</f>
        <v>303,890</v>
      </c>
      <c r="T90" t="str">
        <f>VLOOKUP(C90, Query[[Country]:[Area]],10, FALSE)</f>
        <v>338,424</v>
      </c>
      <c r="U90" t="str">
        <f>VLOOKUP(C90, Query[[Country]:[Region]],12, FALSE)</f>
        <v>Europe</v>
      </c>
      <c r="V90" t="str">
        <f>VLOOKUP(C90, Query[[Country]:[Subregion]],13, FALSE)</f>
        <v>Northern Europe</v>
      </c>
      <c r="W90" t="str">
        <f>VLOOKUP(C90, Query[[Country]:[GDP (IMF)]],16, FALSE)</f>
        <v>$289.24 Bn</v>
      </c>
      <c r="X90" t="str">
        <f>VLOOKUP(C90, Query[[Country]:[GDP (UN)]],17, FALSE)</f>
        <v>$238.50 Bn</v>
      </c>
      <c r="Y90">
        <f>VLOOKUP(C90, Query[[Country]:[GDP Per Capita]],18, FALSE)</f>
        <v>52203.14</v>
      </c>
    </row>
    <row r="91" spans="1:25" x14ac:dyDescent="0.2">
      <c r="A91">
        <v>90</v>
      </c>
      <c r="B91" t="s">
        <v>111</v>
      </c>
      <c r="C91" t="s">
        <v>101</v>
      </c>
      <c r="D91">
        <v>3</v>
      </c>
      <c r="E91">
        <v>52</v>
      </c>
      <c r="F91">
        <v>101</v>
      </c>
      <c r="G91">
        <v>101</v>
      </c>
      <c r="H91">
        <v>91</v>
      </c>
      <c r="I91">
        <v>76</v>
      </c>
      <c r="J91">
        <v>94</v>
      </c>
      <c r="K91" t="s">
        <v>2657</v>
      </c>
      <c r="L91">
        <v>101</v>
      </c>
      <c r="M91">
        <v>44.32</v>
      </c>
      <c r="N91">
        <v>2012</v>
      </c>
      <c r="O91" t="str">
        <f>VLOOKUP(C91, Query[[Country]:[Population Rank]],2,FALSE)</f>
        <v>19</v>
      </c>
      <c r="P91" t="str">
        <f>VLOOKUP(C91, Query[[Country]:[Growth Rate]],3,FALSE)</f>
        <v>0.32%</v>
      </c>
      <c r="Q91" t="str">
        <f>VLOOKUP(C91, Query[[Country]:[World Percentage]],4,FALSE)</f>
        <v>1.07%</v>
      </c>
      <c r="R91" t="str">
        <f>VLOOKUP(C91, Query[[Country]:[Density]],5,FALSE)</f>
        <v>234.61</v>
      </c>
      <c r="S91" t="str">
        <f>VLOOKUP(C91, Query[[Country]:[Land Area]],6, FALSE)</f>
        <v>348,560</v>
      </c>
      <c r="T91" t="str">
        <f>VLOOKUP(C91, Query[[Country]:[Area]],10, FALSE)</f>
        <v>357,114</v>
      </c>
      <c r="U91" t="str">
        <f>VLOOKUP(C91, Query[[Country]:[Region]],12, FALSE)</f>
        <v>Europe</v>
      </c>
      <c r="V91" t="str">
        <f>VLOOKUP(C91, Query[[Country]:[Subregion]],13, FALSE)</f>
        <v>Western Europe</v>
      </c>
      <c r="W91" t="str">
        <f>VLOOKUP(C91, Query[[Country]:[GDP (IMF)]],16, FALSE)</f>
        <v>$4.16 Tn</v>
      </c>
      <c r="X91" t="str">
        <f>VLOOKUP(C91, Query[[Country]:[GDP (UN)]],17, FALSE)</f>
        <v>$3.48 Tn</v>
      </c>
      <c r="Y91">
        <f>VLOOKUP(C91, Query[[Country]:[GDP Per Capita]],18, FALSE)</f>
        <v>49617.15</v>
      </c>
    </row>
    <row r="92" spans="1:25" x14ac:dyDescent="0.2">
      <c r="A92">
        <v>91</v>
      </c>
      <c r="B92" t="s">
        <v>112</v>
      </c>
      <c r="C92" t="s">
        <v>113</v>
      </c>
      <c r="D92">
        <v>1</v>
      </c>
      <c r="E92">
        <v>101</v>
      </c>
      <c r="F92">
        <v>101</v>
      </c>
      <c r="G92">
        <v>39</v>
      </c>
      <c r="H92">
        <v>101</v>
      </c>
      <c r="I92">
        <v>101</v>
      </c>
      <c r="J92">
        <v>101</v>
      </c>
      <c r="K92" t="s">
        <v>2657</v>
      </c>
      <c r="L92">
        <v>101</v>
      </c>
      <c r="M92">
        <v>44.26</v>
      </c>
      <c r="N92">
        <v>2012</v>
      </c>
      <c r="O92" t="str">
        <f>VLOOKUP(C92, Query[[Country]:[Population Rank]],2,FALSE)</f>
        <v>119</v>
      </c>
      <c r="P92" t="str">
        <f>VLOOKUP(C92, Query[[Country]:[Growth Rate]],3,FALSE)</f>
        <v>0.79%</v>
      </c>
      <c r="Q92" t="str">
        <f>VLOOKUP(C92, Query[[Country]:[World Percentage]],4,FALSE)</f>
        <v>0.07%</v>
      </c>
      <c r="R92" t="str">
        <f>VLOOKUP(C92, Query[[Country]:[Density]],5,FALSE)</f>
        <v>16.74</v>
      </c>
      <c r="S92" t="str">
        <f>VLOOKUP(C92, Query[[Country]:[Land Area]],6, FALSE)</f>
        <v>365,268</v>
      </c>
      <c r="T92" t="str">
        <f>VLOOKUP(C92, Query[[Country]:[Area]],10, FALSE)</f>
        <v>323,802</v>
      </c>
      <c r="U92" t="str">
        <f>VLOOKUP(C92, Query[[Country]:[Region]],12, FALSE)</f>
        <v>Europe</v>
      </c>
      <c r="V92" t="str">
        <f>VLOOKUP(C92, Query[[Country]:[Subregion]],13, FALSE)</f>
        <v>Northern Europe</v>
      </c>
      <c r="W92" t="str">
        <f>VLOOKUP(C92, Query[[Country]:[GDP (IMF)]],16, FALSE)</f>
        <v>$438.62 Bn</v>
      </c>
      <c r="X92" t="str">
        <f>VLOOKUP(C92, Query[[Country]:[GDP (UN)]],17, FALSE)</f>
        <v>$371.07 Bn</v>
      </c>
      <c r="Y92">
        <f>VLOOKUP(C92, Query[[Country]:[GDP Per Capita]],18, FALSE)</f>
        <v>80908.23</v>
      </c>
    </row>
    <row r="93" spans="1:25" x14ac:dyDescent="0.2">
      <c r="A93">
        <v>92</v>
      </c>
      <c r="B93" t="s">
        <v>114</v>
      </c>
      <c r="C93" t="s">
        <v>115</v>
      </c>
      <c r="D93">
        <v>1</v>
      </c>
      <c r="E93">
        <v>101</v>
      </c>
      <c r="F93">
        <v>101</v>
      </c>
      <c r="G93">
        <v>101</v>
      </c>
      <c r="H93">
        <v>67</v>
      </c>
      <c r="I93">
        <v>90</v>
      </c>
      <c r="J93">
        <v>89</v>
      </c>
      <c r="K93" t="s">
        <v>2657</v>
      </c>
      <c r="L93">
        <v>46</v>
      </c>
      <c r="M93">
        <v>44.18</v>
      </c>
      <c r="N93">
        <v>2012</v>
      </c>
      <c r="O93" t="str">
        <f>VLOOKUP(C93, Query[[Country]:[Population Rank]],2,FALSE)</f>
        <v>55</v>
      </c>
      <c r="P93" t="str">
        <f>VLOOKUP(C93, Query[[Country]:[Growth Rate]],3,FALSE)</f>
        <v>1.18%</v>
      </c>
      <c r="Q93" t="str">
        <f>VLOOKUP(C93, Query[[Country]:[World Percentage]],4,FALSE)</f>
        <v>0.33%</v>
      </c>
      <c r="R93" t="str">
        <f>VLOOKUP(C93, Query[[Country]:[Density]],5,FALSE)</f>
        <v>3.32</v>
      </c>
      <c r="S93" t="str">
        <f>VLOOKUP(C93, Query[[Country]:[Land Area]],6, FALSE)</f>
        <v>7,682,300</v>
      </c>
      <c r="T93" t="str">
        <f>VLOOKUP(C93, Query[[Country]:[Area]],10, FALSE)</f>
        <v>7,692,024</v>
      </c>
      <c r="U93" t="str">
        <f>VLOOKUP(C93, Query[[Country]:[Region]],12, FALSE)</f>
        <v>Oceania</v>
      </c>
      <c r="V93" t="str">
        <f>VLOOKUP(C93, Query[[Country]:[Subregion]],13, FALSE)</f>
        <v>Australia and New Zealand</v>
      </c>
      <c r="W93" t="str">
        <f>VLOOKUP(C93, Query[[Country]:[GDP (IMF)]],16, FALSE)</f>
        <v>$1.48 Tn</v>
      </c>
      <c r="X93" t="str">
        <f>VLOOKUP(C93, Query[[Country]:[GDP (UN)]],17, FALSE)</f>
        <v>$1.30 Tn</v>
      </c>
      <c r="Y93">
        <f>VLOOKUP(C93, Query[[Country]:[GDP Per Capita]],18, FALSE)</f>
        <v>58096.73</v>
      </c>
    </row>
    <row r="94" spans="1:25" x14ac:dyDescent="0.2">
      <c r="A94">
        <v>93</v>
      </c>
      <c r="B94" t="s">
        <v>116</v>
      </c>
      <c r="C94" t="s">
        <v>117</v>
      </c>
      <c r="D94">
        <v>1</v>
      </c>
      <c r="E94">
        <v>101</v>
      </c>
      <c r="F94">
        <v>101</v>
      </c>
      <c r="G94">
        <v>60</v>
      </c>
      <c r="H94">
        <v>85</v>
      </c>
      <c r="I94">
        <v>66</v>
      </c>
      <c r="J94">
        <v>101</v>
      </c>
      <c r="K94" t="s">
        <v>2657</v>
      </c>
      <c r="L94">
        <v>101</v>
      </c>
      <c r="M94">
        <v>44.15</v>
      </c>
      <c r="N94">
        <v>2012</v>
      </c>
      <c r="O94" t="str">
        <f>VLOOKUP(C94, Query[[Country]:[Population Rank]],2,FALSE)</f>
        <v>115</v>
      </c>
      <c r="P94" t="str">
        <f>VLOOKUP(C94, Query[[Country]:[Growth Rate]],3,FALSE)</f>
        <v>0.35%</v>
      </c>
      <c r="Q94" t="str">
        <f>VLOOKUP(C94, Query[[Country]:[World Percentage]],4,FALSE)</f>
        <v>0.07%</v>
      </c>
      <c r="R94" t="str">
        <f>VLOOKUP(C94, Query[[Country]:[Density]],5,FALSE)</f>
        <v>134.41</v>
      </c>
      <c r="S94" t="str">
        <f>VLOOKUP(C94, Query[[Country]:[Land Area]],6, FALSE)</f>
        <v>42,430</v>
      </c>
      <c r="T94" t="str">
        <f>VLOOKUP(C94, Query[[Country]:[Area]],10, FALSE)</f>
        <v>43,094</v>
      </c>
      <c r="U94" t="str">
        <f>VLOOKUP(C94, Query[[Country]:[Region]],12, FALSE)</f>
        <v>Europe</v>
      </c>
      <c r="V94" t="str">
        <f>VLOOKUP(C94, Query[[Country]:[Subregion]],13, FALSE)</f>
        <v>Northern Europe</v>
      </c>
      <c r="W94" t="str">
        <f>VLOOKUP(C94, Query[[Country]:[GDP (IMF)]],16, FALSE)</f>
        <v>$364.55 Bn</v>
      </c>
      <c r="X94" t="str">
        <f>VLOOKUP(C94, Query[[Country]:[GDP (UN)]],17, FALSE)</f>
        <v>$306.90 Bn</v>
      </c>
      <c r="Y94">
        <f>VLOOKUP(C94, Query[[Country]:[GDP Per Capita]],18, FALSE)</f>
        <v>62937.38</v>
      </c>
    </row>
    <row r="95" spans="1:25" x14ac:dyDescent="0.2">
      <c r="A95">
        <v>94</v>
      </c>
      <c r="B95" t="s">
        <v>118</v>
      </c>
      <c r="C95" t="s">
        <v>115</v>
      </c>
      <c r="D95">
        <v>2</v>
      </c>
      <c r="E95">
        <v>101</v>
      </c>
      <c r="F95">
        <v>101</v>
      </c>
      <c r="G95">
        <v>101</v>
      </c>
      <c r="H95">
        <v>56</v>
      </c>
      <c r="I95">
        <v>92</v>
      </c>
      <c r="J95">
        <v>85</v>
      </c>
      <c r="K95" t="s">
        <v>2657</v>
      </c>
      <c r="L95">
        <v>69</v>
      </c>
      <c r="M95">
        <v>44.13</v>
      </c>
      <c r="N95">
        <v>2012</v>
      </c>
      <c r="O95" t="str">
        <f>VLOOKUP(C95, Query[[Country]:[Population Rank]],2,FALSE)</f>
        <v>55</v>
      </c>
      <c r="P95" t="str">
        <f>VLOOKUP(C95, Query[[Country]:[Growth Rate]],3,FALSE)</f>
        <v>1.18%</v>
      </c>
      <c r="Q95" t="str">
        <f>VLOOKUP(C95, Query[[Country]:[World Percentage]],4,FALSE)</f>
        <v>0.33%</v>
      </c>
      <c r="R95" t="str">
        <f>VLOOKUP(C95, Query[[Country]:[Density]],5,FALSE)</f>
        <v>3.32</v>
      </c>
      <c r="S95" t="str">
        <f>VLOOKUP(C95, Query[[Country]:[Land Area]],6, FALSE)</f>
        <v>7,682,300</v>
      </c>
      <c r="T95" t="str">
        <f>VLOOKUP(C95, Query[[Country]:[Area]],10, FALSE)</f>
        <v>7,692,024</v>
      </c>
      <c r="U95" t="str">
        <f>VLOOKUP(C95, Query[[Country]:[Region]],12, FALSE)</f>
        <v>Oceania</v>
      </c>
      <c r="V95" t="str">
        <f>VLOOKUP(C95, Query[[Country]:[Subregion]],13, FALSE)</f>
        <v>Australia and New Zealand</v>
      </c>
      <c r="W95" t="str">
        <f>VLOOKUP(C95, Query[[Country]:[GDP (IMF)]],16, FALSE)</f>
        <v>$1.48 Tn</v>
      </c>
      <c r="X95" t="str">
        <f>VLOOKUP(C95, Query[[Country]:[GDP (UN)]],17, FALSE)</f>
        <v>$1.30 Tn</v>
      </c>
      <c r="Y95">
        <f>VLOOKUP(C95, Query[[Country]:[GDP Per Capita]],18, FALSE)</f>
        <v>58096.73</v>
      </c>
    </row>
    <row r="96" spans="1:25" x14ac:dyDescent="0.2">
      <c r="A96">
        <v>95</v>
      </c>
      <c r="B96" t="s">
        <v>119</v>
      </c>
      <c r="C96" t="s">
        <v>15</v>
      </c>
      <c r="D96">
        <v>57</v>
      </c>
      <c r="E96">
        <v>18</v>
      </c>
      <c r="F96">
        <v>15</v>
      </c>
      <c r="G96">
        <v>101</v>
      </c>
      <c r="H96">
        <v>101</v>
      </c>
      <c r="I96">
        <v>101</v>
      </c>
      <c r="J96">
        <v>101</v>
      </c>
      <c r="K96" t="s">
        <v>2657</v>
      </c>
      <c r="L96">
        <v>101</v>
      </c>
      <c r="M96">
        <v>43.89</v>
      </c>
      <c r="N96">
        <v>2012</v>
      </c>
      <c r="O96" t="str">
        <f>VLOOKUP(C96, Query[[Country]:[Population Rank]],2,FALSE)</f>
        <v>3</v>
      </c>
      <c r="P96" t="str">
        <f>VLOOKUP(C96, Query[[Country]:[Growth Rate]],3,FALSE)</f>
        <v>0.59%</v>
      </c>
      <c r="Q96" t="str">
        <f>VLOOKUP(C96, Query[[Country]:[World Percentage]],4,FALSE)</f>
        <v>4.25%</v>
      </c>
      <c r="R96" t="str">
        <f>VLOOKUP(C96, Query[[Country]:[Density]],5,FALSE)</f>
        <v>35.32</v>
      </c>
      <c r="S96" t="str">
        <f>VLOOKUP(C96, Query[[Country]:[Land Area]],6, FALSE)</f>
        <v>9,147,420</v>
      </c>
      <c r="T96" t="str">
        <f>VLOOKUP(C96, Query[[Country]:[Area]],10, FALSE)</f>
        <v>9,372,610</v>
      </c>
      <c r="U96" t="str">
        <f>VLOOKUP(C96, Query[[Country]:[Region]],12, FALSE)</f>
        <v>Americas</v>
      </c>
      <c r="V96" t="str">
        <f>VLOOKUP(C96, Query[[Country]:[Subregion]],13, FALSE)</f>
        <v>Northern America</v>
      </c>
      <c r="W96" t="str">
        <f>VLOOKUP(C96, Query[[Country]:[GDP (IMF)]],16, FALSE)</f>
        <v>$22.20 Tn</v>
      </c>
      <c r="X96" t="str">
        <f>VLOOKUP(C96, Query[[Country]:[GDP (UN)]],17, FALSE)</f>
        <v>$18.62 Tn</v>
      </c>
      <c r="Y96">
        <f>VLOOKUP(C96, Query[[Country]:[GDP Per Capita]],18, FALSE)</f>
        <v>67063.27</v>
      </c>
    </row>
    <row r="97" spans="1:25" x14ac:dyDescent="0.2">
      <c r="A97">
        <v>96</v>
      </c>
      <c r="B97" t="s">
        <v>120</v>
      </c>
      <c r="C97" t="s">
        <v>15</v>
      </c>
      <c r="D97">
        <v>58</v>
      </c>
      <c r="E97">
        <v>101</v>
      </c>
      <c r="F97">
        <v>101</v>
      </c>
      <c r="G97">
        <v>101</v>
      </c>
      <c r="H97">
        <v>95</v>
      </c>
      <c r="I97">
        <v>46</v>
      </c>
      <c r="J97">
        <v>66</v>
      </c>
      <c r="K97" t="s">
        <v>2657</v>
      </c>
      <c r="L97">
        <v>100</v>
      </c>
      <c r="M97">
        <v>43.88</v>
      </c>
      <c r="N97">
        <v>2012</v>
      </c>
      <c r="O97" t="str">
        <f>VLOOKUP(C97, Query[[Country]:[Population Rank]],2,FALSE)</f>
        <v>3</v>
      </c>
      <c r="P97" t="str">
        <f>VLOOKUP(C97, Query[[Country]:[Growth Rate]],3,FALSE)</f>
        <v>0.59%</v>
      </c>
      <c r="Q97" t="str">
        <f>VLOOKUP(C97, Query[[Country]:[World Percentage]],4,FALSE)</f>
        <v>4.25%</v>
      </c>
      <c r="R97" t="str">
        <f>VLOOKUP(C97, Query[[Country]:[Density]],5,FALSE)</f>
        <v>35.32</v>
      </c>
      <c r="S97" t="str">
        <f>VLOOKUP(C97, Query[[Country]:[Land Area]],6, FALSE)</f>
        <v>9,147,420</v>
      </c>
      <c r="T97" t="str">
        <f>VLOOKUP(C97, Query[[Country]:[Area]],10, FALSE)</f>
        <v>9,372,610</v>
      </c>
      <c r="U97" t="str">
        <f>VLOOKUP(C97, Query[[Country]:[Region]],12, FALSE)</f>
        <v>Americas</v>
      </c>
      <c r="V97" t="str">
        <f>VLOOKUP(C97, Query[[Country]:[Subregion]],13, FALSE)</f>
        <v>Northern America</v>
      </c>
      <c r="W97" t="str">
        <f>VLOOKUP(C97, Query[[Country]:[GDP (IMF)]],16, FALSE)</f>
        <v>$22.20 Tn</v>
      </c>
      <c r="X97" t="str">
        <f>VLOOKUP(C97, Query[[Country]:[GDP (UN)]],17, FALSE)</f>
        <v>$18.62 Tn</v>
      </c>
      <c r="Y97">
        <f>VLOOKUP(C97, Query[[Country]:[GDP Per Capita]],18, FALSE)</f>
        <v>67063.27</v>
      </c>
    </row>
    <row r="98" spans="1:25" x14ac:dyDescent="0.2">
      <c r="A98">
        <v>97</v>
      </c>
      <c r="B98" t="s">
        <v>121</v>
      </c>
      <c r="C98" t="s">
        <v>19</v>
      </c>
      <c r="D98">
        <v>6</v>
      </c>
      <c r="E98">
        <v>101</v>
      </c>
      <c r="F98">
        <v>101</v>
      </c>
      <c r="G98">
        <v>87</v>
      </c>
      <c r="H98">
        <v>101</v>
      </c>
      <c r="I98">
        <v>101</v>
      </c>
      <c r="J98">
        <v>101</v>
      </c>
      <c r="K98" t="s">
        <v>2657</v>
      </c>
      <c r="L98">
        <v>92</v>
      </c>
      <c r="M98">
        <v>43.79</v>
      </c>
      <c r="N98">
        <v>2012</v>
      </c>
      <c r="O98" t="str">
        <f>VLOOKUP(C98, Query[[Country]:[Population Rank]],2,FALSE)</f>
        <v>21</v>
      </c>
      <c r="P98" t="str">
        <f>VLOOKUP(C98, Query[[Country]:[Growth Rate]],3,FALSE)</f>
        <v>0.53%</v>
      </c>
      <c r="Q98" t="str">
        <f>VLOOKUP(C98, Query[[Country]:[World Percentage]],4,FALSE)</f>
        <v>0.87%</v>
      </c>
      <c r="R98" t="str">
        <f>VLOOKUP(C98, Query[[Country]:[Density]],5,FALSE)</f>
        <v>279.48</v>
      </c>
      <c r="S98" t="str">
        <f>VLOOKUP(C98, Query[[Country]:[Land Area]],6, FALSE)</f>
        <v>241,930</v>
      </c>
      <c r="T98" t="str">
        <f>VLOOKUP(C98, Query[[Country]:[Area]],10, FALSE)</f>
        <v>242,900</v>
      </c>
      <c r="U98" t="str">
        <f>VLOOKUP(C98, Query[[Country]:[Region]],12, FALSE)</f>
        <v>Europe</v>
      </c>
      <c r="V98" t="str">
        <f>VLOOKUP(C98, Query[[Country]:[Subregion]],13, FALSE)</f>
        <v>Northern Europe</v>
      </c>
      <c r="W98" t="str">
        <f>VLOOKUP(C98, Query[[Country]:[GDP (IMF)]],16, FALSE)</f>
        <v>$2.93 Tn</v>
      </c>
      <c r="X98" t="str">
        <f>VLOOKUP(C98, Query[[Country]:[GDP (UN)]],17, FALSE)</f>
        <v>$2.65 Tn</v>
      </c>
      <c r="Y98">
        <f>VLOOKUP(C98, Query[[Country]:[GDP Per Capita]],18, FALSE)</f>
        <v>43117.57</v>
      </c>
    </row>
    <row r="99" spans="1:25" x14ac:dyDescent="0.2">
      <c r="A99">
        <v>98</v>
      </c>
      <c r="B99" t="s">
        <v>122</v>
      </c>
      <c r="C99" t="s">
        <v>19</v>
      </c>
      <c r="D99">
        <v>7</v>
      </c>
      <c r="E99">
        <v>101</v>
      </c>
      <c r="F99">
        <v>101</v>
      </c>
      <c r="G99">
        <v>78</v>
      </c>
      <c r="H99">
        <v>75</v>
      </c>
      <c r="I99">
        <v>81</v>
      </c>
      <c r="J99">
        <v>86</v>
      </c>
      <c r="K99" t="s">
        <v>2657</v>
      </c>
      <c r="L99">
        <v>101</v>
      </c>
      <c r="M99">
        <v>43.77</v>
      </c>
      <c r="N99">
        <v>2012</v>
      </c>
      <c r="O99" t="str">
        <f>VLOOKUP(C99, Query[[Country]:[Population Rank]],2,FALSE)</f>
        <v>21</v>
      </c>
      <c r="P99" t="str">
        <f>VLOOKUP(C99, Query[[Country]:[Growth Rate]],3,FALSE)</f>
        <v>0.53%</v>
      </c>
      <c r="Q99" t="str">
        <f>VLOOKUP(C99, Query[[Country]:[World Percentage]],4,FALSE)</f>
        <v>0.87%</v>
      </c>
      <c r="R99" t="str">
        <f>VLOOKUP(C99, Query[[Country]:[Density]],5,FALSE)</f>
        <v>279.48</v>
      </c>
      <c r="S99" t="str">
        <f>VLOOKUP(C99, Query[[Country]:[Land Area]],6, FALSE)</f>
        <v>241,930</v>
      </c>
      <c r="T99" t="str">
        <f>VLOOKUP(C99, Query[[Country]:[Area]],10, FALSE)</f>
        <v>242,900</v>
      </c>
      <c r="U99" t="str">
        <f>VLOOKUP(C99, Query[[Country]:[Region]],12, FALSE)</f>
        <v>Europe</v>
      </c>
      <c r="V99" t="str">
        <f>VLOOKUP(C99, Query[[Country]:[Subregion]],13, FALSE)</f>
        <v>Northern Europe</v>
      </c>
      <c r="W99" t="str">
        <f>VLOOKUP(C99, Query[[Country]:[GDP (IMF)]],16, FALSE)</f>
        <v>$2.93 Tn</v>
      </c>
      <c r="X99" t="str">
        <f>VLOOKUP(C99, Query[[Country]:[GDP (UN)]],17, FALSE)</f>
        <v>$2.65 Tn</v>
      </c>
      <c r="Y99">
        <f>VLOOKUP(C99, Query[[Country]:[GDP Per Capita]],18, FALSE)</f>
        <v>43117.57</v>
      </c>
    </row>
    <row r="100" spans="1:25" x14ac:dyDescent="0.2">
      <c r="A100">
        <v>99</v>
      </c>
      <c r="B100" t="s">
        <v>123</v>
      </c>
      <c r="C100" t="s">
        <v>105</v>
      </c>
      <c r="D100">
        <v>2</v>
      </c>
      <c r="E100">
        <v>100</v>
      </c>
      <c r="F100">
        <v>101</v>
      </c>
      <c r="G100">
        <v>101</v>
      </c>
      <c r="H100">
        <v>65</v>
      </c>
      <c r="I100">
        <v>101</v>
      </c>
      <c r="J100">
        <v>60</v>
      </c>
      <c r="K100" t="s">
        <v>2657</v>
      </c>
      <c r="L100">
        <v>101</v>
      </c>
      <c r="M100">
        <v>43.47</v>
      </c>
      <c r="N100">
        <v>2012</v>
      </c>
      <c r="O100" t="str">
        <f>VLOOKUP(C100, Query[[Country]:[Population Rank]],2,FALSE)</f>
        <v>69</v>
      </c>
      <c r="P100" t="str">
        <f>VLOOKUP(C100, Query[[Country]:[Growth Rate]],3,FALSE)</f>
        <v>0.22%</v>
      </c>
      <c r="Q100" t="str">
        <f>VLOOKUP(C100, Query[[Country]:[World Percentage]],4,FALSE)</f>
        <v>0.22%</v>
      </c>
      <c r="R100" t="str">
        <f>VLOOKUP(C100, Query[[Country]:[Density]],5,FALSE)</f>
        <v>409.44</v>
      </c>
      <c r="S100" t="str">
        <f>VLOOKUP(C100, Query[[Country]:[Land Area]],6, FALSE)</f>
        <v>33,720</v>
      </c>
      <c r="T100" t="str">
        <f>VLOOKUP(C100, Query[[Country]:[Area]],10, FALSE)</f>
        <v>41,850</v>
      </c>
      <c r="U100" t="str">
        <f>VLOOKUP(C100, Query[[Country]:[Region]],12, FALSE)</f>
        <v>Europe</v>
      </c>
      <c r="V100" t="str">
        <f>VLOOKUP(C100, Query[[Country]:[Subregion]],13, FALSE)</f>
        <v>Western Europe</v>
      </c>
      <c r="W100" t="str">
        <f>VLOOKUP(C100, Query[[Country]:[GDP (IMF)]],16, FALSE)</f>
        <v>$954.93 Bn</v>
      </c>
      <c r="X100" t="str">
        <f>VLOOKUP(C100, Query[[Country]:[GDP (UN)]],17, FALSE)</f>
        <v>$777.23 Bn</v>
      </c>
      <c r="Y100">
        <f>VLOOKUP(C100, Query[[Country]:[GDP Per Capita]],18, FALSE)</f>
        <v>55730.27</v>
      </c>
    </row>
    <row r="101" spans="1:25" x14ac:dyDescent="0.2">
      <c r="A101">
        <v>100</v>
      </c>
      <c r="B101" t="s">
        <v>124</v>
      </c>
      <c r="C101" t="s">
        <v>66</v>
      </c>
      <c r="D101">
        <v>5</v>
      </c>
      <c r="E101">
        <v>44</v>
      </c>
      <c r="F101">
        <v>4</v>
      </c>
      <c r="G101">
        <v>101</v>
      </c>
      <c r="H101">
        <v>101</v>
      </c>
      <c r="I101">
        <v>101</v>
      </c>
      <c r="J101">
        <v>101</v>
      </c>
      <c r="K101" t="s">
        <v>2657</v>
      </c>
      <c r="L101">
        <v>101</v>
      </c>
      <c r="M101">
        <v>43.36</v>
      </c>
      <c r="N101">
        <v>2012</v>
      </c>
      <c r="O101" t="str">
        <f>VLOOKUP(C101, Query[[Country]:[Population Rank]],2,FALSE)</f>
        <v>22</v>
      </c>
      <c r="P101" t="str">
        <f>VLOOKUP(C101, Query[[Country]:[Growth Rate]],3,FALSE)</f>
        <v>0.22%</v>
      </c>
      <c r="Q101" t="str">
        <f>VLOOKUP(C101, Query[[Country]:[World Percentage]],4,FALSE)</f>
        <v>0.84%</v>
      </c>
      <c r="R101" t="str">
        <f>VLOOKUP(C101, Query[[Country]:[Density]],5,FALSE)</f>
        <v>118.31</v>
      </c>
      <c r="S101" t="str">
        <f>VLOOKUP(C101, Query[[Country]:[Land Area]],6, FALSE)</f>
        <v>547,557</v>
      </c>
      <c r="T101" t="str">
        <f>VLOOKUP(C101, Query[[Country]:[Area]],10, FALSE)</f>
        <v>551,695</v>
      </c>
      <c r="U101" t="str">
        <f>VLOOKUP(C101, Query[[Country]:[Region]],12, FALSE)</f>
        <v>Europe</v>
      </c>
      <c r="V101" t="str">
        <f>VLOOKUP(C101, Query[[Country]:[Subregion]],13, FALSE)</f>
        <v>Western Europe</v>
      </c>
      <c r="W101" t="str">
        <f>VLOOKUP(C101, Query[[Country]:[GDP (IMF)]],16, FALSE)</f>
        <v>$2.88 Tn</v>
      </c>
      <c r="X101" t="str">
        <f>VLOOKUP(C101, Query[[Country]:[GDP (UN)]],17, FALSE)</f>
        <v>$2.47 Tn</v>
      </c>
      <c r="Y101">
        <f>VLOOKUP(C101, Query[[Country]:[GDP Per Capita]],18, FALSE)</f>
        <v>44061.52</v>
      </c>
    </row>
    <row r="102" spans="1:25" x14ac:dyDescent="0.2">
      <c r="A102">
        <v>1</v>
      </c>
      <c r="B102" t="s">
        <v>14</v>
      </c>
      <c r="C102" t="s">
        <v>15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2657</v>
      </c>
      <c r="L102">
        <v>7</v>
      </c>
      <c r="M102">
        <v>100</v>
      </c>
      <c r="N102">
        <v>2013</v>
      </c>
      <c r="O102" t="str">
        <f>VLOOKUP(C102, Query[[Country]:[Population Rank]],2,FALSE)</f>
        <v>3</v>
      </c>
      <c r="P102" t="str">
        <f>VLOOKUP(C102, Query[[Country]:[Growth Rate]],3,FALSE)</f>
        <v>0.59%</v>
      </c>
      <c r="Q102" t="str">
        <f>VLOOKUP(C102, Query[[Country]:[World Percentage]],4,FALSE)</f>
        <v>4.25%</v>
      </c>
      <c r="R102" t="str">
        <f>VLOOKUP(C102, Query[[Country]:[Density]],5,FALSE)</f>
        <v>35.32</v>
      </c>
      <c r="S102" t="str">
        <f>VLOOKUP(C102, Query[[Country]:[Land Area]],6, FALSE)</f>
        <v>9,147,420</v>
      </c>
      <c r="T102" t="str">
        <f>VLOOKUP(C102, Query[[Country]:[Area]],10, FALSE)</f>
        <v>9,372,610</v>
      </c>
      <c r="U102" t="str">
        <f>VLOOKUP(C102, Query[[Country]:[Region]],12, FALSE)</f>
        <v>Americas</v>
      </c>
      <c r="V102" t="str">
        <f>VLOOKUP(C102, Query[[Country]:[Subregion]],13, FALSE)</f>
        <v>Northern America</v>
      </c>
      <c r="W102" t="str">
        <f>VLOOKUP(C102, Query[[Country]:[GDP (IMF)]],16, FALSE)</f>
        <v>$22.20 Tn</v>
      </c>
      <c r="X102" t="str">
        <f>VLOOKUP(C102, Query[[Country]:[GDP (UN)]],17, FALSE)</f>
        <v>$18.62 Tn</v>
      </c>
      <c r="Y102">
        <f>VLOOKUP(C102, Query[[Country]:[GDP Per Capita]],18, FALSE)</f>
        <v>67063.27</v>
      </c>
    </row>
    <row r="103" spans="1:25" x14ac:dyDescent="0.2">
      <c r="A103">
        <v>2</v>
      </c>
      <c r="B103" t="s">
        <v>17</v>
      </c>
      <c r="C103" t="s">
        <v>15</v>
      </c>
      <c r="D103">
        <v>2</v>
      </c>
      <c r="E103">
        <v>11</v>
      </c>
      <c r="F103">
        <v>2</v>
      </c>
      <c r="G103">
        <v>4</v>
      </c>
      <c r="H103">
        <v>6</v>
      </c>
      <c r="I103">
        <v>2</v>
      </c>
      <c r="J103">
        <v>2</v>
      </c>
      <c r="K103" t="s">
        <v>2657</v>
      </c>
      <c r="L103">
        <v>11</v>
      </c>
      <c r="M103">
        <v>93.94</v>
      </c>
      <c r="N103">
        <v>2013</v>
      </c>
      <c r="O103" t="str">
        <f>VLOOKUP(C103, Query[[Country]:[Population Rank]],2,FALSE)</f>
        <v>3</v>
      </c>
      <c r="P103" t="str">
        <f>VLOOKUP(C103, Query[[Country]:[Growth Rate]],3,FALSE)</f>
        <v>0.59%</v>
      </c>
      <c r="Q103" t="str">
        <f>VLOOKUP(C103, Query[[Country]:[World Percentage]],4,FALSE)</f>
        <v>4.25%</v>
      </c>
      <c r="R103" t="str">
        <f>VLOOKUP(C103, Query[[Country]:[Density]],5,FALSE)</f>
        <v>35.32</v>
      </c>
      <c r="S103" t="str">
        <f>VLOOKUP(C103, Query[[Country]:[Land Area]],6, FALSE)</f>
        <v>9,147,420</v>
      </c>
      <c r="T103" t="str">
        <f>VLOOKUP(C103, Query[[Country]:[Area]],10, FALSE)</f>
        <v>9,372,610</v>
      </c>
      <c r="U103" t="str">
        <f>VLOOKUP(C103, Query[[Country]:[Region]],12, FALSE)</f>
        <v>Americas</v>
      </c>
      <c r="V103" t="str">
        <f>VLOOKUP(C103, Query[[Country]:[Subregion]],13, FALSE)</f>
        <v>Northern America</v>
      </c>
      <c r="W103" t="str">
        <f>VLOOKUP(C103, Query[[Country]:[GDP (IMF)]],16, FALSE)</f>
        <v>$22.20 Tn</v>
      </c>
      <c r="X103" t="str">
        <f>VLOOKUP(C103, Query[[Country]:[GDP (UN)]],17, FALSE)</f>
        <v>$18.62 Tn</v>
      </c>
      <c r="Y103">
        <f>VLOOKUP(C103, Query[[Country]:[GDP Per Capita]],18, FALSE)</f>
        <v>67063.27</v>
      </c>
    </row>
    <row r="104" spans="1:25" x14ac:dyDescent="0.2">
      <c r="A104">
        <v>3</v>
      </c>
      <c r="B104" t="s">
        <v>22</v>
      </c>
      <c r="C104" t="s">
        <v>19</v>
      </c>
      <c r="D104">
        <v>1</v>
      </c>
      <c r="E104">
        <v>7</v>
      </c>
      <c r="F104">
        <v>12</v>
      </c>
      <c r="G104">
        <v>10</v>
      </c>
      <c r="H104">
        <v>11</v>
      </c>
      <c r="I104">
        <v>7</v>
      </c>
      <c r="J104">
        <v>13</v>
      </c>
      <c r="K104" t="s">
        <v>2657</v>
      </c>
      <c r="L104">
        <v>15</v>
      </c>
      <c r="M104">
        <v>92.54</v>
      </c>
      <c r="N104">
        <v>2013</v>
      </c>
      <c r="O104" t="str">
        <f>VLOOKUP(C104, Query[[Country]:[Population Rank]],2,FALSE)</f>
        <v>21</v>
      </c>
      <c r="P104" t="str">
        <f>VLOOKUP(C104, Query[[Country]:[Growth Rate]],3,FALSE)</f>
        <v>0.53%</v>
      </c>
      <c r="Q104" t="str">
        <f>VLOOKUP(C104, Query[[Country]:[World Percentage]],4,FALSE)</f>
        <v>0.87%</v>
      </c>
      <c r="R104" t="str">
        <f>VLOOKUP(C104, Query[[Country]:[Density]],5,FALSE)</f>
        <v>279.48</v>
      </c>
      <c r="S104" t="str">
        <f>VLOOKUP(C104, Query[[Country]:[Land Area]],6, FALSE)</f>
        <v>241,930</v>
      </c>
      <c r="T104" t="str">
        <f>VLOOKUP(C104, Query[[Country]:[Area]],10, FALSE)</f>
        <v>242,900</v>
      </c>
      <c r="U104" t="str">
        <f>VLOOKUP(C104, Query[[Country]:[Region]],12, FALSE)</f>
        <v>Europe</v>
      </c>
      <c r="V104" t="str">
        <f>VLOOKUP(C104, Query[[Country]:[Subregion]],13, FALSE)</f>
        <v>Northern Europe</v>
      </c>
      <c r="W104" t="str">
        <f>VLOOKUP(C104, Query[[Country]:[GDP (IMF)]],16, FALSE)</f>
        <v>$2.93 Tn</v>
      </c>
      <c r="X104" t="str">
        <f>VLOOKUP(C104, Query[[Country]:[GDP (UN)]],17, FALSE)</f>
        <v>$2.65 Tn</v>
      </c>
      <c r="Y104">
        <f>VLOOKUP(C104, Query[[Country]:[GDP Per Capita]],18, FALSE)</f>
        <v>43117.57</v>
      </c>
    </row>
    <row r="105" spans="1:25" x14ac:dyDescent="0.2">
      <c r="A105">
        <v>4</v>
      </c>
      <c r="B105" t="s">
        <v>16</v>
      </c>
      <c r="C105" t="s">
        <v>15</v>
      </c>
      <c r="D105">
        <v>3</v>
      </c>
      <c r="E105">
        <v>2</v>
      </c>
      <c r="F105">
        <v>16</v>
      </c>
      <c r="G105">
        <v>2</v>
      </c>
      <c r="H105">
        <v>16</v>
      </c>
      <c r="I105">
        <v>3</v>
      </c>
      <c r="J105">
        <v>3</v>
      </c>
      <c r="K105" t="s">
        <v>2657</v>
      </c>
      <c r="L105">
        <v>1</v>
      </c>
      <c r="M105">
        <v>91.45</v>
      </c>
      <c r="N105">
        <v>2013</v>
      </c>
      <c r="O105" t="str">
        <f>VLOOKUP(C105, Query[[Country]:[Population Rank]],2,FALSE)</f>
        <v>3</v>
      </c>
      <c r="P105" t="str">
        <f>VLOOKUP(C105, Query[[Country]:[Growth Rate]],3,FALSE)</f>
        <v>0.59%</v>
      </c>
      <c r="Q105" t="str">
        <f>VLOOKUP(C105, Query[[Country]:[World Percentage]],4,FALSE)</f>
        <v>4.25%</v>
      </c>
      <c r="R105" t="str">
        <f>VLOOKUP(C105, Query[[Country]:[Density]],5,FALSE)</f>
        <v>35.32</v>
      </c>
      <c r="S105" t="str">
        <f>VLOOKUP(C105, Query[[Country]:[Land Area]],6, FALSE)</f>
        <v>9,147,420</v>
      </c>
      <c r="T105" t="str">
        <f>VLOOKUP(C105, Query[[Country]:[Area]],10, FALSE)</f>
        <v>9,372,610</v>
      </c>
      <c r="U105" t="str">
        <f>VLOOKUP(C105, Query[[Country]:[Region]],12, FALSE)</f>
        <v>Americas</v>
      </c>
      <c r="V105" t="str">
        <f>VLOOKUP(C105, Query[[Country]:[Subregion]],13, FALSE)</f>
        <v>Northern America</v>
      </c>
      <c r="W105" t="str">
        <f>VLOOKUP(C105, Query[[Country]:[GDP (IMF)]],16, FALSE)</f>
        <v>$22.20 Tn</v>
      </c>
      <c r="X105" t="str">
        <f>VLOOKUP(C105, Query[[Country]:[GDP (UN)]],17, FALSE)</f>
        <v>$18.62 Tn</v>
      </c>
      <c r="Y105">
        <f>VLOOKUP(C105, Query[[Country]:[GDP Per Capita]],18, FALSE)</f>
        <v>67063.27</v>
      </c>
    </row>
    <row r="106" spans="1:25" x14ac:dyDescent="0.2">
      <c r="A106">
        <v>5</v>
      </c>
      <c r="B106" t="s">
        <v>18</v>
      </c>
      <c r="C106" t="s">
        <v>19</v>
      </c>
      <c r="D106">
        <v>2</v>
      </c>
      <c r="E106">
        <v>3</v>
      </c>
      <c r="F106">
        <v>15</v>
      </c>
      <c r="G106">
        <v>5</v>
      </c>
      <c r="H106">
        <v>9</v>
      </c>
      <c r="I106">
        <v>11</v>
      </c>
      <c r="J106">
        <v>10</v>
      </c>
      <c r="K106" t="s">
        <v>2657</v>
      </c>
      <c r="L106">
        <v>39</v>
      </c>
      <c r="M106">
        <v>90.24</v>
      </c>
      <c r="N106">
        <v>2013</v>
      </c>
      <c r="O106" t="str">
        <f>VLOOKUP(C106, Query[[Country]:[Population Rank]],2,FALSE)</f>
        <v>21</v>
      </c>
      <c r="P106" t="str">
        <f>VLOOKUP(C106, Query[[Country]:[Growth Rate]],3,FALSE)</f>
        <v>0.53%</v>
      </c>
      <c r="Q106" t="str">
        <f>VLOOKUP(C106, Query[[Country]:[World Percentage]],4,FALSE)</f>
        <v>0.87%</v>
      </c>
      <c r="R106" t="str">
        <f>VLOOKUP(C106, Query[[Country]:[Density]],5,FALSE)</f>
        <v>279.48</v>
      </c>
      <c r="S106" t="str">
        <f>VLOOKUP(C106, Query[[Country]:[Land Area]],6, FALSE)</f>
        <v>241,930</v>
      </c>
      <c r="T106" t="str">
        <f>VLOOKUP(C106, Query[[Country]:[Area]],10, FALSE)</f>
        <v>242,900</v>
      </c>
      <c r="U106" t="str">
        <f>VLOOKUP(C106, Query[[Country]:[Region]],12, FALSE)</f>
        <v>Europe</v>
      </c>
      <c r="V106" t="str">
        <f>VLOOKUP(C106, Query[[Country]:[Subregion]],13, FALSE)</f>
        <v>Northern Europe</v>
      </c>
      <c r="W106" t="str">
        <f>VLOOKUP(C106, Query[[Country]:[GDP (IMF)]],16, FALSE)</f>
        <v>$2.93 Tn</v>
      </c>
      <c r="X106" t="str">
        <f>VLOOKUP(C106, Query[[Country]:[GDP (UN)]],17, FALSE)</f>
        <v>$2.65 Tn</v>
      </c>
      <c r="Y106">
        <f>VLOOKUP(C106, Query[[Country]:[GDP Per Capita]],18, FALSE)</f>
        <v>43117.57</v>
      </c>
    </row>
    <row r="107" spans="1:25" x14ac:dyDescent="0.2">
      <c r="A107">
        <v>6</v>
      </c>
      <c r="B107" t="s">
        <v>24</v>
      </c>
      <c r="C107" t="s">
        <v>15</v>
      </c>
      <c r="D107">
        <v>4</v>
      </c>
      <c r="E107">
        <v>13</v>
      </c>
      <c r="F107">
        <v>8</v>
      </c>
      <c r="G107">
        <v>9</v>
      </c>
      <c r="H107">
        <v>13</v>
      </c>
      <c r="I107">
        <v>9</v>
      </c>
      <c r="J107">
        <v>11</v>
      </c>
      <c r="K107" t="s">
        <v>2657</v>
      </c>
      <c r="L107">
        <v>10</v>
      </c>
      <c r="M107">
        <v>88.21</v>
      </c>
      <c r="N107">
        <v>2013</v>
      </c>
      <c r="O107" t="str">
        <f>VLOOKUP(C107, Query[[Country]:[Population Rank]],2,FALSE)</f>
        <v>3</v>
      </c>
      <c r="P107" t="str">
        <f>VLOOKUP(C107, Query[[Country]:[Growth Rate]],3,FALSE)</f>
        <v>0.59%</v>
      </c>
      <c r="Q107" t="str">
        <f>VLOOKUP(C107, Query[[Country]:[World Percentage]],4,FALSE)</f>
        <v>4.25%</v>
      </c>
      <c r="R107" t="str">
        <f>VLOOKUP(C107, Query[[Country]:[Density]],5,FALSE)</f>
        <v>35.32</v>
      </c>
      <c r="S107" t="str">
        <f>VLOOKUP(C107, Query[[Country]:[Land Area]],6, FALSE)</f>
        <v>9,147,420</v>
      </c>
      <c r="T107" t="str">
        <f>VLOOKUP(C107, Query[[Country]:[Area]],10, FALSE)</f>
        <v>9,372,610</v>
      </c>
      <c r="U107" t="str">
        <f>VLOOKUP(C107, Query[[Country]:[Region]],12, FALSE)</f>
        <v>Americas</v>
      </c>
      <c r="V107" t="str">
        <f>VLOOKUP(C107, Query[[Country]:[Subregion]],13, FALSE)</f>
        <v>Northern America</v>
      </c>
      <c r="W107" t="str">
        <f>VLOOKUP(C107, Query[[Country]:[GDP (IMF)]],16, FALSE)</f>
        <v>$22.20 Tn</v>
      </c>
      <c r="X107" t="str">
        <f>VLOOKUP(C107, Query[[Country]:[GDP (UN)]],17, FALSE)</f>
        <v>$18.62 Tn</v>
      </c>
      <c r="Y107">
        <f>VLOOKUP(C107, Query[[Country]:[GDP Per Capita]],18, FALSE)</f>
        <v>67063.27</v>
      </c>
    </row>
    <row r="108" spans="1:25" x14ac:dyDescent="0.2">
      <c r="A108">
        <v>7</v>
      </c>
      <c r="B108" t="s">
        <v>25</v>
      </c>
      <c r="C108" t="s">
        <v>15</v>
      </c>
      <c r="D108">
        <v>5</v>
      </c>
      <c r="E108">
        <v>6</v>
      </c>
      <c r="F108">
        <v>28</v>
      </c>
      <c r="G108">
        <v>6</v>
      </c>
      <c r="H108">
        <v>8</v>
      </c>
      <c r="I108">
        <v>6</v>
      </c>
      <c r="J108">
        <v>4</v>
      </c>
      <c r="K108" t="s">
        <v>2657</v>
      </c>
      <c r="L108">
        <v>19</v>
      </c>
      <c r="M108">
        <v>85.07</v>
      </c>
      <c r="N108">
        <v>2013</v>
      </c>
      <c r="O108" t="str">
        <f>VLOOKUP(C108, Query[[Country]:[Population Rank]],2,FALSE)</f>
        <v>3</v>
      </c>
      <c r="P108" t="str">
        <f>VLOOKUP(C108, Query[[Country]:[Growth Rate]],3,FALSE)</f>
        <v>0.59%</v>
      </c>
      <c r="Q108" t="str">
        <f>VLOOKUP(C108, Query[[Country]:[World Percentage]],4,FALSE)</f>
        <v>4.25%</v>
      </c>
      <c r="R108" t="str">
        <f>VLOOKUP(C108, Query[[Country]:[Density]],5,FALSE)</f>
        <v>35.32</v>
      </c>
      <c r="S108" t="str">
        <f>VLOOKUP(C108, Query[[Country]:[Land Area]],6, FALSE)</f>
        <v>9,147,420</v>
      </c>
      <c r="T108" t="str">
        <f>VLOOKUP(C108, Query[[Country]:[Area]],10, FALSE)</f>
        <v>9,372,610</v>
      </c>
      <c r="U108" t="str">
        <f>VLOOKUP(C108, Query[[Country]:[Region]],12, FALSE)</f>
        <v>Americas</v>
      </c>
      <c r="V108" t="str">
        <f>VLOOKUP(C108, Query[[Country]:[Subregion]],13, FALSE)</f>
        <v>Northern America</v>
      </c>
      <c r="W108" t="str">
        <f>VLOOKUP(C108, Query[[Country]:[GDP (IMF)]],16, FALSE)</f>
        <v>$22.20 Tn</v>
      </c>
      <c r="X108" t="str">
        <f>VLOOKUP(C108, Query[[Country]:[GDP (UN)]],17, FALSE)</f>
        <v>$18.62 Tn</v>
      </c>
      <c r="Y108">
        <f>VLOOKUP(C108, Query[[Country]:[GDP Per Capita]],18, FALSE)</f>
        <v>67063.27</v>
      </c>
    </row>
    <row r="109" spans="1:25" x14ac:dyDescent="0.2">
      <c r="A109">
        <v>8</v>
      </c>
      <c r="B109" t="s">
        <v>21</v>
      </c>
      <c r="C109" t="s">
        <v>15</v>
      </c>
      <c r="D109">
        <v>6</v>
      </c>
      <c r="E109">
        <v>4</v>
      </c>
      <c r="F109">
        <v>14</v>
      </c>
      <c r="G109">
        <v>3</v>
      </c>
      <c r="H109">
        <v>58</v>
      </c>
      <c r="I109">
        <v>35</v>
      </c>
      <c r="J109">
        <v>27</v>
      </c>
      <c r="K109" t="s">
        <v>2657</v>
      </c>
      <c r="L109">
        <v>101</v>
      </c>
      <c r="M109">
        <v>82.17</v>
      </c>
      <c r="N109">
        <v>2013</v>
      </c>
      <c r="O109" t="str">
        <f>VLOOKUP(C109, Query[[Country]:[Population Rank]],2,FALSE)</f>
        <v>3</v>
      </c>
      <c r="P109" t="str">
        <f>VLOOKUP(C109, Query[[Country]:[Growth Rate]],3,FALSE)</f>
        <v>0.59%</v>
      </c>
      <c r="Q109" t="str">
        <f>VLOOKUP(C109, Query[[Country]:[World Percentage]],4,FALSE)</f>
        <v>4.25%</v>
      </c>
      <c r="R109" t="str">
        <f>VLOOKUP(C109, Query[[Country]:[Density]],5,FALSE)</f>
        <v>35.32</v>
      </c>
      <c r="S109" t="str">
        <f>VLOOKUP(C109, Query[[Country]:[Land Area]],6, FALSE)</f>
        <v>9,147,420</v>
      </c>
      <c r="T109" t="str">
        <f>VLOOKUP(C109, Query[[Country]:[Area]],10, FALSE)</f>
        <v>9,372,610</v>
      </c>
      <c r="U109" t="str">
        <f>VLOOKUP(C109, Query[[Country]:[Region]],12, FALSE)</f>
        <v>Americas</v>
      </c>
      <c r="V109" t="str">
        <f>VLOOKUP(C109, Query[[Country]:[Subregion]],13, FALSE)</f>
        <v>Northern America</v>
      </c>
      <c r="W109" t="str">
        <f>VLOOKUP(C109, Query[[Country]:[GDP (IMF)]],16, FALSE)</f>
        <v>$22.20 Tn</v>
      </c>
      <c r="X109" t="str">
        <f>VLOOKUP(C109, Query[[Country]:[GDP (UN)]],17, FALSE)</f>
        <v>$18.62 Tn</v>
      </c>
      <c r="Y109">
        <f>VLOOKUP(C109, Query[[Country]:[GDP Per Capita]],18, FALSE)</f>
        <v>67063.27</v>
      </c>
    </row>
    <row r="110" spans="1:25" x14ac:dyDescent="0.2">
      <c r="A110">
        <v>9</v>
      </c>
      <c r="B110" t="s">
        <v>26</v>
      </c>
      <c r="C110" t="s">
        <v>15</v>
      </c>
      <c r="D110">
        <v>7</v>
      </c>
      <c r="E110">
        <v>9</v>
      </c>
      <c r="F110">
        <v>19</v>
      </c>
      <c r="G110">
        <v>8</v>
      </c>
      <c r="H110">
        <v>37</v>
      </c>
      <c r="I110">
        <v>21</v>
      </c>
      <c r="J110">
        <v>30</v>
      </c>
      <c r="K110" t="s">
        <v>2657</v>
      </c>
      <c r="L110">
        <v>101</v>
      </c>
      <c r="M110">
        <v>79.16</v>
      </c>
      <c r="N110">
        <v>2013</v>
      </c>
      <c r="O110" t="str">
        <f>VLOOKUP(C110, Query[[Country]:[Population Rank]],2,FALSE)</f>
        <v>3</v>
      </c>
      <c r="P110" t="str">
        <f>VLOOKUP(C110, Query[[Country]:[Growth Rate]],3,FALSE)</f>
        <v>0.59%</v>
      </c>
      <c r="Q110" t="str">
        <f>VLOOKUP(C110, Query[[Country]:[World Percentage]],4,FALSE)</f>
        <v>4.25%</v>
      </c>
      <c r="R110" t="str">
        <f>VLOOKUP(C110, Query[[Country]:[Density]],5,FALSE)</f>
        <v>35.32</v>
      </c>
      <c r="S110" t="str">
        <f>VLOOKUP(C110, Query[[Country]:[Land Area]],6, FALSE)</f>
        <v>9,147,420</v>
      </c>
      <c r="T110" t="str">
        <f>VLOOKUP(C110, Query[[Country]:[Area]],10, FALSE)</f>
        <v>9,372,610</v>
      </c>
      <c r="U110" t="str">
        <f>VLOOKUP(C110, Query[[Country]:[Region]],12, FALSE)</f>
        <v>Americas</v>
      </c>
      <c r="V110" t="str">
        <f>VLOOKUP(C110, Query[[Country]:[Subregion]],13, FALSE)</f>
        <v>Northern America</v>
      </c>
      <c r="W110" t="str">
        <f>VLOOKUP(C110, Query[[Country]:[GDP (IMF)]],16, FALSE)</f>
        <v>$22.20 Tn</v>
      </c>
      <c r="X110" t="str">
        <f>VLOOKUP(C110, Query[[Country]:[GDP (UN)]],17, FALSE)</f>
        <v>$18.62 Tn</v>
      </c>
      <c r="Y110">
        <f>VLOOKUP(C110, Query[[Country]:[GDP Per Capita]],18, FALSE)</f>
        <v>67063.27</v>
      </c>
    </row>
    <row r="111" spans="1:25" x14ac:dyDescent="0.2">
      <c r="A111">
        <v>10</v>
      </c>
      <c r="B111" t="s">
        <v>23</v>
      </c>
      <c r="C111" t="s">
        <v>15</v>
      </c>
      <c r="D111">
        <v>8</v>
      </c>
      <c r="E111">
        <v>10</v>
      </c>
      <c r="F111">
        <v>25</v>
      </c>
      <c r="G111">
        <v>13</v>
      </c>
      <c r="H111">
        <v>20</v>
      </c>
      <c r="I111">
        <v>12</v>
      </c>
      <c r="J111">
        <v>22</v>
      </c>
      <c r="K111" t="s">
        <v>2657</v>
      </c>
      <c r="L111">
        <v>42</v>
      </c>
      <c r="M111">
        <v>78.83</v>
      </c>
      <c r="N111">
        <v>2013</v>
      </c>
      <c r="O111" t="str">
        <f>VLOOKUP(C111, Query[[Country]:[Population Rank]],2,FALSE)</f>
        <v>3</v>
      </c>
      <c r="P111" t="str">
        <f>VLOOKUP(C111, Query[[Country]:[Growth Rate]],3,FALSE)</f>
        <v>0.59%</v>
      </c>
      <c r="Q111" t="str">
        <f>VLOOKUP(C111, Query[[Country]:[World Percentage]],4,FALSE)</f>
        <v>4.25%</v>
      </c>
      <c r="R111" t="str">
        <f>VLOOKUP(C111, Query[[Country]:[Density]],5,FALSE)</f>
        <v>35.32</v>
      </c>
      <c r="S111" t="str">
        <f>VLOOKUP(C111, Query[[Country]:[Land Area]],6, FALSE)</f>
        <v>9,147,420</v>
      </c>
      <c r="T111" t="str">
        <f>VLOOKUP(C111, Query[[Country]:[Area]],10, FALSE)</f>
        <v>9,372,610</v>
      </c>
      <c r="U111" t="str">
        <f>VLOOKUP(C111, Query[[Country]:[Region]],12, FALSE)</f>
        <v>Americas</v>
      </c>
      <c r="V111" t="str">
        <f>VLOOKUP(C111, Query[[Country]:[Subregion]],13, FALSE)</f>
        <v>Northern America</v>
      </c>
      <c r="W111" t="str">
        <f>VLOOKUP(C111, Query[[Country]:[GDP (IMF)]],16, FALSE)</f>
        <v>$22.20 Tn</v>
      </c>
      <c r="X111" t="str">
        <f>VLOOKUP(C111, Query[[Country]:[GDP (UN)]],17, FALSE)</f>
        <v>$18.62 Tn</v>
      </c>
      <c r="Y111">
        <f>VLOOKUP(C111, Query[[Country]:[GDP Per Capita]],18, FALSE)</f>
        <v>67063.27</v>
      </c>
    </row>
    <row r="112" spans="1:25" x14ac:dyDescent="0.2">
      <c r="A112">
        <v>11</v>
      </c>
      <c r="B112" t="s">
        <v>20</v>
      </c>
      <c r="C112" t="s">
        <v>15</v>
      </c>
      <c r="D112">
        <v>9</v>
      </c>
      <c r="E112">
        <v>5</v>
      </c>
      <c r="F112">
        <v>101</v>
      </c>
      <c r="G112">
        <v>7</v>
      </c>
      <c r="H112">
        <v>38</v>
      </c>
      <c r="I112">
        <v>24</v>
      </c>
      <c r="J112">
        <v>25</v>
      </c>
      <c r="K112" t="s">
        <v>2657</v>
      </c>
      <c r="L112">
        <v>17</v>
      </c>
      <c r="M112">
        <v>77.59</v>
      </c>
      <c r="N112">
        <v>2013</v>
      </c>
      <c r="O112" t="str">
        <f>VLOOKUP(C112, Query[[Country]:[Population Rank]],2,FALSE)</f>
        <v>3</v>
      </c>
      <c r="P112" t="str">
        <f>VLOOKUP(C112, Query[[Country]:[Growth Rate]],3,FALSE)</f>
        <v>0.59%</v>
      </c>
      <c r="Q112" t="str">
        <f>VLOOKUP(C112, Query[[Country]:[World Percentage]],4,FALSE)</f>
        <v>4.25%</v>
      </c>
      <c r="R112" t="str">
        <f>VLOOKUP(C112, Query[[Country]:[Density]],5,FALSE)</f>
        <v>35.32</v>
      </c>
      <c r="S112" t="str">
        <f>VLOOKUP(C112, Query[[Country]:[Land Area]],6, FALSE)</f>
        <v>9,147,420</v>
      </c>
      <c r="T112" t="str">
        <f>VLOOKUP(C112, Query[[Country]:[Area]],10, FALSE)</f>
        <v>9,372,610</v>
      </c>
      <c r="U112" t="str">
        <f>VLOOKUP(C112, Query[[Country]:[Region]],12, FALSE)</f>
        <v>Americas</v>
      </c>
      <c r="V112" t="str">
        <f>VLOOKUP(C112, Query[[Country]:[Subregion]],13, FALSE)</f>
        <v>Northern America</v>
      </c>
      <c r="W112" t="str">
        <f>VLOOKUP(C112, Query[[Country]:[GDP (IMF)]],16, FALSE)</f>
        <v>$22.20 Tn</v>
      </c>
      <c r="X112" t="str">
        <f>VLOOKUP(C112, Query[[Country]:[GDP (UN)]],17, FALSE)</f>
        <v>$18.62 Tn</v>
      </c>
      <c r="Y112">
        <f>VLOOKUP(C112, Query[[Country]:[GDP Per Capita]],18, FALSE)</f>
        <v>67063.27</v>
      </c>
    </row>
    <row r="113" spans="1:25" x14ac:dyDescent="0.2">
      <c r="A113">
        <v>12</v>
      </c>
      <c r="B113" t="s">
        <v>28</v>
      </c>
      <c r="C113" t="s">
        <v>15</v>
      </c>
      <c r="D113">
        <v>10</v>
      </c>
      <c r="E113">
        <v>22</v>
      </c>
      <c r="F113">
        <v>5</v>
      </c>
      <c r="G113">
        <v>25</v>
      </c>
      <c r="H113">
        <v>10</v>
      </c>
      <c r="I113">
        <v>10</v>
      </c>
      <c r="J113">
        <v>9</v>
      </c>
      <c r="K113" t="s">
        <v>2657</v>
      </c>
      <c r="L113">
        <v>14</v>
      </c>
      <c r="M113">
        <v>77.239999999999995</v>
      </c>
      <c r="N113">
        <v>2013</v>
      </c>
      <c r="O113" t="str">
        <f>VLOOKUP(C113, Query[[Country]:[Population Rank]],2,FALSE)</f>
        <v>3</v>
      </c>
      <c r="P113" t="str">
        <f>VLOOKUP(C113, Query[[Country]:[Growth Rate]],3,FALSE)</f>
        <v>0.59%</v>
      </c>
      <c r="Q113" t="str">
        <f>VLOOKUP(C113, Query[[Country]:[World Percentage]],4,FALSE)</f>
        <v>4.25%</v>
      </c>
      <c r="R113" t="str">
        <f>VLOOKUP(C113, Query[[Country]:[Density]],5,FALSE)</f>
        <v>35.32</v>
      </c>
      <c r="S113" t="str">
        <f>VLOOKUP(C113, Query[[Country]:[Land Area]],6, FALSE)</f>
        <v>9,147,420</v>
      </c>
      <c r="T113" t="str">
        <f>VLOOKUP(C113, Query[[Country]:[Area]],10, FALSE)</f>
        <v>9,372,610</v>
      </c>
      <c r="U113" t="str">
        <f>VLOOKUP(C113, Query[[Country]:[Region]],12, FALSE)</f>
        <v>Americas</v>
      </c>
      <c r="V113" t="str">
        <f>VLOOKUP(C113, Query[[Country]:[Subregion]],13, FALSE)</f>
        <v>Northern America</v>
      </c>
      <c r="W113" t="str">
        <f>VLOOKUP(C113, Query[[Country]:[GDP (IMF)]],16, FALSE)</f>
        <v>$22.20 Tn</v>
      </c>
      <c r="X113" t="str">
        <f>VLOOKUP(C113, Query[[Country]:[GDP (UN)]],17, FALSE)</f>
        <v>$18.62 Tn</v>
      </c>
      <c r="Y113">
        <f>VLOOKUP(C113, Query[[Country]:[GDP Per Capita]],18, FALSE)</f>
        <v>67063.27</v>
      </c>
    </row>
    <row r="114" spans="1:25" x14ac:dyDescent="0.2">
      <c r="A114">
        <v>13</v>
      </c>
      <c r="B114" t="s">
        <v>27</v>
      </c>
      <c r="C114" t="s">
        <v>15</v>
      </c>
      <c r="D114">
        <v>11</v>
      </c>
      <c r="E114">
        <v>12</v>
      </c>
      <c r="F114">
        <v>23</v>
      </c>
      <c r="G114">
        <v>18</v>
      </c>
      <c r="H114">
        <v>21</v>
      </c>
      <c r="I114">
        <v>19</v>
      </c>
      <c r="J114">
        <v>15</v>
      </c>
      <c r="K114" t="s">
        <v>2657</v>
      </c>
      <c r="L114">
        <v>7</v>
      </c>
      <c r="M114">
        <v>76.989999999999995</v>
      </c>
      <c r="N114">
        <v>2013</v>
      </c>
      <c r="O114" t="str">
        <f>VLOOKUP(C114, Query[[Country]:[Population Rank]],2,FALSE)</f>
        <v>3</v>
      </c>
      <c r="P114" t="str">
        <f>VLOOKUP(C114, Query[[Country]:[Growth Rate]],3,FALSE)</f>
        <v>0.59%</v>
      </c>
      <c r="Q114" t="str">
        <f>VLOOKUP(C114, Query[[Country]:[World Percentage]],4,FALSE)</f>
        <v>4.25%</v>
      </c>
      <c r="R114" t="str">
        <f>VLOOKUP(C114, Query[[Country]:[Density]],5,FALSE)</f>
        <v>35.32</v>
      </c>
      <c r="S114" t="str">
        <f>VLOOKUP(C114, Query[[Country]:[Land Area]],6, FALSE)</f>
        <v>9,147,420</v>
      </c>
      <c r="T114" t="str">
        <f>VLOOKUP(C114, Query[[Country]:[Area]],10, FALSE)</f>
        <v>9,372,610</v>
      </c>
      <c r="U114" t="str">
        <f>VLOOKUP(C114, Query[[Country]:[Region]],12, FALSE)</f>
        <v>Americas</v>
      </c>
      <c r="V114" t="str">
        <f>VLOOKUP(C114, Query[[Country]:[Subregion]],13, FALSE)</f>
        <v>Northern America</v>
      </c>
      <c r="W114" t="str">
        <f>VLOOKUP(C114, Query[[Country]:[GDP (IMF)]],16, FALSE)</f>
        <v>$22.20 Tn</v>
      </c>
      <c r="X114" t="str">
        <f>VLOOKUP(C114, Query[[Country]:[GDP (UN)]],17, FALSE)</f>
        <v>$18.62 Tn</v>
      </c>
      <c r="Y114">
        <f>VLOOKUP(C114, Query[[Country]:[GDP Per Capita]],18, FALSE)</f>
        <v>67063.27</v>
      </c>
    </row>
    <row r="115" spans="1:25" x14ac:dyDescent="0.2">
      <c r="A115">
        <v>14</v>
      </c>
      <c r="B115" t="s">
        <v>29</v>
      </c>
      <c r="C115" t="s">
        <v>30</v>
      </c>
      <c r="D115">
        <v>1</v>
      </c>
      <c r="E115">
        <v>17</v>
      </c>
      <c r="F115">
        <v>3</v>
      </c>
      <c r="G115">
        <v>32</v>
      </c>
      <c r="H115">
        <v>14</v>
      </c>
      <c r="I115">
        <v>23</v>
      </c>
      <c r="J115">
        <v>29</v>
      </c>
      <c r="K115" t="s">
        <v>2657</v>
      </c>
      <c r="L115">
        <v>5</v>
      </c>
      <c r="M115">
        <v>76.23</v>
      </c>
      <c r="N115">
        <v>2013</v>
      </c>
      <c r="O115" t="str">
        <f>VLOOKUP(C115, Query[[Country]:[Population Rank]],2,FALSE)</f>
        <v>11</v>
      </c>
      <c r="P115" t="str">
        <f>VLOOKUP(C115, Query[[Country]:[Growth Rate]],3,FALSE)</f>
        <v>-0.30%</v>
      </c>
      <c r="Q115" t="str">
        <f>VLOOKUP(C115, Query[[Country]:[World Percentage]],4,FALSE)</f>
        <v>1.62%</v>
      </c>
      <c r="R115" t="str">
        <f>VLOOKUP(C115, Query[[Country]:[Density]],5,FALSE)</f>
        <v>334.66</v>
      </c>
      <c r="S115" t="str">
        <f>VLOOKUP(C115, Query[[Country]:[Land Area]],6, FALSE)</f>
        <v>364,555</v>
      </c>
      <c r="T115" t="str">
        <f>VLOOKUP(C115, Query[[Country]:[Area]],10, FALSE)</f>
        <v>377,930</v>
      </c>
      <c r="U115" t="str">
        <f>VLOOKUP(C115, Query[[Country]:[Region]],12, FALSE)</f>
        <v>Asia</v>
      </c>
      <c r="V115" t="str">
        <f>VLOOKUP(C115, Query[[Country]:[Subregion]],13, FALSE)</f>
        <v>Eastern Asia</v>
      </c>
      <c r="W115" t="str">
        <f>VLOOKUP(C115, Query[[Country]:[GDP (IMF)]],16, FALSE)</f>
        <v>$5.50 Tn</v>
      </c>
      <c r="X115" t="str">
        <f>VLOOKUP(C115, Query[[Country]:[GDP (UN)]],17, FALSE)</f>
        <v>$4.94 Tn</v>
      </c>
      <c r="Y115">
        <f>VLOOKUP(C115, Query[[Country]:[GDP Per Capita]],18, FALSE)</f>
        <v>43450.14</v>
      </c>
    </row>
    <row r="116" spans="1:25" x14ac:dyDescent="0.2">
      <c r="A116">
        <v>15</v>
      </c>
      <c r="B116" t="s">
        <v>34</v>
      </c>
      <c r="C116" t="s">
        <v>30</v>
      </c>
      <c r="D116">
        <v>2</v>
      </c>
      <c r="E116">
        <v>32</v>
      </c>
      <c r="F116">
        <v>17</v>
      </c>
      <c r="G116">
        <v>14</v>
      </c>
      <c r="H116">
        <v>28</v>
      </c>
      <c r="I116">
        <v>46</v>
      </c>
      <c r="J116">
        <v>58</v>
      </c>
      <c r="K116" t="s">
        <v>2657</v>
      </c>
      <c r="L116">
        <v>13</v>
      </c>
      <c r="M116">
        <v>69.459999999999994</v>
      </c>
      <c r="N116">
        <v>2013</v>
      </c>
      <c r="O116" t="str">
        <f>VLOOKUP(C116, Query[[Country]:[Population Rank]],2,FALSE)</f>
        <v>11</v>
      </c>
      <c r="P116" t="str">
        <f>VLOOKUP(C116, Query[[Country]:[Growth Rate]],3,FALSE)</f>
        <v>-0.30%</v>
      </c>
      <c r="Q116" t="str">
        <f>VLOOKUP(C116, Query[[Country]:[World Percentage]],4,FALSE)</f>
        <v>1.62%</v>
      </c>
      <c r="R116" t="str">
        <f>VLOOKUP(C116, Query[[Country]:[Density]],5,FALSE)</f>
        <v>334.66</v>
      </c>
      <c r="S116" t="str">
        <f>VLOOKUP(C116, Query[[Country]:[Land Area]],6, FALSE)</f>
        <v>364,555</v>
      </c>
      <c r="T116" t="str">
        <f>VLOOKUP(C116, Query[[Country]:[Area]],10, FALSE)</f>
        <v>377,930</v>
      </c>
      <c r="U116" t="str">
        <f>VLOOKUP(C116, Query[[Country]:[Region]],12, FALSE)</f>
        <v>Asia</v>
      </c>
      <c r="V116" t="str">
        <f>VLOOKUP(C116, Query[[Country]:[Subregion]],13, FALSE)</f>
        <v>Eastern Asia</v>
      </c>
      <c r="W116" t="str">
        <f>VLOOKUP(C116, Query[[Country]:[GDP (IMF)]],16, FALSE)</f>
        <v>$5.50 Tn</v>
      </c>
      <c r="X116" t="str">
        <f>VLOOKUP(C116, Query[[Country]:[GDP (UN)]],17, FALSE)</f>
        <v>$4.94 Tn</v>
      </c>
      <c r="Y116">
        <f>VLOOKUP(C116, Query[[Country]:[GDP Per Capita]],18, FALSE)</f>
        <v>43450.14</v>
      </c>
    </row>
    <row r="117" spans="1:25" x14ac:dyDescent="0.2">
      <c r="A117">
        <v>16</v>
      </c>
      <c r="B117" t="s">
        <v>37</v>
      </c>
      <c r="C117" t="s">
        <v>15</v>
      </c>
      <c r="D117">
        <v>12</v>
      </c>
      <c r="E117">
        <v>38</v>
      </c>
      <c r="F117">
        <v>35</v>
      </c>
      <c r="G117">
        <v>12</v>
      </c>
      <c r="H117">
        <v>5</v>
      </c>
      <c r="I117">
        <v>15</v>
      </c>
      <c r="J117">
        <v>6</v>
      </c>
      <c r="K117" t="s">
        <v>2657</v>
      </c>
      <c r="L117">
        <v>12</v>
      </c>
      <c r="M117">
        <v>67.84</v>
      </c>
      <c r="N117">
        <v>2013</v>
      </c>
      <c r="O117" t="str">
        <f>VLOOKUP(C117, Query[[Country]:[Population Rank]],2,FALSE)</f>
        <v>3</v>
      </c>
      <c r="P117" t="str">
        <f>VLOOKUP(C117, Query[[Country]:[Growth Rate]],3,FALSE)</f>
        <v>0.59%</v>
      </c>
      <c r="Q117" t="str">
        <f>VLOOKUP(C117, Query[[Country]:[World Percentage]],4,FALSE)</f>
        <v>4.25%</v>
      </c>
      <c r="R117" t="str">
        <f>VLOOKUP(C117, Query[[Country]:[Density]],5,FALSE)</f>
        <v>35.32</v>
      </c>
      <c r="S117" t="str">
        <f>VLOOKUP(C117, Query[[Country]:[Land Area]],6, FALSE)</f>
        <v>9,147,420</v>
      </c>
      <c r="T117" t="str">
        <f>VLOOKUP(C117, Query[[Country]:[Area]],10, FALSE)</f>
        <v>9,372,610</v>
      </c>
      <c r="U117" t="str">
        <f>VLOOKUP(C117, Query[[Country]:[Region]],12, FALSE)</f>
        <v>Americas</v>
      </c>
      <c r="V117" t="str">
        <f>VLOOKUP(C117, Query[[Country]:[Subregion]],13, FALSE)</f>
        <v>Northern America</v>
      </c>
      <c r="W117" t="str">
        <f>VLOOKUP(C117, Query[[Country]:[GDP (IMF)]],16, FALSE)</f>
        <v>$22.20 Tn</v>
      </c>
      <c r="X117" t="str">
        <f>VLOOKUP(C117, Query[[Country]:[GDP (UN)]],17, FALSE)</f>
        <v>$18.62 Tn</v>
      </c>
      <c r="Y117">
        <f>VLOOKUP(C117, Query[[Country]:[GDP Per Capita]],18, FALSE)</f>
        <v>67063.27</v>
      </c>
    </row>
    <row r="118" spans="1:25" x14ac:dyDescent="0.2">
      <c r="A118">
        <v>17</v>
      </c>
      <c r="B118" t="s">
        <v>31</v>
      </c>
      <c r="C118" t="s">
        <v>15</v>
      </c>
      <c r="D118">
        <v>13</v>
      </c>
      <c r="E118">
        <v>23</v>
      </c>
      <c r="F118">
        <v>96</v>
      </c>
      <c r="G118">
        <v>21</v>
      </c>
      <c r="H118">
        <v>4</v>
      </c>
      <c r="I118">
        <v>5</v>
      </c>
      <c r="J118">
        <v>7</v>
      </c>
      <c r="K118" t="s">
        <v>2657</v>
      </c>
      <c r="L118">
        <v>2</v>
      </c>
      <c r="M118">
        <v>65.64</v>
      </c>
      <c r="N118">
        <v>2013</v>
      </c>
      <c r="O118" t="str">
        <f>VLOOKUP(C118, Query[[Country]:[Population Rank]],2,FALSE)</f>
        <v>3</v>
      </c>
      <c r="P118" t="str">
        <f>VLOOKUP(C118, Query[[Country]:[Growth Rate]],3,FALSE)</f>
        <v>0.59%</v>
      </c>
      <c r="Q118" t="str">
        <f>VLOOKUP(C118, Query[[Country]:[World Percentage]],4,FALSE)</f>
        <v>4.25%</v>
      </c>
      <c r="R118" t="str">
        <f>VLOOKUP(C118, Query[[Country]:[Density]],5,FALSE)</f>
        <v>35.32</v>
      </c>
      <c r="S118" t="str">
        <f>VLOOKUP(C118, Query[[Country]:[Land Area]],6, FALSE)</f>
        <v>9,147,420</v>
      </c>
      <c r="T118" t="str">
        <f>VLOOKUP(C118, Query[[Country]:[Area]],10, FALSE)</f>
        <v>9,372,610</v>
      </c>
      <c r="U118" t="str">
        <f>VLOOKUP(C118, Query[[Country]:[Region]],12, FALSE)</f>
        <v>Americas</v>
      </c>
      <c r="V118" t="str">
        <f>VLOOKUP(C118, Query[[Country]:[Subregion]],13, FALSE)</f>
        <v>Northern America</v>
      </c>
      <c r="W118" t="str">
        <f>VLOOKUP(C118, Query[[Country]:[GDP (IMF)]],16, FALSE)</f>
        <v>$22.20 Tn</v>
      </c>
      <c r="X118" t="str">
        <f>VLOOKUP(C118, Query[[Country]:[GDP (UN)]],17, FALSE)</f>
        <v>$18.62 Tn</v>
      </c>
      <c r="Y118">
        <f>VLOOKUP(C118, Query[[Country]:[GDP Per Capita]],18, FALSE)</f>
        <v>67063.27</v>
      </c>
    </row>
    <row r="119" spans="1:25" x14ac:dyDescent="0.2">
      <c r="A119">
        <v>18</v>
      </c>
      <c r="B119" t="s">
        <v>32</v>
      </c>
      <c r="C119" t="s">
        <v>33</v>
      </c>
      <c r="D119">
        <v>1</v>
      </c>
      <c r="E119">
        <v>16</v>
      </c>
      <c r="F119">
        <v>60</v>
      </c>
      <c r="G119">
        <v>11</v>
      </c>
      <c r="H119">
        <v>40</v>
      </c>
      <c r="I119">
        <v>53</v>
      </c>
      <c r="J119">
        <v>55</v>
      </c>
      <c r="K119" t="s">
        <v>2657</v>
      </c>
      <c r="L119">
        <v>60</v>
      </c>
      <c r="M119">
        <v>64.989999999999995</v>
      </c>
      <c r="N119">
        <v>2013</v>
      </c>
      <c r="O119" t="str">
        <f>VLOOKUP(C119, Query[[Country]:[Population Rank]],2,FALSE)</f>
        <v>101</v>
      </c>
      <c r="P119" t="str">
        <f>VLOOKUP(C119, Query[[Country]:[Growth Rate]],3,FALSE)</f>
        <v>0.74%</v>
      </c>
      <c r="Q119" t="str">
        <f>VLOOKUP(C119, Query[[Country]:[World Percentage]],4,FALSE)</f>
        <v>0.11%</v>
      </c>
      <c r="R119" t="str">
        <f>VLOOKUP(C119, Query[[Country]:[Density]],5,FALSE)</f>
        <v>209.64</v>
      </c>
      <c r="S119" t="str">
        <f>VLOOKUP(C119, Query[[Country]:[Land Area]],6, FALSE)</f>
        <v>39,516</v>
      </c>
      <c r="T119" t="str">
        <f>VLOOKUP(C119, Query[[Country]:[Area]],10, FALSE)</f>
        <v>41,284</v>
      </c>
      <c r="U119" t="str">
        <f>VLOOKUP(C119, Query[[Country]:[Region]],12, FALSE)</f>
        <v>Europe</v>
      </c>
      <c r="V119" t="str">
        <f>VLOOKUP(C119, Query[[Country]:[Subregion]],13, FALSE)</f>
        <v>Western Europe</v>
      </c>
      <c r="W119" t="str">
        <f>VLOOKUP(C119, Query[[Country]:[GDP (IMF)]],16, FALSE)</f>
        <v>$740.70 Bn</v>
      </c>
      <c r="X119" t="str">
        <f>VLOOKUP(C119, Query[[Country]:[GDP (UN)]],17, FALSE)</f>
        <v>$668.85 Bn</v>
      </c>
      <c r="Y119">
        <f>VLOOKUP(C119, Query[[Country]:[GDP Per Capita]],18, FALSE)</f>
        <v>85584.56</v>
      </c>
    </row>
    <row r="120" spans="1:25" x14ac:dyDescent="0.2">
      <c r="A120">
        <v>19</v>
      </c>
      <c r="B120" t="s">
        <v>41</v>
      </c>
      <c r="C120" t="s">
        <v>15</v>
      </c>
      <c r="D120">
        <v>14</v>
      </c>
      <c r="E120">
        <v>37</v>
      </c>
      <c r="F120">
        <v>31</v>
      </c>
      <c r="G120">
        <v>16</v>
      </c>
      <c r="H120">
        <v>41</v>
      </c>
      <c r="I120">
        <v>25</v>
      </c>
      <c r="J120">
        <v>33</v>
      </c>
      <c r="K120" t="s">
        <v>2657</v>
      </c>
      <c r="L120">
        <v>51</v>
      </c>
      <c r="M120">
        <v>63.99</v>
      </c>
      <c r="N120">
        <v>2013</v>
      </c>
      <c r="O120" t="str">
        <f>VLOOKUP(C120, Query[[Country]:[Population Rank]],2,FALSE)</f>
        <v>3</v>
      </c>
      <c r="P120" t="str">
        <f>VLOOKUP(C120, Query[[Country]:[Growth Rate]],3,FALSE)</f>
        <v>0.59%</v>
      </c>
      <c r="Q120" t="str">
        <f>VLOOKUP(C120, Query[[Country]:[World Percentage]],4,FALSE)</f>
        <v>4.25%</v>
      </c>
      <c r="R120" t="str">
        <f>VLOOKUP(C120, Query[[Country]:[Density]],5,FALSE)</f>
        <v>35.32</v>
      </c>
      <c r="S120" t="str">
        <f>VLOOKUP(C120, Query[[Country]:[Land Area]],6, FALSE)</f>
        <v>9,147,420</v>
      </c>
      <c r="T120" t="str">
        <f>VLOOKUP(C120, Query[[Country]:[Area]],10, FALSE)</f>
        <v>9,372,610</v>
      </c>
      <c r="U120" t="str">
        <f>VLOOKUP(C120, Query[[Country]:[Region]],12, FALSE)</f>
        <v>Americas</v>
      </c>
      <c r="V120" t="str">
        <f>VLOOKUP(C120, Query[[Country]:[Subregion]],13, FALSE)</f>
        <v>Northern America</v>
      </c>
      <c r="W120" t="str">
        <f>VLOOKUP(C120, Query[[Country]:[GDP (IMF)]],16, FALSE)</f>
        <v>$22.20 Tn</v>
      </c>
      <c r="X120" t="str">
        <f>VLOOKUP(C120, Query[[Country]:[GDP (UN)]],17, FALSE)</f>
        <v>$18.62 Tn</v>
      </c>
      <c r="Y120">
        <f>VLOOKUP(C120, Query[[Country]:[GDP Per Capita]],18, FALSE)</f>
        <v>67063.27</v>
      </c>
    </row>
    <row r="121" spans="1:25" x14ac:dyDescent="0.2">
      <c r="A121">
        <v>20</v>
      </c>
      <c r="B121" t="s">
        <v>38</v>
      </c>
      <c r="C121" t="s">
        <v>15</v>
      </c>
      <c r="D121">
        <v>15</v>
      </c>
      <c r="E121">
        <v>33</v>
      </c>
      <c r="F121">
        <v>101</v>
      </c>
      <c r="G121">
        <v>19</v>
      </c>
      <c r="H121">
        <v>15</v>
      </c>
      <c r="I121">
        <v>14</v>
      </c>
      <c r="J121">
        <v>14</v>
      </c>
      <c r="K121" t="s">
        <v>2657</v>
      </c>
      <c r="L121">
        <v>22</v>
      </c>
      <c r="M121">
        <v>63.12</v>
      </c>
      <c r="N121">
        <v>2013</v>
      </c>
      <c r="O121" t="str">
        <f>VLOOKUP(C121, Query[[Country]:[Population Rank]],2,FALSE)</f>
        <v>3</v>
      </c>
      <c r="P121" t="str">
        <f>VLOOKUP(C121, Query[[Country]:[Growth Rate]],3,FALSE)</f>
        <v>0.59%</v>
      </c>
      <c r="Q121" t="str">
        <f>VLOOKUP(C121, Query[[Country]:[World Percentage]],4,FALSE)</f>
        <v>4.25%</v>
      </c>
      <c r="R121" t="str">
        <f>VLOOKUP(C121, Query[[Country]:[Density]],5,FALSE)</f>
        <v>35.32</v>
      </c>
      <c r="S121" t="str">
        <f>VLOOKUP(C121, Query[[Country]:[Land Area]],6, FALSE)</f>
        <v>9,147,420</v>
      </c>
      <c r="T121" t="str">
        <f>VLOOKUP(C121, Query[[Country]:[Area]],10, FALSE)</f>
        <v>9,372,610</v>
      </c>
      <c r="U121" t="str">
        <f>VLOOKUP(C121, Query[[Country]:[Region]],12, FALSE)</f>
        <v>Americas</v>
      </c>
      <c r="V121" t="str">
        <f>VLOOKUP(C121, Query[[Country]:[Subregion]],13, FALSE)</f>
        <v>Northern America</v>
      </c>
      <c r="W121" t="str">
        <f>VLOOKUP(C121, Query[[Country]:[GDP (IMF)]],16, FALSE)</f>
        <v>$22.20 Tn</v>
      </c>
      <c r="X121" t="str">
        <f>VLOOKUP(C121, Query[[Country]:[GDP (UN)]],17, FALSE)</f>
        <v>$18.62 Tn</v>
      </c>
      <c r="Y121">
        <f>VLOOKUP(C121, Query[[Country]:[GDP Per Capita]],18, FALSE)</f>
        <v>67063.27</v>
      </c>
    </row>
    <row r="122" spans="1:25" x14ac:dyDescent="0.2">
      <c r="A122">
        <v>21</v>
      </c>
      <c r="B122" t="s">
        <v>40</v>
      </c>
      <c r="C122" t="s">
        <v>36</v>
      </c>
      <c r="D122">
        <v>1</v>
      </c>
      <c r="E122">
        <v>15</v>
      </c>
      <c r="F122">
        <v>101</v>
      </c>
      <c r="G122">
        <v>15</v>
      </c>
      <c r="H122">
        <v>101</v>
      </c>
      <c r="I122">
        <v>96</v>
      </c>
      <c r="J122">
        <v>101</v>
      </c>
      <c r="K122" t="s">
        <v>2657</v>
      </c>
      <c r="L122">
        <v>24</v>
      </c>
      <c r="M122">
        <v>59.98</v>
      </c>
      <c r="N122">
        <v>2013</v>
      </c>
      <c r="O122" t="str">
        <f>VLOOKUP(C122, Query[[Country]:[Population Rank]],2,FALSE)</f>
        <v>100</v>
      </c>
      <c r="P122" t="str">
        <f>VLOOKUP(C122, Query[[Country]:[Growth Rate]],3,FALSE)</f>
        <v>1.60%</v>
      </c>
      <c r="Q122" t="str">
        <f>VLOOKUP(C122, Query[[Country]:[World Percentage]],4,FALSE)</f>
        <v>0.11%</v>
      </c>
      <c r="R122" t="str">
        <f>VLOOKUP(C122, Query[[Country]:[Density]],5,FALSE)</f>
        <v>416.73</v>
      </c>
      <c r="S122" t="str">
        <f>VLOOKUP(C122, Query[[Country]:[Land Area]],6, FALSE)</f>
        <v>21,640</v>
      </c>
      <c r="T122" t="str">
        <f>VLOOKUP(C122, Query[[Country]:[Area]],10, FALSE)</f>
        <v>20,770</v>
      </c>
      <c r="U122" t="str">
        <f>VLOOKUP(C122, Query[[Country]:[Region]],12, FALSE)</f>
        <v>Asia</v>
      </c>
      <c r="V122" t="str">
        <f>VLOOKUP(C122, Query[[Country]:[Subregion]],13, FALSE)</f>
        <v>Western Asia</v>
      </c>
      <c r="W122" t="str">
        <f>VLOOKUP(C122, Query[[Country]:[GDP (IMF)]],16, FALSE)</f>
        <v>$403.96 Bn</v>
      </c>
      <c r="X122" t="str">
        <f>VLOOKUP(C122, Query[[Country]:[GDP (UN)]],17, FALSE)</f>
        <v>$317.75 Bn</v>
      </c>
      <c r="Y122">
        <f>VLOOKUP(C122, Query[[Country]:[GDP Per Capita]],18, FALSE)</f>
        <v>46670.83</v>
      </c>
    </row>
    <row r="123" spans="1:25" x14ac:dyDescent="0.2">
      <c r="A123">
        <v>22</v>
      </c>
      <c r="B123" t="s">
        <v>42</v>
      </c>
      <c r="C123" t="s">
        <v>15</v>
      </c>
      <c r="D123">
        <v>16</v>
      </c>
      <c r="E123">
        <v>101</v>
      </c>
      <c r="F123">
        <v>101</v>
      </c>
      <c r="G123">
        <v>22</v>
      </c>
      <c r="H123">
        <v>23</v>
      </c>
      <c r="I123">
        <v>4</v>
      </c>
      <c r="J123">
        <v>18</v>
      </c>
      <c r="K123" t="s">
        <v>2657</v>
      </c>
      <c r="L123">
        <v>63</v>
      </c>
      <c r="M123">
        <v>59.38</v>
      </c>
      <c r="N123">
        <v>2013</v>
      </c>
      <c r="O123" t="str">
        <f>VLOOKUP(C123, Query[[Country]:[Population Rank]],2,FALSE)</f>
        <v>3</v>
      </c>
      <c r="P123" t="str">
        <f>VLOOKUP(C123, Query[[Country]:[Growth Rate]],3,FALSE)</f>
        <v>0.59%</v>
      </c>
      <c r="Q123" t="str">
        <f>VLOOKUP(C123, Query[[Country]:[World Percentage]],4,FALSE)</f>
        <v>4.25%</v>
      </c>
      <c r="R123" t="str">
        <f>VLOOKUP(C123, Query[[Country]:[Density]],5,FALSE)</f>
        <v>35.32</v>
      </c>
      <c r="S123" t="str">
        <f>VLOOKUP(C123, Query[[Country]:[Land Area]],6, FALSE)</f>
        <v>9,147,420</v>
      </c>
      <c r="T123" t="str">
        <f>VLOOKUP(C123, Query[[Country]:[Area]],10, FALSE)</f>
        <v>9,372,610</v>
      </c>
      <c r="U123" t="str">
        <f>VLOOKUP(C123, Query[[Country]:[Region]],12, FALSE)</f>
        <v>Americas</v>
      </c>
      <c r="V123" t="str">
        <f>VLOOKUP(C123, Query[[Country]:[Subregion]],13, FALSE)</f>
        <v>Northern America</v>
      </c>
      <c r="W123" t="str">
        <f>VLOOKUP(C123, Query[[Country]:[GDP (IMF)]],16, FALSE)</f>
        <v>$22.20 Tn</v>
      </c>
      <c r="X123" t="str">
        <f>VLOOKUP(C123, Query[[Country]:[GDP (UN)]],17, FALSE)</f>
        <v>$18.62 Tn</v>
      </c>
      <c r="Y123">
        <f>VLOOKUP(C123, Query[[Country]:[GDP Per Capita]],18, FALSE)</f>
        <v>67063.27</v>
      </c>
    </row>
    <row r="124" spans="1:25" x14ac:dyDescent="0.2">
      <c r="A124">
        <v>23</v>
      </c>
      <c r="B124" t="s">
        <v>2658</v>
      </c>
      <c r="C124" t="s">
        <v>15</v>
      </c>
      <c r="D124">
        <v>17</v>
      </c>
      <c r="E124">
        <v>31</v>
      </c>
      <c r="F124">
        <v>55</v>
      </c>
      <c r="G124">
        <v>33</v>
      </c>
      <c r="H124">
        <v>19</v>
      </c>
      <c r="I124">
        <v>29</v>
      </c>
      <c r="J124">
        <v>20</v>
      </c>
      <c r="K124" t="s">
        <v>2657</v>
      </c>
      <c r="L124">
        <v>30</v>
      </c>
      <c r="M124">
        <v>58.94</v>
      </c>
      <c r="N124">
        <v>2013</v>
      </c>
      <c r="O124" t="str">
        <f>VLOOKUP(C124, Query[[Country]:[Population Rank]],2,FALSE)</f>
        <v>3</v>
      </c>
      <c r="P124" t="str">
        <f>VLOOKUP(C124, Query[[Country]:[Growth Rate]],3,FALSE)</f>
        <v>0.59%</v>
      </c>
      <c r="Q124" t="str">
        <f>VLOOKUP(C124, Query[[Country]:[World Percentage]],4,FALSE)</f>
        <v>4.25%</v>
      </c>
      <c r="R124" t="str">
        <f>VLOOKUP(C124, Query[[Country]:[Density]],5,FALSE)</f>
        <v>35.32</v>
      </c>
      <c r="S124" t="str">
        <f>VLOOKUP(C124, Query[[Country]:[Land Area]],6, FALSE)</f>
        <v>9,147,420</v>
      </c>
      <c r="T124" t="str">
        <f>VLOOKUP(C124, Query[[Country]:[Area]],10, FALSE)</f>
        <v>9,372,610</v>
      </c>
      <c r="U124" t="str">
        <f>VLOOKUP(C124, Query[[Country]:[Region]],12, FALSE)</f>
        <v>Americas</v>
      </c>
      <c r="V124" t="str">
        <f>VLOOKUP(C124, Query[[Country]:[Subregion]],13, FALSE)</f>
        <v>Northern America</v>
      </c>
      <c r="W124" t="str">
        <f>VLOOKUP(C124, Query[[Country]:[GDP (IMF)]],16, FALSE)</f>
        <v>$22.20 Tn</v>
      </c>
      <c r="X124" t="str">
        <f>VLOOKUP(C124, Query[[Country]:[GDP (UN)]],17, FALSE)</f>
        <v>$18.62 Tn</v>
      </c>
      <c r="Y124">
        <f>VLOOKUP(C124, Query[[Country]:[GDP Per Capita]],18, FALSE)</f>
        <v>67063.27</v>
      </c>
    </row>
    <row r="125" spans="1:25" x14ac:dyDescent="0.2">
      <c r="A125">
        <v>24</v>
      </c>
      <c r="B125" t="s">
        <v>2659</v>
      </c>
      <c r="C125" t="s">
        <v>15</v>
      </c>
      <c r="D125">
        <v>18</v>
      </c>
      <c r="E125">
        <v>65</v>
      </c>
      <c r="F125">
        <v>101</v>
      </c>
      <c r="G125">
        <v>20</v>
      </c>
      <c r="H125">
        <v>33</v>
      </c>
      <c r="I125">
        <v>66</v>
      </c>
      <c r="J125">
        <v>34</v>
      </c>
      <c r="K125" t="s">
        <v>2657</v>
      </c>
      <c r="L125">
        <v>67</v>
      </c>
      <c r="M125">
        <v>58.33</v>
      </c>
      <c r="N125">
        <v>2013</v>
      </c>
      <c r="O125" t="str">
        <f>VLOOKUP(C125, Query[[Country]:[Population Rank]],2,FALSE)</f>
        <v>3</v>
      </c>
      <c r="P125" t="str">
        <f>VLOOKUP(C125, Query[[Country]:[Growth Rate]],3,FALSE)</f>
        <v>0.59%</v>
      </c>
      <c r="Q125" t="str">
        <f>VLOOKUP(C125, Query[[Country]:[World Percentage]],4,FALSE)</f>
        <v>4.25%</v>
      </c>
      <c r="R125" t="str">
        <f>VLOOKUP(C125, Query[[Country]:[Density]],5,FALSE)</f>
        <v>35.32</v>
      </c>
      <c r="S125" t="str">
        <f>VLOOKUP(C125, Query[[Country]:[Land Area]],6, FALSE)</f>
        <v>9,147,420</v>
      </c>
      <c r="T125" t="str">
        <f>VLOOKUP(C125, Query[[Country]:[Area]],10, FALSE)</f>
        <v>9,372,610</v>
      </c>
      <c r="U125" t="str">
        <f>VLOOKUP(C125, Query[[Country]:[Region]],12, FALSE)</f>
        <v>Americas</v>
      </c>
      <c r="V125" t="str">
        <f>VLOOKUP(C125, Query[[Country]:[Subregion]],13, FALSE)</f>
        <v>Northern America</v>
      </c>
      <c r="W125" t="str">
        <f>VLOOKUP(C125, Query[[Country]:[GDP (IMF)]],16, FALSE)</f>
        <v>$22.20 Tn</v>
      </c>
      <c r="X125" t="str">
        <f>VLOOKUP(C125, Query[[Country]:[GDP (UN)]],17, FALSE)</f>
        <v>$18.62 Tn</v>
      </c>
      <c r="Y125">
        <f>VLOOKUP(C125, Query[[Country]:[GDP Per Capita]],18, FALSE)</f>
        <v>67063.27</v>
      </c>
    </row>
    <row r="126" spans="1:25" x14ac:dyDescent="0.2">
      <c r="A126">
        <v>25</v>
      </c>
      <c r="B126" t="s">
        <v>43</v>
      </c>
      <c r="C126" t="s">
        <v>15</v>
      </c>
      <c r="D126">
        <v>19</v>
      </c>
      <c r="E126">
        <v>89</v>
      </c>
      <c r="F126">
        <v>42</v>
      </c>
      <c r="G126">
        <v>46</v>
      </c>
      <c r="H126">
        <v>22</v>
      </c>
      <c r="I126">
        <v>17</v>
      </c>
      <c r="J126">
        <v>17</v>
      </c>
      <c r="K126" t="s">
        <v>2657</v>
      </c>
      <c r="L126">
        <v>24</v>
      </c>
      <c r="M126">
        <v>57.72</v>
      </c>
      <c r="N126">
        <v>2013</v>
      </c>
      <c r="O126" t="str">
        <f>VLOOKUP(C126, Query[[Country]:[Population Rank]],2,FALSE)</f>
        <v>3</v>
      </c>
      <c r="P126" t="str">
        <f>VLOOKUP(C126, Query[[Country]:[Growth Rate]],3,FALSE)</f>
        <v>0.59%</v>
      </c>
      <c r="Q126" t="str">
        <f>VLOOKUP(C126, Query[[Country]:[World Percentage]],4,FALSE)</f>
        <v>4.25%</v>
      </c>
      <c r="R126" t="str">
        <f>VLOOKUP(C126, Query[[Country]:[Density]],5,FALSE)</f>
        <v>35.32</v>
      </c>
      <c r="S126" t="str">
        <f>VLOOKUP(C126, Query[[Country]:[Land Area]],6, FALSE)</f>
        <v>9,147,420</v>
      </c>
      <c r="T126" t="str">
        <f>VLOOKUP(C126, Query[[Country]:[Area]],10, FALSE)</f>
        <v>9,372,610</v>
      </c>
      <c r="U126" t="str">
        <f>VLOOKUP(C126, Query[[Country]:[Region]],12, FALSE)</f>
        <v>Americas</v>
      </c>
      <c r="V126" t="str">
        <f>VLOOKUP(C126, Query[[Country]:[Subregion]],13, FALSE)</f>
        <v>Northern America</v>
      </c>
      <c r="W126" t="str">
        <f>VLOOKUP(C126, Query[[Country]:[GDP (IMF)]],16, FALSE)</f>
        <v>$22.20 Tn</v>
      </c>
      <c r="X126" t="str">
        <f>VLOOKUP(C126, Query[[Country]:[GDP (UN)]],17, FALSE)</f>
        <v>$18.62 Tn</v>
      </c>
      <c r="Y126">
        <f>VLOOKUP(C126, Query[[Country]:[GDP Per Capita]],18, FALSE)</f>
        <v>67063.27</v>
      </c>
    </row>
    <row r="127" spans="1:25" x14ac:dyDescent="0.2">
      <c r="A127">
        <v>26</v>
      </c>
      <c r="B127" t="s">
        <v>46</v>
      </c>
      <c r="C127" t="s">
        <v>15</v>
      </c>
      <c r="D127">
        <v>20</v>
      </c>
      <c r="E127">
        <v>101</v>
      </c>
      <c r="F127">
        <v>56</v>
      </c>
      <c r="G127">
        <v>24</v>
      </c>
      <c r="H127">
        <v>46</v>
      </c>
      <c r="I127">
        <v>84</v>
      </c>
      <c r="J127">
        <v>37</v>
      </c>
      <c r="K127" t="s">
        <v>2657</v>
      </c>
      <c r="L127">
        <v>20</v>
      </c>
      <c r="M127">
        <v>57.71</v>
      </c>
      <c r="N127">
        <v>2013</v>
      </c>
      <c r="O127" t="str">
        <f>VLOOKUP(C127, Query[[Country]:[Population Rank]],2,FALSE)</f>
        <v>3</v>
      </c>
      <c r="P127" t="str">
        <f>VLOOKUP(C127, Query[[Country]:[Growth Rate]],3,FALSE)</f>
        <v>0.59%</v>
      </c>
      <c r="Q127" t="str">
        <f>VLOOKUP(C127, Query[[Country]:[World Percentage]],4,FALSE)</f>
        <v>4.25%</v>
      </c>
      <c r="R127" t="str">
        <f>VLOOKUP(C127, Query[[Country]:[Density]],5,FALSE)</f>
        <v>35.32</v>
      </c>
      <c r="S127" t="str">
        <f>VLOOKUP(C127, Query[[Country]:[Land Area]],6, FALSE)</f>
        <v>9,147,420</v>
      </c>
      <c r="T127" t="str">
        <f>VLOOKUP(C127, Query[[Country]:[Area]],10, FALSE)</f>
        <v>9,372,610</v>
      </c>
      <c r="U127" t="str">
        <f>VLOOKUP(C127, Query[[Country]:[Region]],12, FALSE)</f>
        <v>Americas</v>
      </c>
      <c r="V127" t="str">
        <f>VLOOKUP(C127, Query[[Country]:[Subregion]],13, FALSE)</f>
        <v>Northern America</v>
      </c>
      <c r="W127" t="str">
        <f>VLOOKUP(C127, Query[[Country]:[GDP (IMF)]],16, FALSE)</f>
        <v>$22.20 Tn</v>
      </c>
      <c r="X127" t="str">
        <f>VLOOKUP(C127, Query[[Country]:[GDP (UN)]],17, FALSE)</f>
        <v>$18.62 Tn</v>
      </c>
      <c r="Y127">
        <f>VLOOKUP(C127, Query[[Country]:[GDP Per Capita]],18, FALSE)</f>
        <v>67063.27</v>
      </c>
    </row>
    <row r="128" spans="1:25" x14ac:dyDescent="0.2">
      <c r="A128">
        <v>27</v>
      </c>
      <c r="B128" t="s">
        <v>44</v>
      </c>
      <c r="C128" t="s">
        <v>19</v>
      </c>
      <c r="D128">
        <v>3</v>
      </c>
      <c r="E128">
        <v>101</v>
      </c>
      <c r="F128">
        <v>92</v>
      </c>
      <c r="G128">
        <v>35</v>
      </c>
      <c r="H128">
        <v>17</v>
      </c>
      <c r="I128">
        <v>22</v>
      </c>
      <c r="J128">
        <v>19</v>
      </c>
      <c r="K128" t="s">
        <v>2657</v>
      </c>
      <c r="L128">
        <v>48</v>
      </c>
      <c r="M128">
        <v>56.75</v>
      </c>
      <c r="N128">
        <v>2013</v>
      </c>
      <c r="O128" t="str">
        <f>VLOOKUP(C128, Query[[Country]:[Population Rank]],2,FALSE)</f>
        <v>21</v>
      </c>
      <c r="P128" t="str">
        <f>VLOOKUP(C128, Query[[Country]:[Growth Rate]],3,FALSE)</f>
        <v>0.53%</v>
      </c>
      <c r="Q128" t="str">
        <f>VLOOKUP(C128, Query[[Country]:[World Percentage]],4,FALSE)</f>
        <v>0.87%</v>
      </c>
      <c r="R128" t="str">
        <f>VLOOKUP(C128, Query[[Country]:[Density]],5,FALSE)</f>
        <v>279.48</v>
      </c>
      <c r="S128" t="str">
        <f>VLOOKUP(C128, Query[[Country]:[Land Area]],6, FALSE)</f>
        <v>241,930</v>
      </c>
      <c r="T128" t="str">
        <f>VLOOKUP(C128, Query[[Country]:[Area]],10, FALSE)</f>
        <v>242,900</v>
      </c>
      <c r="U128" t="str">
        <f>VLOOKUP(C128, Query[[Country]:[Region]],12, FALSE)</f>
        <v>Europe</v>
      </c>
      <c r="V128" t="str">
        <f>VLOOKUP(C128, Query[[Country]:[Subregion]],13, FALSE)</f>
        <v>Northern Europe</v>
      </c>
      <c r="W128" t="str">
        <f>VLOOKUP(C128, Query[[Country]:[GDP (IMF)]],16, FALSE)</f>
        <v>$2.93 Tn</v>
      </c>
      <c r="X128" t="str">
        <f>VLOOKUP(C128, Query[[Country]:[GDP (UN)]],17, FALSE)</f>
        <v>$2.65 Tn</v>
      </c>
      <c r="Y128">
        <f>VLOOKUP(C128, Query[[Country]:[GDP Per Capita]],18, FALSE)</f>
        <v>43117.57</v>
      </c>
    </row>
    <row r="129" spans="1:25" x14ac:dyDescent="0.2">
      <c r="A129">
        <v>28</v>
      </c>
      <c r="B129" t="s">
        <v>49</v>
      </c>
      <c r="C129" t="s">
        <v>15</v>
      </c>
      <c r="D129">
        <v>21</v>
      </c>
      <c r="E129">
        <v>101</v>
      </c>
      <c r="F129">
        <v>21</v>
      </c>
      <c r="G129">
        <v>101</v>
      </c>
      <c r="H129">
        <v>27</v>
      </c>
      <c r="I129">
        <v>26</v>
      </c>
      <c r="J129">
        <v>24</v>
      </c>
      <c r="K129" t="s">
        <v>2657</v>
      </c>
      <c r="L129">
        <v>30</v>
      </c>
      <c r="M129">
        <v>56.12</v>
      </c>
      <c r="N129">
        <v>2013</v>
      </c>
      <c r="O129" t="str">
        <f>VLOOKUP(C129, Query[[Country]:[Population Rank]],2,FALSE)</f>
        <v>3</v>
      </c>
      <c r="P129" t="str">
        <f>VLOOKUP(C129, Query[[Country]:[Growth Rate]],3,FALSE)</f>
        <v>0.59%</v>
      </c>
      <c r="Q129" t="str">
        <f>VLOOKUP(C129, Query[[Country]:[World Percentage]],4,FALSE)</f>
        <v>4.25%</v>
      </c>
      <c r="R129" t="str">
        <f>VLOOKUP(C129, Query[[Country]:[Density]],5,FALSE)</f>
        <v>35.32</v>
      </c>
      <c r="S129" t="str">
        <f>VLOOKUP(C129, Query[[Country]:[Land Area]],6, FALSE)</f>
        <v>9,147,420</v>
      </c>
      <c r="T129" t="str">
        <f>VLOOKUP(C129, Query[[Country]:[Area]],10, FALSE)</f>
        <v>9,372,610</v>
      </c>
      <c r="U129" t="str">
        <f>VLOOKUP(C129, Query[[Country]:[Region]],12, FALSE)</f>
        <v>Americas</v>
      </c>
      <c r="V129" t="str">
        <f>VLOOKUP(C129, Query[[Country]:[Subregion]],13, FALSE)</f>
        <v>Northern America</v>
      </c>
      <c r="W129" t="str">
        <f>VLOOKUP(C129, Query[[Country]:[GDP (IMF)]],16, FALSE)</f>
        <v>$22.20 Tn</v>
      </c>
      <c r="X129" t="str">
        <f>VLOOKUP(C129, Query[[Country]:[GDP (UN)]],17, FALSE)</f>
        <v>$18.62 Tn</v>
      </c>
      <c r="Y129">
        <f>VLOOKUP(C129, Query[[Country]:[GDP Per Capita]],18, FALSE)</f>
        <v>67063.27</v>
      </c>
    </row>
    <row r="130" spans="1:25" x14ac:dyDescent="0.2">
      <c r="A130">
        <v>29</v>
      </c>
      <c r="B130" t="s">
        <v>51</v>
      </c>
      <c r="C130" t="s">
        <v>52</v>
      </c>
      <c r="D130">
        <v>1</v>
      </c>
      <c r="E130">
        <v>91</v>
      </c>
      <c r="F130">
        <v>81</v>
      </c>
      <c r="G130">
        <v>34</v>
      </c>
      <c r="H130">
        <v>2</v>
      </c>
      <c r="I130">
        <v>13</v>
      </c>
      <c r="J130">
        <v>12</v>
      </c>
      <c r="K130" t="s">
        <v>2657</v>
      </c>
      <c r="L130">
        <v>101</v>
      </c>
      <c r="M130">
        <v>56.11</v>
      </c>
      <c r="N130">
        <v>2013</v>
      </c>
      <c r="O130" t="str">
        <f>VLOOKUP(C130, Query[[Country]:[Population Rank]],2,FALSE)</f>
        <v>39</v>
      </c>
      <c r="P130" t="str">
        <f>VLOOKUP(C130, Query[[Country]:[Growth Rate]],3,FALSE)</f>
        <v>0.89%</v>
      </c>
      <c r="Q130" t="str">
        <f>VLOOKUP(C130, Query[[Country]:[World Percentage]],4,FALSE)</f>
        <v>0.48%</v>
      </c>
      <c r="R130" t="str">
        <f>VLOOKUP(C130, Query[[Country]:[Density]],5,FALSE)</f>
        <v>3.78</v>
      </c>
      <c r="S130" t="str">
        <f>VLOOKUP(C130, Query[[Country]:[Land Area]],6, FALSE)</f>
        <v>9,093,510</v>
      </c>
      <c r="T130" t="str">
        <f>VLOOKUP(C130, Query[[Country]:[Area]],10, FALSE)</f>
        <v>9,984,670</v>
      </c>
      <c r="U130" t="str">
        <f>VLOOKUP(C130, Query[[Country]:[Region]],12, FALSE)</f>
        <v>Americas</v>
      </c>
      <c r="V130" t="str">
        <f>VLOOKUP(C130, Query[[Country]:[Subregion]],13, FALSE)</f>
        <v>Northern America</v>
      </c>
      <c r="W130" t="str">
        <f>VLOOKUP(C130, Query[[Country]:[GDP (IMF)]],16, FALSE)</f>
        <v>$1.83 Tn</v>
      </c>
      <c r="X130" t="str">
        <f>VLOOKUP(C130, Query[[Country]:[GDP (UN)]],17, FALSE)</f>
        <v>$1.53 Tn</v>
      </c>
      <c r="Y130">
        <f>VLOOKUP(C130, Query[[Country]:[GDP Per Capita]],18, FALSE)</f>
        <v>48552.87</v>
      </c>
    </row>
    <row r="131" spans="1:25" x14ac:dyDescent="0.2">
      <c r="A131">
        <v>30</v>
      </c>
      <c r="B131" t="s">
        <v>47</v>
      </c>
      <c r="C131" t="s">
        <v>19</v>
      </c>
      <c r="D131">
        <v>4</v>
      </c>
      <c r="E131">
        <v>24</v>
      </c>
      <c r="F131">
        <v>101</v>
      </c>
      <c r="G131">
        <v>49</v>
      </c>
      <c r="H131">
        <v>12</v>
      </c>
      <c r="I131">
        <v>16</v>
      </c>
      <c r="J131">
        <v>21</v>
      </c>
      <c r="K131" t="s">
        <v>2657</v>
      </c>
      <c r="L131">
        <v>73</v>
      </c>
      <c r="M131">
        <v>56</v>
      </c>
      <c r="N131">
        <v>2013</v>
      </c>
      <c r="O131" t="str">
        <f>VLOOKUP(C131, Query[[Country]:[Population Rank]],2,FALSE)</f>
        <v>21</v>
      </c>
      <c r="P131" t="str">
        <f>VLOOKUP(C131, Query[[Country]:[Growth Rate]],3,FALSE)</f>
        <v>0.53%</v>
      </c>
      <c r="Q131" t="str">
        <f>VLOOKUP(C131, Query[[Country]:[World Percentage]],4,FALSE)</f>
        <v>0.87%</v>
      </c>
      <c r="R131" t="str">
        <f>VLOOKUP(C131, Query[[Country]:[Density]],5,FALSE)</f>
        <v>279.48</v>
      </c>
      <c r="S131" t="str">
        <f>VLOOKUP(C131, Query[[Country]:[Land Area]],6, FALSE)</f>
        <v>241,930</v>
      </c>
      <c r="T131" t="str">
        <f>VLOOKUP(C131, Query[[Country]:[Area]],10, FALSE)</f>
        <v>242,900</v>
      </c>
      <c r="U131" t="str">
        <f>VLOOKUP(C131, Query[[Country]:[Region]],12, FALSE)</f>
        <v>Europe</v>
      </c>
      <c r="V131" t="str">
        <f>VLOOKUP(C131, Query[[Country]:[Subregion]],13, FALSE)</f>
        <v>Northern Europe</v>
      </c>
      <c r="W131" t="str">
        <f>VLOOKUP(C131, Query[[Country]:[GDP (IMF)]],16, FALSE)</f>
        <v>$2.93 Tn</v>
      </c>
      <c r="X131" t="str">
        <f>VLOOKUP(C131, Query[[Country]:[GDP (UN)]],17, FALSE)</f>
        <v>$2.65 Tn</v>
      </c>
      <c r="Y131">
        <f>VLOOKUP(C131, Query[[Country]:[GDP Per Capita]],18, FALSE)</f>
        <v>43117.57</v>
      </c>
    </row>
    <row r="132" spans="1:25" x14ac:dyDescent="0.2">
      <c r="A132">
        <v>31</v>
      </c>
      <c r="B132" t="s">
        <v>56</v>
      </c>
      <c r="C132" t="s">
        <v>15</v>
      </c>
      <c r="D132">
        <v>22</v>
      </c>
      <c r="E132">
        <v>101</v>
      </c>
      <c r="F132">
        <v>101</v>
      </c>
      <c r="G132">
        <v>41</v>
      </c>
      <c r="H132">
        <v>7</v>
      </c>
      <c r="I132">
        <v>8</v>
      </c>
      <c r="J132">
        <v>5</v>
      </c>
      <c r="K132" t="s">
        <v>2657</v>
      </c>
      <c r="L132">
        <v>51</v>
      </c>
      <c r="M132">
        <v>55.79</v>
      </c>
      <c r="N132">
        <v>2013</v>
      </c>
      <c r="O132" t="str">
        <f>VLOOKUP(C132, Query[[Country]:[Population Rank]],2,FALSE)</f>
        <v>3</v>
      </c>
      <c r="P132" t="str">
        <f>VLOOKUP(C132, Query[[Country]:[Growth Rate]],3,FALSE)</f>
        <v>0.59%</v>
      </c>
      <c r="Q132" t="str">
        <f>VLOOKUP(C132, Query[[Country]:[World Percentage]],4,FALSE)</f>
        <v>4.25%</v>
      </c>
      <c r="R132" t="str">
        <f>VLOOKUP(C132, Query[[Country]:[Density]],5,FALSE)</f>
        <v>35.32</v>
      </c>
      <c r="S132" t="str">
        <f>VLOOKUP(C132, Query[[Country]:[Land Area]],6, FALSE)</f>
        <v>9,147,420</v>
      </c>
      <c r="T132" t="str">
        <f>VLOOKUP(C132, Query[[Country]:[Area]],10, FALSE)</f>
        <v>9,372,610</v>
      </c>
      <c r="U132" t="str">
        <f>VLOOKUP(C132, Query[[Country]:[Region]],12, FALSE)</f>
        <v>Americas</v>
      </c>
      <c r="V132" t="str">
        <f>VLOOKUP(C132, Query[[Country]:[Subregion]],13, FALSE)</f>
        <v>Northern America</v>
      </c>
      <c r="W132" t="str">
        <f>VLOOKUP(C132, Query[[Country]:[GDP (IMF)]],16, FALSE)</f>
        <v>$22.20 Tn</v>
      </c>
      <c r="X132" t="str">
        <f>VLOOKUP(C132, Query[[Country]:[GDP (UN)]],17, FALSE)</f>
        <v>$18.62 Tn</v>
      </c>
      <c r="Y132">
        <f>VLOOKUP(C132, Query[[Country]:[GDP Per Capita]],18, FALSE)</f>
        <v>67063.27</v>
      </c>
    </row>
    <row r="133" spans="1:25" x14ac:dyDescent="0.2">
      <c r="A133">
        <v>32</v>
      </c>
      <c r="B133" t="s">
        <v>50</v>
      </c>
      <c r="C133" t="s">
        <v>15</v>
      </c>
      <c r="D133">
        <v>23</v>
      </c>
      <c r="E133">
        <v>35</v>
      </c>
      <c r="F133">
        <v>27</v>
      </c>
      <c r="G133">
        <v>101</v>
      </c>
      <c r="H133">
        <v>3</v>
      </c>
      <c r="I133">
        <v>18</v>
      </c>
      <c r="J133">
        <v>8</v>
      </c>
      <c r="K133" t="s">
        <v>2657</v>
      </c>
      <c r="L133">
        <v>6</v>
      </c>
      <c r="M133">
        <v>55.77</v>
      </c>
      <c r="N133">
        <v>2013</v>
      </c>
      <c r="O133" t="str">
        <f>VLOOKUP(C133, Query[[Country]:[Population Rank]],2,FALSE)</f>
        <v>3</v>
      </c>
      <c r="P133" t="str">
        <f>VLOOKUP(C133, Query[[Country]:[Growth Rate]],3,FALSE)</f>
        <v>0.59%</v>
      </c>
      <c r="Q133" t="str">
        <f>VLOOKUP(C133, Query[[Country]:[World Percentage]],4,FALSE)</f>
        <v>4.25%</v>
      </c>
      <c r="R133" t="str">
        <f>VLOOKUP(C133, Query[[Country]:[Density]],5,FALSE)</f>
        <v>35.32</v>
      </c>
      <c r="S133" t="str">
        <f>VLOOKUP(C133, Query[[Country]:[Land Area]],6, FALSE)</f>
        <v>9,147,420</v>
      </c>
      <c r="T133" t="str">
        <f>VLOOKUP(C133, Query[[Country]:[Area]],10, FALSE)</f>
        <v>9,372,610</v>
      </c>
      <c r="U133" t="str">
        <f>VLOOKUP(C133, Query[[Country]:[Region]],12, FALSE)</f>
        <v>Americas</v>
      </c>
      <c r="V133" t="str">
        <f>VLOOKUP(C133, Query[[Country]:[Subregion]],13, FALSE)</f>
        <v>Northern America</v>
      </c>
      <c r="W133" t="str">
        <f>VLOOKUP(C133, Query[[Country]:[GDP (IMF)]],16, FALSE)</f>
        <v>$22.20 Tn</v>
      </c>
      <c r="X133" t="str">
        <f>VLOOKUP(C133, Query[[Country]:[GDP (UN)]],17, FALSE)</f>
        <v>$18.62 Tn</v>
      </c>
      <c r="Y133">
        <f>VLOOKUP(C133, Query[[Country]:[GDP Per Capita]],18, FALSE)</f>
        <v>67063.27</v>
      </c>
    </row>
    <row r="134" spans="1:25" x14ac:dyDescent="0.2">
      <c r="A134">
        <v>33</v>
      </c>
      <c r="B134" t="s">
        <v>35</v>
      </c>
      <c r="C134" t="s">
        <v>36</v>
      </c>
      <c r="D134">
        <v>2</v>
      </c>
      <c r="E134">
        <v>18</v>
      </c>
      <c r="F134">
        <v>101</v>
      </c>
      <c r="G134">
        <v>23</v>
      </c>
      <c r="H134">
        <v>101</v>
      </c>
      <c r="I134">
        <v>85</v>
      </c>
      <c r="J134">
        <v>101</v>
      </c>
      <c r="K134" t="s">
        <v>2657</v>
      </c>
      <c r="L134">
        <v>48</v>
      </c>
      <c r="M134">
        <v>54.34</v>
      </c>
      <c r="N134">
        <v>2013</v>
      </c>
      <c r="O134" t="str">
        <f>VLOOKUP(C134, Query[[Country]:[Population Rank]],2,FALSE)</f>
        <v>100</v>
      </c>
      <c r="P134" t="str">
        <f>VLOOKUP(C134, Query[[Country]:[Growth Rate]],3,FALSE)</f>
        <v>1.60%</v>
      </c>
      <c r="Q134" t="str">
        <f>VLOOKUP(C134, Query[[Country]:[World Percentage]],4,FALSE)</f>
        <v>0.11%</v>
      </c>
      <c r="R134" t="str">
        <f>VLOOKUP(C134, Query[[Country]:[Density]],5,FALSE)</f>
        <v>416.73</v>
      </c>
      <c r="S134" t="str">
        <f>VLOOKUP(C134, Query[[Country]:[Land Area]],6, FALSE)</f>
        <v>21,640</v>
      </c>
      <c r="T134" t="str">
        <f>VLOOKUP(C134, Query[[Country]:[Area]],10, FALSE)</f>
        <v>20,770</v>
      </c>
      <c r="U134" t="str">
        <f>VLOOKUP(C134, Query[[Country]:[Region]],12, FALSE)</f>
        <v>Asia</v>
      </c>
      <c r="V134" t="str">
        <f>VLOOKUP(C134, Query[[Country]:[Subregion]],13, FALSE)</f>
        <v>Western Asia</v>
      </c>
      <c r="W134" t="str">
        <f>VLOOKUP(C134, Query[[Country]:[GDP (IMF)]],16, FALSE)</f>
        <v>$403.96 Bn</v>
      </c>
      <c r="X134" t="str">
        <f>VLOOKUP(C134, Query[[Country]:[GDP (UN)]],17, FALSE)</f>
        <v>$317.75 Bn</v>
      </c>
      <c r="Y134">
        <f>VLOOKUP(C134, Query[[Country]:[GDP Per Capita]],18, FALSE)</f>
        <v>46670.83</v>
      </c>
    </row>
    <row r="135" spans="1:25" x14ac:dyDescent="0.2">
      <c r="A135">
        <v>34</v>
      </c>
      <c r="B135" t="s">
        <v>53</v>
      </c>
      <c r="C135" t="s">
        <v>15</v>
      </c>
      <c r="D135">
        <v>24</v>
      </c>
      <c r="E135">
        <v>101</v>
      </c>
      <c r="F135">
        <v>101</v>
      </c>
      <c r="G135">
        <v>60</v>
      </c>
      <c r="H135">
        <v>30</v>
      </c>
      <c r="I135">
        <v>27</v>
      </c>
      <c r="J135">
        <v>26</v>
      </c>
      <c r="K135" t="s">
        <v>2657</v>
      </c>
      <c r="L135">
        <v>42</v>
      </c>
      <c r="M135">
        <v>52.87</v>
      </c>
      <c r="N135">
        <v>2013</v>
      </c>
      <c r="O135" t="str">
        <f>VLOOKUP(C135, Query[[Country]:[Population Rank]],2,FALSE)</f>
        <v>3</v>
      </c>
      <c r="P135" t="str">
        <f>VLOOKUP(C135, Query[[Country]:[Growth Rate]],3,FALSE)</f>
        <v>0.59%</v>
      </c>
      <c r="Q135" t="str">
        <f>VLOOKUP(C135, Query[[Country]:[World Percentage]],4,FALSE)</f>
        <v>4.25%</v>
      </c>
      <c r="R135" t="str">
        <f>VLOOKUP(C135, Query[[Country]:[Density]],5,FALSE)</f>
        <v>35.32</v>
      </c>
      <c r="S135" t="str">
        <f>VLOOKUP(C135, Query[[Country]:[Land Area]],6, FALSE)</f>
        <v>9,147,420</v>
      </c>
      <c r="T135" t="str">
        <f>VLOOKUP(C135, Query[[Country]:[Area]],10, FALSE)</f>
        <v>9,372,610</v>
      </c>
      <c r="U135" t="str">
        <f>VLOOKUP(C135, Query[[Country]:[Region]],12, FALSE)</f>
        <v>Americas</v>
      </c>
      <c r="V135" t="str">
        <f>VLOOKUP(C135, Query[[Country]:[Subregion]],13, FALSE)</f>
        <v>Northern America</v>
      </c>
      <c r="W135" t="str">
        <f>VLOOKUP(C135, Query[[Country]:[GDP (IMF)]],16, FALSE)</f>
        <v>$22.20 Tn</v>
      </c>
      <c r="X135" t="str">
        <f>VLOOKUP(C135, Query[[Country]:[GDP (UN)]],17, FALSE)</f>
        <v>$18.62 Tn</v>
      </c>
      <c r="Y135">
        <f>VLOOKUP(C135, Query[[Country]:[GDP Per Capita]],18, FALSE)</f>
        <v>67063.27</v>
      </c>
    </row>
    <row r="136" spans="1:25" x14ac:dyDescent="0.2">
      <c r="A136">
        <v>35</v>
      </c>
      <c r="B136" t="s">
        <v>48</v>
      </c>
      <c r="C136" t="s">
        <v>30</v>
      </c>
      <c r="D136">
        <v>3</v>
      </c>
      <c r="E136">
        <v>77</v>
      </c>
      <c r="F136">
        <v>91</v>
      </c>
      <c r="G136">
        <v>44</v>
      </c>
      <c r="H136">
        <v>55</v>
      </c>
      <c r="I136">
        <v>56</v>
      </c>
      <c r="J136">
        <v>72</v>
      </c>
      <c r="K136" t="s">
        <v>2657</v>
      </c>
      <c r="L136">
        <v>17</v>
      </c>
      <c r="M136">
        <v>52.79</v>
      </c>
      <c r="N136">
        <v>2013</v>
      </c>
      <c r="O136" t="str">
        <f>VLOOKUP(C136, Query[[Country]:[Population Rank]],2,FALSE)</f>
        <v>11</v>
      </c>
      <c r="P136" t="str">
        <f>VLOOKUP(C136, Query[[Country]:[Growth Rate]],3,FALSE)</f>
        <v>-0.30%</v>
      </c>
      <c r="Q136" t="str">
        <f>VLOOKUP(C136, Query[[Country]:[World Percentage]],4,FALSE)</f>
        <v>1.62%</v>
      </c>
      <c r="R136" t="str">
        <f>VLOOKUP(C136, Query[[Country]:[Density]],5,FALSE)</f>
        <v>334.66</v>
      </c>
      <c r="S136" t="str">
        <f>VLOOKUP(C136, Query[[Country]:[Land Area]],6, FALSE)</f>
        <v>364,555</v>
      </c>
      <c r="T136" t="str">
        <f>VLOOKUP(C136, Query[[Country]:[Area]],10, FALSE)</f>
        <v>377,930</v>
      </c>
      <c r="U136" t="str">
        <f>VLOOKUP(C136, Query[[Country]:[Region]],12, FALSE)</f>
        <v>Asia</v>
      </c>
      <c r="V136" t="str">
        <f>VLOOKUP(C136, Query[[Country]:[Subregion]],13, FALSE)</f>
        <v>Eastern Asia</v>
      </c>
      <c r="W136" t="str">
        <f>VLOOKUP(C136, Query[[Country]:[GDP (IMF)]],16, FALSE)</f>
        <v>$5.50 Tn</v>
      </c>
      <c r="X136" t="str">
        <f>VLOOKUP(C136, Query[[Country]:[GDP (UN)]],17, FALSE)</f>
        <v>$4.94 Tn</v>
      </c>
      <c r="Y136">
        <f>VLOOKUP(C136, Query[[Country]:[GDP Per Capita]],18, FALSE)</f>
        <v>43450.14</v>
      </c>
    </row>
    <row r="137" spans="1:25" x14ac:dyDescent="0.2">
      <c r="A137">
        <v>36</v>
      </c>
      <c r="B137" t="s">
        <v>65</v>
      </c>
      <c r="C137" t="s">
        <v>66</v>
      </c>
      <c r="D137">
        <v>1</v>
      </c>
      <c r="E137">
        <v>26</v>
      </c>
      <c r="F137">
        <v>101</v>
      </c>
      <c r="G137">
        <v>26</v>
      </c>
      <c r="H137">
        <v>73</v>
      </c>
      <c r="I137">
        <v>101</v>
      </c>
      <c r="J137">
        <v>101</v>
      </c>
      <c r="K137" t="s">
        <v>2657</v>
      </c>
      <c r="L137">
        <v>101</v>
      </c>
      <c r="M137">
        <v>51.72</v>
      </c>
      <c r="N137">
        <v>2013</v>
      </c>
      <c r="O137" t="str">
        <f>VLOOKUP(C137, Query[[Country]:[Population Rank]],2,FALSE)</f>
        <v>22</v>
      </c>
      <c r="P137" t="str">
        <f>VLOOKUP(C137, Query[[Country]:[Growth Rate]],3,FALSE)</f>
        <v>0.22%</v>
      </c>
      <c r="Q137" t="str">
        <f>VLOOKUP(C137, Query[[Country]:[World Percentage]],4,FALSE)</f>
        <v>0.84%</v>
      </c>
      <c r="R137" t="str">
        <f>VLOOKUP(C137, Query[[Country]:[Density]],5,FALSE)</f>
        <v>118.31</v>
      </c>
      <c r="S137" t="str">
        <f>VLOOKUP(C137, Query[[Country]:[Land Area]],6, FALSE)</f>
        <v>547,557</v>
      </c>
      <c r="T137" t="str">
        <f>VLOOKUP(C137, Query[[Country]:[Area]],10, FALSE)</f>
        <v>551,695</v>
      </c>
      <c r="U137" t="str">
        <f>VLOOKUP(C137, Query[[Country]:[Region]],12, FALSE)</f>
        <v>Europe</v>
      </c>
      <c r="V137" t="str">
        <f>VLOOKUP(C137, Query[[Country]:[Subregion]],13, FALSE)</f>
        <v>Western Europe</v>
      </c>
      <c r="W137" t="str">
        <f>VLOOKUP(C137, Query[[Country]:[GDP (IMF)]],16, FALSE)</f>
        <v>$2.88 Tn</v>
      </c>
      <c r="X137" t="str">
        <f>VLOOKUP(C137, Query[[Country]:[GDP (UN)]],17, FALSE)</f>
        <v>$2.47 Tn</v>
      </c>
      <c r="Y137">
        <f>VLOOKUP(C137, Query[[Country]:[GDP Per Capita]],18, FALSE)</f>
        <v>44061.52</v>
      </c>
    </row>
    <row r="138" spans="1:25" x14ac:dyDescent="0.2">
      <c r="A138">
        <v>37</v>
      </c>
      <c r="B138" t="s">
        <v>57</v>
      </c>
      <c r="C138" t="s">
        <v>15</v>
      </c>
      <c r="D138">
        <v>25</v>
      </c>
      <c r="E138">
        <v>101</v>
      </c>
      <c r="F138">
        <v>101</v>
      </c>
      <c r="G138">
        <v>28</v>
      </c>
      <c r="H138">
        <v>89</v>
      </c>
      <c r="I138">
        <v>91</v>
      </c>
      <c r="J138">
        <v>38</v>
      </c>
      <c r="K138" t="s">
        <v>2657</v>
      </c>
      <c r="L138">
        <v>101</v>
      </c>
      <c r="M138">
        <v>51.67</v>
      </c>
      <c r="N138">
        <v>2013</v>
      </c>
      <c r="O138" t="str">
        <f>VLOOKUP(C138, Query[[Country]:[Population Rank]],2,FALSE)</f>
        <v>3</v>
      </c>
      <c r="P138" t="str">
        <f>VLOOKUP(C138, Query[[Country]:[Growth Rate]],3,FALSE)</f>
        <v>0.59%</v>
      </c>
      <c r="Q138" t="str">
        <f>VLOOKUP(C138, Query[[Country]:[World Percentage]],4,FALSE)</f>
        <v>4.25%</v>
      </c>
      <c r="R138" t="str">
        <f>VLOOKUP(C138, Query[[Country]:[Density]],5,FALSE)</f>
        <v>35.32</v>
      </c>
      <c r="S138" t="str">
        <f>VLOOKUP(C138, Query[[Country]:[Land Area]],6, FALSE)</f>
        <v>9,147,420</v>
      </c>
      <c r="T138" t="str">
        <f>VLOOKUP(C138, Query[[Country]:[Area]],10, FALSE)</f>
        <v>9,372,610</v>
      </c>
      <c r="U138" t="str">
        <f>VLOOKUP(C138, Query[[Country]:[Region]],12, FALSE)</f>
        <v>Americas</v>
      </c>
      <c r="V138" t="str">
        <f>VLOOKUP(C138, Query[[Country]:[Subregion]],13, FALSE)</f>
        <v>Northern America</v>
      </c>
      <c r="W138" t="str">
        <f>VLOOKUP(C138, Query[[Country]:[GDP (IMF)]],16, FALSE)</f>
        <v>$22.20 Tn</v>
      </c>
      <c r="X138" t="str">
        <f>VLOOKUP(C138, Query[[Country]:[GDP (UN)]],17, FALSE)</f>
        <v>$18.62 Tn</v>
      </c>
      <c r="Y138">
        <f>VLOOKUP(C138, Query[[Country]:[GDP Per Capita]],18, FALSE)</f>
        <v>67063.27</v>
      </c>
    </row>
    <row r="139" spans="1:25" x14ac:dyDescent="0.2">
      <c r="A139">
        <v>38</v>
      </c>
      <c r="B139" t="s">
        <v>59</v>
      </c>
      <c r="C139" t="s">
        <v>15</v>
      </c>
      <c r="D139">
        <v>26</v>
      </c>
      <c r="E139">
        <v>95</v>
      </c>
      <c r="F139">
        <v>39</v>
      </c>
      <c r="G139">
        <v>52</v>
      </c>
      <c r="H139">
        <v>71</v>
      </c>
      <c r="I139">
        <v>101</v>
      </c>
      <c r="J139">
        <v>65</v>
      </c>
      <c r="K139" t="s">
        <v>2657</v>
      </c>
      <c r="L139">
        <v>36</v>
      </c>
      <c r="M139">
        <v>51.59</v>
      </c>
      <c r="N139">
        <v>2013</v>
      </c>
      <c r="O139" t="str">
        <f>VLOOKUP(C139, Query[[Country]:[Population Rank]],2,FALSE)</f>
        <v>3</v>
      </c>
      <c r="P139" t="str">
        <f>VLOOKUP(C139, Query[[Country]:[Growth Rate]],3,FALSE)</f>
        <v>0.59%</v>
      </c>
      <c r="Q139" t="str">
        <f>VLOOKUP(C139, Query[[Country]:[World Percentage]],4,FALSE)</f>
        <v>4.25%</v>
      </c>
      <c r="R139" t="str">
        <f>VLOOKUP(C139, Query[[Country]:[Density]],5,FALSE)</f>
        <v>35.32</v>
      </c>
      <c r="S139" t="str">
        <f>VLOOKUP(C139, Query[[Country]:[Land Area]],6, FALSE)</f>
        <v>9,147,420</v>
      </c>
      <c r="T139" t="str">
        <f>VLOOKUP(C139, Query[[Country]:[Area]],10, FALSE)</f>
        <v>9,372,610</v>
      </c>
      <c r="U139" t="str">
        <f>VLOOKUP(C139, Query[[Country]:[Region]],12, FALSE)</f>
        <v>Americas</v>
      </c>
      <c r="V139" t="str">
        <f>VLOOKUP(C139, Query[[Country]:[Subregion]],13, FALSE)</f>
        <v>Northern America</v>
      </c>
      <c r="W139" t="str">
        <f>VLOOKUP(C139, Query[[Country]:[GDP (IMF)]],16, FALSE)</f>
        <v>$22.20 Tn</v>
      </c>
      <c r="X139" t="str">
        <f>VLOOKUP(C139, Query[[Country]:[GDP (UN)]],17, FALSE)</f>
        <v>$18.62 Tn</v>
      </c>
      <c r="Y139">
        <f>VLOOKUP(C139, Query[[Country]:[GDP Per Capita]],18, FALSE)</f>
        <v>67063.27</v>
      </c>
    </row>
    <row r="140" spans="1:25" x14ac:dyDescent="0.2">
      <c r="A140">
        <v>39</v>
      </c>
      <c r="B140" t="s">
        <v>61</v>
      </c>
      <c r="C140" t="s">
        <v>15</v>
      </c>
      <c r="D140">
        <v>27</v>
      </c>
      <c r="E140">
        <v>101</v>
      </c>
      <c r="F140">
        <v>99</v>
      </c>
      <c r="G140">
        <v>56</v>
      </c>
      <c r="H140">
        <v>56</v>
      </c>
      <c r="I140">
        <v>52</v>
      </c>
      <c r="J140">
        <v>36</v>
      </c>
      <c r="K140" t="s">
        <v>2657</v>
      </c>
      <c r="L140">
        <v>40</v>
      </c>
      <c r="M140">
        <v>51.56</v>
      </c>
      <c r="N140">
        <v>2013</v>
      </c>
      <c r="O140" t="str">
        <f>VLOOKUP(C140, Query[[Country]:[Population Rank]],2,FALSE)</f>
        <v>3</v>
      </c>
      <c r="P140" t="str">
        <f>VLOOKUP(C140, Query[[Country]:[Growth Rate]],3,FALSE)</f>
        <v>0.59%</v>
      </c>
      <c r="Q140" t="str">
        <f>VLOOKUP(C140, Query[[Country]:[World Percentage]],4,FALSE)</f>
        <v>4.25%</v>
      </c>
      <c r="R140" t="str">
        <f>VLOOKUP(C140, Query[[Country]:[Density]],5,FALSE)</f>
        <v>35.32</v>
      </c>
      <c r="S140" t="str">
        <f>VLOOKUP(C140, Query[[Country]:[Land Area]],6, FALSE)</f>
        <v>9,147,420</v>
      </c>
      <c r="T140" t="str">
        <f>VLOOKUP(C140, Query[[Country]:[Area]],10, FALSE)</f>
        <v>9,372,610</v>
      </c>
      <c r="U140" t="str">
        <f>VLOOKUP(C140, Query[[Country]:[Region]],12, FALSE)</f>
        <v>Americas</v>
      </c>
      <c r="V140" t="str">
        <f>VLOOKUP(C140, Query[[Country]:[Subregion]],13, FALSE)</f>
        <v>Northern America</v>
      </c>
      <c r="W140" t="str">
        <f>VLOOKUP(C140, Query[[Country]:[GDP (IMF)]],16, FALSE)</f>
        <v>$22.20 Tn</v>
      </c>
      <c r="X140" t="str">
        <f>VLOOKUP(C140, Query[[Country]:[GDP (UN)]],17, FALSE)</f>
        <v>$18.62 Tn</v>
      </c>
      <c r="Y140">
        <f>VLOOKUP(C140, Query[[Country]:[GDP Per Capita]],18, FALSE)</f>
        <v>67063.27</v>
      </c>
    </row>
    <row r="141" spans="1:25" x14ac:dyDescent="0.2">
      <c r="A141">
        <v>40</v>
      </c>
      <c r="B141" t="s">
        <v>91</v>
      </c>
      <c r="C141" t="s">
        <v>92</v>
      </c>
      <c r="D141">
        <v>1</v>
      </c>
      <c r="E141">
        <v>101</v>
      </c>
      <c r="F141">
        <v>13</v>
      </c>
      <c r="G141">
        <v>101</v>
      </c>
      <c r="H141">
        <v>48</v>
      </c>
      <c r="I141">
        <v>101</v>
      </c>
      <c r="J141">
        <v>76</v>
      </c>
      <c r="K141" t="s">
        <v>2657</v>
      </c>
      <c r="L141">
        <v>4</v>
      </c>
      <c r="M141">
        <v>51.31</v>
      </c>
      <c r="N141">
        <v>2013</v>
      </c>
      <c r="O141" t="str">
        <f>VLOOKUP(C141, Query[[Country]:[Population Rank]],2,FALSE)</f>
        <v>28</v>
      </c>
      <c r="P141" t="str">
        <f>VLOOKUP(C141, Query[[Country]:[Growth Rate]],3,FALSE)</f>
        <v>0.09%</v>
      </c>
      <c r="Q141" t="str">
        <f>VLOOKUP(C141, Query[[Country]:[World Percentage]],4,FALSE)</f>
        <v>0.66%</v>
      </c>
      <c r="R141" t="str">
        <f>VLOOKUP(C141, Query[[Country]:[Density]],5,FALSE)</f>
        <v>511.62</v>
      </c>
      <c r="S141" t="str">
        <f>VLOOKUP(C141, Query[[Country]:[Land Area]],6, FALSE)</f>
        <v>97,230</v>
      </c>
      <c r="T141" t="str">
        <f>VLOOKUP(C141, Query[[Country]:[Area]],10, FALSE)</f>
        <v>100,210</v>
      </c>
      <c r="U141" t="str">
        <f>VLOOKUP(C141, Query[[Country]:[Region]],12, FALSE)</f>
        <v>Asia</v>
      </c>
      <c r="V141" t="str">
        <f>VLOOKUP(C141, Query[[Country]:[Subregion]],13, FALSE)</f>
        <v>Eastern Asia</v>
      </c>
      <c r="W141" t="str">
        <f>VLOOKUP(C141, Query[[Country]:[GDP (IMF)]],16, FALSE)</f>
        <v>$1.74 Tn</v>
      </c>
      <c r="X141" t="str">
        <f>VLOOKUP(C141, Query[[Country]:[GDP (UN)]],17, FALSE)</f>
        <v>$1.41 Tn</v>
      </c>
      <c r="Y141">
        <f>VLOOKUP(C141, Query[[Country]:[GDP Per Capita]],18, FALSE)</f>
        <v>34023.56</v>
      </c>
    </row>
    <row r="142" spans="1:25" x14ac:dyDescent="0.2">
      <c r="A142">
        <v>41</v>
      </c>
      <c r="B142" t="s">
        <v>63</v>
      </c>
      <c r="C142" t="s">
        <v>15</v>
      </c>
      <c r="D142">
        <v>28</v>
      </c>
      <c r="E142">
        <v>82</v>
      </c>
      <c r="F142">
        <v>84</v>
      </c>
      <c r="G142">
        <v>38</v>
      </c>
      <c r="H142">
        <v>75</v>
      </c>
      <c r="I142">
        <v>68</v>
      </c>
      <c r="J142">
        <v>54</v>
      </c>
      <c r="K142" t="s">
        <v>2657</v>
      </c>
      <c r="L142">
        <v>101</v>
      </c>
      <c r="M142">
        <v>51.16</v>
      </c>
      <c r="N142">
        <v>2013</v>
      </c>
      <c r="O142" t="str">
        <f>VLOOKUP(C142, Query[[Country]:[Population Rank]],2,FALSE)</f>
        <v>3</v>
      </c>
      <c r="P142" t="str">
        <f>VLOOKUP(C142, Query[[Country]:[Growth Rate]],3,FALSE)</f>
        <v>0.59%</v>
      </c>
      <c r="Q142" t="str">
        <f>VLOOKUP(C142, Query[[Country]:[World Percentage]],4,FALSE)</f>
        <v>4.25%</v>
      </c>
      <c r="R142" t="str">
        <f>VLOOKUP(C142, Query[[Country]:[Density]],5,FALSE)</f>
        <v>35.32</v>
      </c>
      <c r="S142" t="str">
        <f>VLOOKUP(C142, Query[[Country]:[Land Area]],6, FALSE)</f>
        <v>9,147,420</v>
      </c>
      <c r="T142" t="str">
        <f>VLOOKUP(C142, Query[[Country]:[Area]],10, FALSE)</f>
        <v>9,372,610</v>
      </c>
      <c r="U142" t="str">
        <f>VLOOKUP(C142, Query[[Country]:[Region]],12, FALSE)</f>
        <v>Americas</v>
      </c>
      <c r="V142" t="str">
        <f>VLOOKUP(C142, Query[[Country]:[Subregion]],13, FALSE)</f>
        <v>Northern America</v>
      </c>
      <c r="W142" t="str">
        <f>VLOOKUP(C142, Query[[Country]:[GDP (IMF)]],16, FALSE)</f>
        <v>$22.20 Tn</v>
      </c>
      <c r="X142" t="str">
        <f>VLOOKUP(C142, Query[[Country]:[GDP (UN)]],17, FALSE)</f>
        <v>$18.62 Tn</v>
      </c>
      <c r="Y142">
        <f>VLOOKUP(C142, Query[[Country]:[GDP Per Capita]],18, FALSE)</f>
        <v>67063.27</v>
      </c>
    </row>
    <row r="143" spans="1:25" x14ac:dyDescent="0.2">
      <c r="A143">
        <v>42</v>
      </c>
      <c r="B143" t="s">
        <v>55</v>
      </c>
      <c r="C143" t="s">
        <v>15</v>
      </c>
      <c r="D143">
        <v>29</v>
      </c>
      <c r="E143">
        <v>101</v>
      </c>
      <c r="F143">
        <v>101</v>
      </c>
      <c r="G143">
        <v>42</v>
      </c>
      <c r="H143">
        <v>93</v>
      </c>
      <c r="I143">
        <v>61</v>
      </c>
      <c r="J143">
        <v>85</v>
      </c>
      <c r="K143" t="s">
        <v>2657</v>
      </c>
      <c r="L143">
        <v>27</v>
      </c>
      <c r="M143">
        <v>51.14</v>
      </c>
      <c r="N143">
        <v>2013</v>
      </c>
      <c r="O143" t="str">
        <f>VLOOKUP(C143, Query[[Country]:[Population Rank]],2,FALSE)</f>
        <v>3</v>
      </c>
      <c r="P143" t="str">
        <f>VLOOKUP(C143, Query[[Country]:[Growth Rate]],3,FALSE)</f>
        <v>0.59%</v>
      </c>
      <c r="Q143" t="str">
        <f>VLOOKUP(C143, Query[[Country]:[World Percentage]],4,FALSE)</f>
        <v>4.25%</v>
      </c>
      <c r="R143" t="str">
        <f>VLOOKUP(C143, Query[[Country]:[Density]],5,FALSE)</f>
        <v>35.32</v>
      </c>
      <c r="S143" t="str">
        <f>VLOOKUP(C143, Query[[Country]:[Land Area]],6, FALSE)</f>
        <v>9,147,420</v>
      </c>
      <c r="T143" t="str">
        <f>VLOOKUP(C143, Query[[Country]:[Area]],10, FALSE)</f>
        <v>9,372,610</v>
      </c>
      <c r="U143" t="str">
        <f>VLOOKUP(C143, Query[[Country]:[Region]],12, FALSE)</f>
        <v>Americas</v>
      </c>
      <c r="V143" t="str">
        <f>VLOOKUP(C143, Query[[Country]:[Subregion]],13, FALSE)</f>
        <v>Northern America</v>
      </c>
      <c r="W143" t="str">
        <f>VLOOKUP(C143, Query[[Country]:[GDP (IMF)]],16, FALSE)</f>
        <v>$22.20 Tn</v>
      </c>
      <c r="X143" t="str">
        <f>VLOOKUP(C143, Query[[Country]:[GDP (UN)]],17, FALSE)</f>
        <v>$18.62 Tn</v>
      </c>
      <c r="Y143">
        <f>VLOOKUP(C143, Query[[Country]:[GDP Per Capita]],18, FALSE)</f>
        <v>67063.27</v>
      </c>
    </row>
    <row r="144" spans="1:25" x14ac:dyDescent="0.2">
      <c r="A144">
        <v>43</v>
      </c>
      <c r="B144" t="s">
        <v>88</v>
      </c>
      <c r="C144" t="s">
        <v>15</v>
      </c>
      <c r="D144">
        <v>30</v>
      </c>
      <c r="E144">
        <v>101</v>
      </c>
      <c r="F144">
        <v>101</v>
      </c>
      <c r="G144">
        <v>48</v>
      </c>
      <c r="H144">
        <v>43</v>
      </c>
      <c r="I144">
        <v>58</v>
      </c>
      <c r="J144">
        <v>45</v>
      </c>
      <c r="K144" t="s">
        <v>2657</v>
      </c>
      <c r="L144">
        <v>96</v>
      </c>
      <c r="M144">
        <v>51.09</v>
      </c>
      <c r="N144">
        <v>2013</v>
      </c>
      <c r="O144" t="str">
        <f>VLOOKUP(C144, Query[[Country]:[Population Rank]],2,FALSE)</f>
        <v>3</v>
      </c>
      <c r="P144" t="str">
        <f>VLOOKUP(C144, Query[[Country]:[Growth Rate]],3,FALSE)</f>
        <v>0.59%</v>
      </c>
      <c r="Q144" t="str">
        <f>VLOOKUP(C144, Query[[Country]:[World Percentage]],4,FALSE)</f>
        <v>4.25%</v>
      </c>
      <c r="R144" t="str">
        <f>VLOOKUP(C144, Query[[Country]:[Density]],5,FALSE)</f>
        <v>35.32</v>
      </c>
      <c r="S144" t="str">
        <f>VLOOKUP(C144, Query[[Country]:[Land Area]],6, FALSE)</f>
        <v>9,147,420</v>
      </c>
      <c r="T144" t="str">
        <f>VLOOKUP(C144, Query[[Country]:[Area]],10, FALSE)</f>
        <v>9,372,610</v>
      </c>
      <c r="U144" t="str">
        <f>VLOOKUP(C144, Query[[Country]:[Region]],12, FALSE)</f>
        <v>Americas</v>
      </c>
      <c r="V144" t="str">
        <f>VLOOKUP(C144, Query[[Country]:[Subregion]],13, FALSE)</f>
        <v>Northern America</v>
      </c>
      <c r="W144" t="str">
        <f>VLOOKUP(C144, Query[[Country]:[GDP (IMF)]],16, FALSE)</f>
        <v>$22.20 Tn</v>
      </c>
      <c r="X144" t="str">
        <f>VLOOKUP(C144, Query[[Country]:[GDP (UN)]],17, FALSE)</f>
        <v>$18.62 Tn</v>
      </c>
      <c r="Y144">
        <f>VLOOKUP(C144, Query[[Country]:[GDP Per Capita]],18, FALSE)</f>
        <v>67063.27</v>
      </c>
    </row>
    <row r="145" spans="1:25" x14ac:dyDescent="0.2">
      <c r="A145">
        <v>44</v>
      </c>
      <c r="B145" t="s">
        <v>67</v>
      </c>
      <c r="C145" t="s">
        <v>15</v>
      </c>
      <c r="D145">
        <v>31</v>
      </c>
      <c r="E145">
        <v>101</v>
      </c>
      <c r="F145">
        <v>101</v>
      </c>
      <c r="G145">
        <v>87</v>
      </c>
      <c r="H145">
        <v>18</v>
      </c>
      <c r="I145">
        <v>31</v>
      </c>
      <c r="J145">
        <v>16</v>
      </c>
      <c r="K145" t="s">
        <v>2657</v>
      </c>
      <c r="L145">
        <v>67</v>
      </c>
      <c r="M145">
        <v>50.98</v>
      </c>
      <c r="N145">
        <v>2013</v>
      </c>
      <c r="O145" t="str">
        <f>VLOOKUP(C145, Query[[Country]:[Population Rank]],2,FALSE)</f>
        <v>3</v>
      </c>
      <c r="P145" t="str">
        <f>VLOOKUP(C145, Query[[Country]:[Growth Rate]],3,FALSE)</f>
        <v>0.59%</v>
      </c>
      <c r="Q145" t="str">
        <f>VLOOKUP(C145, Query[[Country]:[World Percentage]],4,FALSE)</f>
        <v>4.25%</v>
      </c>
      <c r="R145" t="str">
        <f>VLOOKUP(C145, Query[[Country]:[Density]],5,FALSE)</f>
        <v>35.32</v>
      </c>
      <c r="S145" t="str">
        <f>VLOOKUP(C145, Query[[Country]:[Land Area]],6, FALSE)</f>
        <v>9,147,420</v>
      </c>
      <c r="T145" t="str">
        <f>VLOOKUP(C145, Query[[Country]:[Area]],10, FALSE)</f>
        <v>9,372,610</v>
      </c>
      <c r="U145" t="str">
        <f>VLOOKUP(C145, Query[[Country]:[Region]],12, FALSE)</f>
        <v>Americas</v>
      </c>
      <c r="V145" t="str">
        <f>VLOOKUP(C145, Query[[Country]:[Subregion]],13, FALSE)</f>
        <v>Northern America</v>
      </c>
      <c r="W145" t="str">
        <f>VLOOKUP(C145, Query[[Country]:[GDP (IMF)]],16, FALSE)</f>
        <v>$22.20 Tn</v>
      </c>
      <c r="X145" t="str">
        <f>VLOOKUP(C145, Query[[Country]:[GDP (UN)]],17, FALSE)</f>
        <v>$18.62 Tn</v>
      </c>
      <c r="Y145">
        <f>VLOOKUP(C145, Query[[Country]:[GDP Per Capita]],18, FALSE)</f>
        <v>67063.27</v>
      </c>
    </row>
    <row r="146" spans="1:25" x14ac:dyDescent="0.2">
      <c r="A146">
        <v>45</v>
      </c>
      <c r="B146" t="s">
        <v>76</v>
      </c>
      <c r="C146" t="s">
        <v>19</v>
      </c>
      <c r="D146">
        <v>5</v>
      </c>
      <c r="E146">
        <v>47</v>
      </c>
      <c r="F146">
        <v>101</v>
      </c>
      <c r="G146">
        <v>45</v>
      </c>
      <c r="H146">
        <v>52</v>
      </c>
      <c r="I146">
        <v>36</v>
      </c>
      <c r="J146">
        <v>63</v>
      </c>
      <c r="K146" t="s">
        <v>2657</v>
      </c>
      <c r="L146">
        <v>101</v>
      </c>
      <c r="M146">
        <v>50.98</v>
      </c>
      <c r="N146">
        <v>2013</v>
      </c>
      <c r="O146" t="str">
        <f>VLOOKUP(C146, Query[[Country]:[Population Rank]],2,FALSE)</f>
        <v>21</v>
      </c>
      <c r="P146" t="str">
        <f>VLOOKUP(C146, Query[[Country]:[Growth Rate]],3,FALSE)</f>
        <v>0.53%</v>
      </c>
      <c r="Q146" t="str">
        <f>VLOOKUP(C146, Query[[Country]:[World Percentage]],4,FALSE)</f>
        <v>0.87%</v>
      </c>
      <c r="R146" t="str">
        <f>VLOOKUP(C146, Query[[Country]:[Density]],5,FALSE)</f>
        <v>279.48</v>
      </c>
      <c r="S146" t="str">
        <f>VLOOKUP(C146, Query[[Country]:[Land Area]],6, FALSE)</f>
        <v>241,930</v>
      </c>
      <c r="T146" t="str">
        <f>VLOOKUP(C146, Query[[Country]:[Area]],10, FALSE)</f>
        <v>242,900</v>
      </c>
      <c r="U146" t="str">
        <f>VLOOKUP(C146, Query[[Country]:[Region]],12, FALSE)</f>
        <v>Europe</v>
      </c>
      <c r="V146" t="str">
        <f>VLOOKUP(C146, Query[[Country]:[Subregion]],13, FALSE)</f>
        <v>Northern Europe</v>
      </c>
      <c r="W146" t="str">
        <f>VLOOKUP(C146, Query[[Country]:[GDP (IMF)]],16, FALSE)</f>
        <v>$2.93 Tn</v>
      </c>
      <c r="X146" t="str">
        <f>VLOOKUP(C146, Query[[Country]:[GDP (UN)]],17, FALSE)</f>
        <v>$2.65 Tn</v>
      </c>
      <c r="Y146">
        <f>VLOOKUP(C146, Query[[Country]:[GDP Per Capita]],18, FALSE)</f>
        <v>43117.57</v>
      </c>
    </row>
    <row r="147" spans="1:25" x14ac:dyDescent="0.2">
      <c r="A147">
        <v>46</v>
      </c>
      <c r="B147" t="s">
        <v>45</v>
      </c>
      <c r="C147" t="s">
        <v>15</v>
      </c>
      <c r="D147">
        <v>32</v>
      </c>
      <c r="E147">
        <v>46</v>
      </c>
      <c r="F147">
        <v>101</v>
      </c>
      <c r="G147">
        <v>29</v>
      </c>
      <c r="H147">
        <v>101</v>
      </c>
      <c r="I147">
        <v>28</v>
      </c>
      <c r="J147">
        <v>82</v>
      </c>
      <c r="K147" t="s">
        <v>2657</v>
      </c>
      <c r="L147">
        <v>101</v>
      </c>
      <c r="M147">
        <v>50.79</v>
      </c>
      <c r="N147">
        <v>2013</v>
      </c>
      <c r="O147" t="str">
        <f>VLOOKUP(C147, Query[[Country]:[Population Rank]],2,FALSE)</f>
        <v>3</v>
      </c>
      <c r="P147" t="str">
        <f>VLOOKUP(C147, Query[[Country]:[Growth Rate]],3,FALSE)</f>
        <v>0.59%</v>
      </c>
      <c r="Q147" t="str">
        <f>VLOOKUP(C147, Query[[Country]:[World Percentage]],4,FALSE)</f>
        <v>4.25%</v>
      </c>
      <c r="R147" t="str">
        <f>VLOOKUP(C147, Query[[Country]:[Density]],5,FALSE)</f>
        <v>35.32</v>
      </c>
      <c r="S147" t="str">
        <f>VLOOKUP(C147, Query[[Country]:[Land Area]],6, FALSE)</f>
        <v>9,147,420</v>
      </c>
      <c r="T147" t="str">
        <f>VLOOKUP(C147, Query[[Country]:[Area]],10, FALSE)</f>
        <v>9,372,610</v>
      </c>
      <c r="U147" t="str">
        <f>VLOOKUP(C147, Query[[Country]:[Region]],12, FALSE)</f>
        <v>Americas</v>
      </c>
      <c r="V147" t="str">
        <f>VLOOKUP(C147, Query[[Country]:[Subregion]],13, FALSE)</f>
        <v>Northern America</v>
      </c>
      <c r="W147" t="str">
        <f>VLOOKUP(C147, Query[[Country]:[GDP (IMF)]],16, FALSE)</f>
        <v>$22.20 Tn</v>
      </c>
      <c r="X147" t="str">
        <f>VLOOKUP(C147, Query[[Country]:[GDP (UN)]],17, FALSE)</f>
        <v>$18.62 Tn</v>
      </c>
      <c r="Y147">
        <f>VLOOKUP(C147, Query[[Country]:[GDP Per Capita]],18, FALSE)</f>
        <v>67063.27</v>
      </c>
    </row>
    <row r="148" spans="1:25" x14ac:dyDescent="0.2">
      <c r="A148">
        <v>47</v>
      </c>
      <c r="B148" t="s">
        <v>58</v>
      </c>
      <c r="C148" t="s">
        <v>52</v>
      </c>
      <c r="D148">
        <v>2</v>
      </c>
      <c r="E148">
        <v>54</v>
      </c>
      <c r="F148">
        <v>62</v>
      </c>
      <c r="G148">
        <v>59</v>
      </c>
      <c r="H148">
        <v>34</v>
      </c>
      <c r="I148">
        <v>42</v>
      </c>
      <c r="J148">
        <v>48</v>
      </c>
      <c r="K148" t="s">
        <v>2657</v>
      </c>
      <c r="L148">
        <v>101</v>
      </c>
      <c r="M148">
        <v>50.77</v>
      </c>
      <c r="N148">
        <v>2013</v>
      </c>
      <c r="O148" t="str">
        <f>VLOOKUP(C148, Query[[Country]:[Population Rank]],2,FALSE)</f>
        <v>39</v>
      </c>
      <c r="P148" t="str">
        <f>VLOOKUP(C148, Query[[Country]:[Growth Rate]],3,FALSE)</f>
        <v>0.89%</v>
      </c>
      <c r="Q148" t="str">
        <f>VLOOKUP(C148, Query[[Country]:[World Percentage]],4,FALSE)</f>
        <v>0.48%</v>
      </c>
      <c r="R148" t="str">
        <f>VLOOKUP(C148, Query[[Country]:[Density]],5,FALSE)</f>
        <v>3.78</v>
      </c>
      <c r="S148" t="str">
        <f>VLOOKUP(C148, Query[[Country]:[Land Area]],6, FALSE)</f>
        <v>9,093,510</v>
      </c>
      <c r="T148" t="str">
        <f>VLOOKUP(C148, Query[[Country]:[Area]],10, FALSE)</f>
        <v>9,984,670</v>
      </c>
      <c r="U148" t="str">
        <f>VLOOKUP(C148, Query[[Country]:[Region]],12, FALSE)</f>
        <v>Americas</v>
      </c>
      <c r="V148" t="str">
        <f>VLOOKUP(C148, Query[[Country]:[Subregion]],13, FALSE)</f>
        <v>Northern America</v>
      </c>
      <c r="W148" t="str">
        <f>VLOOKUP(C148, Query[[Country]:[GDP (IMF)]],16, FALSE)</f>
        <v>$1.83 Tn</v>
      </c>
      <c r="X148" t="str">
        <f>VLOOKUP(C148, Query[[Country]:[GDP (UN)]],17, FALSE)</f>
        <v>$1.53 Tn</v>
      </c>
      <c r="Y148">
        <f>VLOOKUP(C148, Query[[Country]:[GDP Per Capita]],18, FALSE)</f>
        <v>48552.87</v>
      </c>
    </row>
    <row r="149" spans="1:25" x14ac:dyDescent="0.2">
      <c r="A149">
        <v>48</v>
      </c>
      <c r="B149" t="s">
        <v>78</v>
      </c>
      <c r="C149" t="s">
        <v>66</v>
      </c>
      <c r="D149">
        <v>2</v>
      </c>
      <c r="E149">
        <v>19</v>
      </c>
      <c r="F149">
        <v>101</v>
      </c>
      <c r="G149">
        <v>84</v>
      </c>
      <c r="H149">
        <v>31</v>
      </c>
      <c r="I149">
        <v>50</v>
      </c>
      <c r="J149">
        <v>78</v>
      </c>
      <c r="K149" t="s">
        <v>2657</v>
      </c>
      <c r="L149">
        <v>81</v>
      </c>
      <c r="M149">
        <v>50.58</v>
      </c>
      <c r="N149">
        <v>2013</v>
      </c>
      <c r="O149" t="str">
        <f>VLOOKUP(C149, Query[[Country]:[Population Rank]],2,FALSE)</f>
        <v>22</v>
      </c>
      <c r="P149" t="str">
        <f>VLOOKUP(C149, Query[[Country]:[Growth Rate]],3,FALSE)</f>
        <v>0.22%</v>
      </c>
      <c r="Q149" t="str">
        <f>VLOOKUP(C149, Query[[Country]:[World Percentage]],4,FALSE)</f>
        <v>0.84%</v>
      </c>
      <c r="R149" t="str">
        <f>VLOOKUP(C149, Query[[Country]:[Density]],5,FALSE)</f>
        <v>118.31</v>
      </c>
      <c r="S149" t="str">
        <f>VLOOKUP(C149, Query[[Country]:[Land Area]],6, FALSE)</f>
        <v>547,557</v>
      </c>
      <c r="T149" t="str">
        <f>VLOOKUP(C149, Query[[Country]:[Area]],10, FALSE)</f>
        <v>551,695</v>
      </c>
      <c r="U149" t="str">
        <f>VLOOKUP(C149, Query[[Country]:[Region]],12, FALSE)</f>
        <v>Europe</v>
      </c>
      <c r="V149" t="str">
        <f>VLOOKUP(C149, Query[[Country]:[Subregion]],13, FALSE)</f>
        <v>Western Europe</v>
      </c>
      <c r="W149" t="str">
        <f>VLOOKUP(C149, Query[[Country]:[GDP (IMF)]],16, FALSE)</f>
        <v>$2.88 Tn</v>
      </c>
      <c r="X149" t="str">
        <f>VLOOKUP(C149, Query[[Country]:[GDP (UN)]],17, FALSE)</f>
        <v>$2.47 Tn</v>
      </c>
      <c r="Y149">
        <f>VLOOKUP(C149, Query[[Country]:[GDP Per Capita]],18, FALSE)</f>
        <v>44061.52</v>
      </c>
    </row>
    <row r="150" spans="1:25" x14ac:dyDescent="0.2">
      <c r="A150">
        <v>49</v>
      </c>
      <c r="B150" t="s">
        <v>39</v>
      </c>
      <c r="C150" t="s">
        <v>15</v>
      </c>
      <c r="D150">
        <v>33</v>
      </c>
      <c r="E150">
        <v>55</v>
      </c>
      <c r="F150">
        <v>101</v>
      </c>
      <c r="G150">
        <v>17</v>
      </c>
      <c r="H150">
        <v>101</v>
      </c>
      <c r="I150">
        <v>34</v>
      </c>
      <c r="J150">
        <v>101</v>
      </c>
      <c r="K150" t="s">
        <v>2657</v>
      </c>
      <c r="L150">
        <v>101</v>
      </c>
      <c r="M150">
        <v>50.43</v>
      </c>
      <c r="N150">
        <v>2013</v>
      </c>
      <c r="O150" t="str">
        <f>VLOOKUP(C150, Query[[Country]:[Population Rank]],2,FALSE)</f>
        <v>3</v>
      </c>
      <c r="P150" t="str">
        <f>VLOOKUP(C150, Query[[Country]:[Growth Rate]],3,FALSE)</f>
        <v>0.59%</v>
      </c>
      <c r="Q150" t="str">
        <f>VLOOKUP(C150, Query[[Country]:[World Percentage]],4,FALSE)</f>
        <v>4.25%</v>
      </c>
      <c r="R150" t="str">
        <f>VLOOKUP(C150, Query[[Country]:[Density]],5,FALSE)</f>
        <v>35.32</v>
      </c>
      <c r="S150" t="str">
        <f>VLOOKUP(C150, Query[[Country]:[Land Area]],6, FALSE)</f>
        <v>9,147,420</v>
      </c>
      <c r="T150" t="str">
        <f>VLOOKUP(C150, Query[[Country]:[Area]],10, FALSE)</f>
        <v>9,372,610</v>
      </c>
      <c r="U150" t="str">
        <f>VLOOKUP(C150, Query[[Country]:[Region]],12, FALSE)</f>
        <v>Americas</v>
      </c>
      <c r="V150" t="str">
        <f>VLOOKUP(C150, Query[[Country]:[Subregion]],13, FALSE)</f>
        <v>Northern America</v>
      </c>
      <c r="W150" t="str">
        <f>VLOOKUP(C150, Query[[Country]:[GDP (IMF)]],16, FALSE)</f>
        <v>$22.20 Tn</v>
      </c>
      <c r="X150" t="str">
        <f>VLOOKUP(C150, Query[[Country]:[GDP (UN)]],17, FALSE)</f>
        <v>$18.62 Tn</v>
      </c>
      <c r="Y150">
        <f>VLOOKUP(C150, Query[[Country]:[GDP Per Capita]],18, FALSE)</f>
        <v>67063.27</v>
      </c>
    </row>
    <row r="151" spans="1:25" x14ac:dyDescent="0.2">
      <c r="A151">
        <v>50</v>
      </c>
      <c r="B151" t="s">
        <v>79</v>
      </c>
      <c r="C151" t="s">
        <v>15</v>
      </c>
      <c r="D151">
        <v>34</v>
      </c>
      <c r="E151">
        <v>101</v>
      </c>
      <c r="F151">
        <v>72</v>
      </c>
      <c r="G151">
        <v>101</v>
      </c>
      <c r="H151">
        <v>29</v>
      </c>
      <c r="I151">
        <v>54</v>
      </c>
      <c r="J151">
        <v>23</v>
      </c>
      <c r="K151" t="s">
        <v>2657</v>
      </c>
      <c r="L151">
        <v>67</v>
      </c>
      <c r="M151">
        <v>49.84</v>
      </c>
      <c r="N151">
        <v>2013</v>
      </c>
      <c r="O151" t="str">
        <f>VLOOKUP(C151, Query[[Country]:[Population Rank]],2,FALSE)</f>
        <v>3</v>
      </c>
      <c r="P151" t="str">
        <f>VLOOKUP(C151, Query[[Country]:[Growth Rate]],3,FALSE)</f>
        <v>0.59%</v>
      </c>
      <c r="Q151" t="str">
        <f>VLOOKUP(C151, Query[[Country]:[World Percentage]],4,FALSE)</f>
        <v>4.25%</v>
      </c>
      <c r="R151" t="str">
        <f>VLOOKUP(C151, Query[[Country]:[Density]],5,FALSE)</f>
        <v>35.32</v>
      </c>
      <c r="S151" t="str">
        <f>VLOOKUP(C151, Query[[Country]:[Land Area]],6, FALSE)</f>
        <v>9,147,420</v>
      </c>
      <c r="T151" t="str">
        <f>VLOOKUP(C151, Query[[Country]:[Area]],10, FALSE)</f>
        <v>9,372,610</v>
      </c>
      <c r="U151" t="str">
        <f>VLOOKUP(C151, Query[[Country]:[Region]],12, FALSE)</f>
        <v>Americas</v>
      </c>
      <c r="V151" t="str">
        <f>VLOOKUP(C151, Query[[Country]:[Subregion]],13, FALSE)</f>
        <v>Northern America</v>
      </c>
      <c r="W151" t="str">
        <f>VLOOKUP(C151, Query[[Country]:[GDP (IMF)]],16, FALSE)</f>
        <v>$22.20 Tn</v>
      </c>
      <c r="X151" t="str">
        <f>VLOOKUP(C151, Query[[Country]:[GDP (UN)]],17, FALSE)</f>
        <v>$18.62 Tn</v>
      </c>
      <c r="Y151">
        <f>VLOOKUP(C151, Query[[Country]:[GDP Per Capita]],18, FALSE)</f>
        <v>67063.27</v>
      </c>
    </row>
    <row r="152" spans="1:25" x14ac:dyDescent="0.2">
      <c r="A152">
        <v>51</v>
      </c>
      <c r="B152" t="s">
        <v>60</v>
      </c>
      <c r="C152" t="s">
        <v>15</v>
      </c>
      <c r="D152">
        <v>35</v>
      </c>
      <c r="E152">
        <v>30</v>
      </c>
      <c r="F152">
        <v>101</v>
      </c>
      <c r="G152">
        <v>27</v>
      </c>
      <c r="H152">
        <v>101</v>
      </c>
      <c r="I152">
        <v>101</v>
      </c>
      <c r="J152">
        <v>74</v>
      </c>
      <c r="K152" t="s">
        <v>2657</v>
      </c>
      <c r="L152">
        <v>101</v>
      </c>
      <c r="M152">
        <v>49.56</v>
      </c>
      <c r="N152">
        <v>2013</v>
      </c>
      <c r="O152" t="str">
        <f>VLOOKUP(C152, Query[[Country]:[Population Rank]],2,FALSE)</f>
        <v>3</v>
      </c>
      <c r="P152" t="str">
        <f>VLOOKUP(C152, Query[[Country]:[Growth Rate]],3,FALSE)</f>
        <v>0.59%</v>
      </c>
      <c r="Q152" t="str">
        <f>VLOOKUP(C152, Query[[Country]:[World Percentage]],4,FALSE)</f>
        <v>4.25%</v>
      </c>
      <c r="R152" t="str">
        <f>VLOOKUP(C152, Query[[Country]:[Density]],5,FALSE)</f>
        <v>35.32</v>
      </c>
      <c r="S152" t="str">
        <f>VLOOKUP(C152, Query[[Country]:[Land Area]],6, FALSE)</f>
        <v>9,147,420</v>
      </c>
      <c r="T152" t="str">
        <f>VLOOKUP(C152, Query[[Country]:[Area]],10, FALSE)</f>
        <v>9,372,610</v>
      </c>
      <c r="U152" t="str">
        <f>VLOOKUP(C152, Query[[Country]:[Region]],12, FALSE)</f>
        <v>Americas</v>
      </c>
      <c r="V152" t="str">
        <f>VLOOKUP(C152, Query[[Country]:[Subregion]],13, FALSE)</f>
        <v>Northern America</v>
      </c>
      <c r="W152" t="str">
        <f>VLOOKUP(C152, Query[[Country]:[GDP (IMF)]],16, FALSE)</f>
        <v>$22.20 Tn</v>
      </c>
      <c r="X152" t="str">
        <f>VLOOKUP(C152, Query[[Country]:[GDP (UN)]],17, FALSE)</f>
        <v>$18.62 Tn</v>
      </c>
      <c r="Y152">
        <f>VLOOKUP(C152, Query[[Country]:[GDP Per Capita]],18, FALSE)</f>
        <v>67063.27</v>
      </c>
    </row>
    <row r="153" spans="1:25" x14ac:dyDescent="0.2">
      <c r="A153">
        <v>52</v>
      </c>
      <c r="B153" t="s">
        <v>69</v>
      </c>
      <c r="C153" t="s">
        <v>15</v>
      </c>
      <c r="D153">
        <v>36</v>
      </c>
      <c r="E153">
        <v>101</v>
      </c>
      <c r="F153">
        <v>101</v>
      </c>
      <c r="G153">
        <v>86</v>
      </c>
      <c r="H153">
        <v>32</v>
      </c>
      <c r="I153">
        <v>55</v>
      </c>
      <c r="J153">
        <v>35</v>
      </c>
      <c r="K153" t="s">
        <v>2657</v>
      </c>
      <c r="L153">
        <v>60</v>
      </c>
      <c r="M153">
        <v>49.41</v>
      </c>
      <c r="N153">
        <v>2013</v>
      </c>
      <c r="O153" t="str">
        <f>VLOOKUP(C153, Query[[Country]:[Population Rank]],2,FALSE)</f>
        <v>3</v>
      </c>
      <c r="P153" t="str">
        <f>VLOOKUP(C153, Query[[Country]:[Growth Rate]],3,FALSE)</f>
        <v>0.59%</v>
      </c>
      <c r="Q153" t="str">
        <f>VLOOKUP(C153, Query[[Country]:[World Percentage]],4,FALSE)</f>
        <v>4.25%</v>
      </c>
      <c r="R153" t="str">
        <f>VLOOKUP(C153, Query[[Country]:[Density]],5,FALSE)</f>
        <v>35.32</v>
      </c>
      <c r="S153" t="str">
        <f>VLOOKUP(C153, Query[[Country]:[Land Area]],6, FALSE)</f>
        <v>9,147,420</v>
      </c>
      <c r="T153" t="str">
        <f>VLOOKUP(C153, Query[[Country]:[Area]],10, FALSE)</f>
        <v>9,372,610</v>
      </c>
      <c r="U153" t="str">
        <f>VLOOKUP(C153, Query[[Country]:[Region]],12, FALSE)</f>
        <v>Americas</v>
      </c>
      <c r="V153" t="str">
        <f>VLOOKUP(C153, Query[[Country]:[Subregion]],13, FALSE)</f>
        <v>Northern America</v>
      </c>
      <c r="W153" t="str">
        <f>VLOOKUP(C153, Query[[Country]:[GDP (IMF)]],16, FALSE)</f>
        <v>$22.20 Tn</v>
      </c>
      <c r="X153" t="str">
        <f>VLOOKUP(C153, Query[[Country]:[GDP (UN)]],17, FALSE)</f>
        <v>$18.62 Tn</v>
      </c>
      <c r="Y153">
        <f>VLOOKUP(C153, Query[[Country]:[GDP Per Capita]],18, FALSE)</f>
        <v>67063.27</v>
      </c>
    </row>
    <row r="154" spans="1:25" x14ac:dyDescent="0.2">
      <c r="A154">
        <v>53</v>
      </c>
      <c r="B154" t="s">
        <v>62</v>
      </c>
      <c r="C154" t="s">
        <v>15</v>
      </c>
      <c r="D154">
        <v>37</v>
      </c>
      <c r="E154">
        <v>60</v>
      </c>
      <c r="F154">
        <v>101</v>
      </c>
      <c r="G154">
        <v>94</v>
      </c>
      <c r="H154">
        <v>26</v>
      </c>
      <c r="I154">
        <v>47</v>
      </c>
      <c r="J154">
        <v>31</v>
      </c>
      <c r="K154" t="s">
        <v>2657</v>
      </c>
      <c r="L154">
        <v>90</v>
      </c>
      <c r="M154">
        <v>49.16</v>
      </c>
      <c r="N154">
        <v>2013</v>
      </c>
      <c r="O154" t="str">
        <f>VLOOKUP(C154, Query[[Country]:[Population Rank]],2,FALSE)</f>
        <v>3</v>
      </c>
      <c r="P154" t="str">
        <f>VLOOKUP(C154, Query[[Country]:[Growth Rate]],3,FALSE)</f>
        <v>0.59%</v>
      </c>
      <c r="Q154" t="str">
        <f>VLOOKUP(C154, Query[[Country]:[World Percentage]],4,FALSE)</f>
        <v>4.25%</v>
      </c>
      <c r="R154" t="str">
        <f>VLOOKUP(C154, Query[[Country]:[Density]],5,FALSE)</f>
        <v>35.32</v>
      </c>
      <c r="S154" t="str">
        <f>VLOOKUP(C154, Query[[Country]:[Land Area]],6, FALSE)</f>
        <v>9,147,420</v>
      </c>
      <c r="T154" t="str">
        <f>VLOOKUP(C154, Query[[Country]:[Area]],10, FALSE)</f>
        <v>9,372,610</v>
      </c>
      <c r="U154" t="str">
        <f>VLOOKUP(C154, Query[[Country]:[Region]],12, FALSE)</f>
        <v>Americas</v>
      </c>
      <c r="V154" t="str">
        <f>VLOOKUP(C154, Query[[Country]:[Subregion]],13, FALSE)</f>
        <v>Northern America</v>
      </c>
      <c r="W154" t="str">
        <f>VLOOKUP(C154, Query[[Country]:[GDP (IMF)]],16, FALSE)</f>
        <v>$22.20 Tn</v>
      </c>
      <c r="X154" t="str">
        <f>VLOOKUP(C154, Query[[Country]:[GDP (UN)]],17, FALSE)</f>
        <v>$18.62 Tn</v>
      </c>
      <c r="Y154">
        <f>VLOOKUP(C154, Query[[Country]:[GDP Per Capita]],18, FALSE)</f>
        <v>67063.27</v>
      </c>
    </row>
    <row r="155" spans="1:25" x14ac:dyDescent="0.2">
      <c r="A155">
        <v>54</v>
      </c>
      <c r="B155" t="s">
        <v>77</v>
      </c>
      <c r="C155" t="s">
        <v>15</v>
      </c>
      <c r="D155">
        <v>38</v>
      </c>
      <c r="E155">
        <v>101</v>
      </c>
      <c r="F155">
        <v>69</v>
      </c>
      <c r="G155">
        <v>88</v>
      </c>
      <c r="H155">
        <v>54</v>
      </c>
      <c r="I155">
        <v>37</v>
      </c>
      <c r="J155">
        <v>41</v>
      </c>
      <c r="K155" t="s">
        <v>2657</v>
      </c>
      <c r="L155">
        <v>100</v>
      </c>
      <c r="M155">
        <v>48.96</v>
      </c>
      <c r="N155">
        <v>2013</v>
      </c>
      <c r="O155" t="str">
        <f>VLOOKUP(C155, Query[[Country]:[Population Rank]],2,FALSE)</f>
        <v>3</v>
      </c>
      <c r="P155" t="str">
        <f>VLOOKUP(C155, Query[[Country]:[Growth Rate]],3,FALSE)</f>
        <v>0.59%</v>
      </c>
      <c r="Q155" t="str">
        <f>VLOOKUP(C155, Query[[Country]:[World Percentage]],4,FALSE)</f>
        <v>4.25%</v>
      </c>
      <c r="R155" t="str">
        <f>VLOOKUP(C155, Query[[Country]:[Density]],5,FALSE)</f>
        <v>35.32</v>
      </c>
      <c r="S155" t="str">
        <f>VLOOKUP(C155, Query[[Country]:[Land Area]],6, FALSE)</f>
        <v>9,147,420</v>
      </c>
      <c r="T155" t="str">
        <f>VLOOKUP(C155, Query[[Country]:[Area]],10, FALSE)</f>
        <v>9,372,610</v>
      </c>
      <c r="U155" t="str">
        <f>VLOOKUP(C155, Query[[Country]:[Region]],12, FALSE)</f>
        <v>Americas</v>
      </c>
      <c r="V155" t="str">
        <f>VLOOKUP(C155, Query[[Country]:[Subregion]],13, FALSE)</f>
        <v>Northern America</v>
      </c>
      <c r="W155" t="str">
        <f>VLOOKUP(C155, Query[[Country]:[GDP (IMF)]],16, FALSE)</f>
        <v>$22.20 Tn</v>
      </c>
      <c r="X155" t="str">
        <f>VLOOKUP(C155, Query[[Country]:[GDP (UN)]],17, FALSE)</f>
        <v>$18.62 Tn</v>
      </c>
      <c r="Y155">
        <f>VLOOKUP(C155, Query[[Country]:[GDP Per Capita]],18, FALSE)</f>
        <v>67063.27</v>
      </c>
    </row>
    <row r="156" spans="1:25" x14ac:dyDescent="0.2">
      <c r="A156">
        <v>55</v>
      </c>
      <c r="B156" t="s">
        <v>71</v>
      </c>
      <c r="C156" t="s">
        <v>15</v>
      </c>
      <c r="D156">
        <v>39</v>
      </c>
      <c r="E156">
        <v>101</v>
      </c>
      <c r="F156">
        <v>101</v>
      </c>
      <c r="G156">
        <v>98</v>
      </c>
      <c r="H156">
        <v>35</v>
      </c>
      <c r="I156">
        <v>92</v>
      </c>
      <c r="J156">
        <v>42</v>
      </c>
      <c r="K156" t="s">
        <v>2657</v>
      </c>
      <c r="L156">
        <v>9</v>
      </c>
      <c r="M156">
        <v>48.93</v>
      </c>
      <c r="N156">
        <v>2013</v>
      </c>
      <c r="O156" t="str">
        <f>VLOOKUP(C156, Query[[Country]:[Population Rank]],2,FALSE)</f>
        <v>3</v>
      </c>
      <c r="P156" t="str">
        <f>VLOOKUP(C156, Query[[Country]:[Growth Rate]],3,FALSE)</f>
        <v>0.59%</v>
      </c>
      <c r="Q156" t="str">
        <f>VLOOKUP(C156, Query[[Country]:[World Percentage]],4,FALSE)</f>
        <v>4.25%</v>
      </c>
      <c r="R156" t="str">
        <f>VLOOKUP(C156, Query[[Country]:[Density]],5,FALSE)</f>
        <v>35.32</v>
      </c>
      <c r="S156" t="str">
        <f>VLOOKUP(C156, Query[[Country]:[Land Area]],6, FALSE)</f>
        <v>9,147,420</v>
      </c>
      <c r="T156" t="str">
        <f>VLOOKUP(C156, Query[[Country]:[Area]],10, FALSE)</f>
        <v>9,372,610</v>
      </c>
      <c r="U156" t="str">
        <f>VLOOKUP(C156, Query[[Country]:[Region]],12, FALSE)</f>
        <v>Americas</v>
      </c>
      <c r="V156" t="str">
        <f>VLOOKUP(C156, Query[[Country]:[Subregion]],13, FALSE)</f>
        <v>Northern America</v>
      </c>
      <c r="W156" t="str">
        <f>VLOOKUP(C156, Query[[Country]:[GDP (IMF)]],16, FALSE)</f>
        <v>$22.20 Tn</v>
      </c>
      <c r="X156" t="str">
        <f>VLOOKUP(C156, Query[[Country]:[GDP (UN)]],17, FALSE)</f>
        <v>$18.62 Tn</v>
      </c>
      <c r="Y156">
        <f>VLOOKUP(C156, Query[[Country]:[GDP Per Capita]],18, FALSE)</f>
        <v>67063.27</v>
      </c>
    </row>
    <row r="157" spans="1:25" x14ac:dyDescent="0.2">
      <c r="A157">
        <v>56</v>
      </c>
      <c r="B157" t="s">
        <v>80</v>
      </c>
      <c r="C157" t="s">
        <v>33</v>
      </c>
      <c r="D157">
        <v>2</v>
      </c>
      <c r="E157">
        <v>52</v>
      </c>
      <c r="F157">
        <v>101</v>
      </c>
      <c r="G157">
        <v>30</v>
      </c>
      <c r="H157">
        <v>101</v>
      </c>
      <c r="I157">
        <v>78</v>
      </c>
      <c r="J157">
        <v>101</v>
      </c>
      <c r="K157" t="s">
        <v>2657</v>
      </c>
      <c r="L157">
        <v>101</v>
      </c>
      <c r="M157">
        <v>48.83</v>
      </c>
      <c r="N157">
        <v>2013</v>
      </c>
      <c r="O157" t="str">
        <f>VLOOKUP(C157, Query[[Country]:[Population Rank]],2,FALSE)</f>
        <v>101</v>
      </c>
      <c r="P157" t="str">
        <f>VLOOKUP(C157, Query[[Country]:[Growth Rate]],3,FALSE)</f>
        <v>0.74%</v>
      </c>
      <c r="Q157" t="str">
        <f>VLOOKUP(C157, Query[[Country]:[World Percentage]],4,FALSE)</f>
        <v>0.11%</v>
      </c>
      <c r="R157" t="str">
        <f>VLOOKUP(C157, Query[[Country]:[Density]],5,FALSE)</f>
        <v>209.64</v>
      </c>
      <c r="S157" t="str">
        <f>VLOOKUP(C157, Query[[Country]:[Land Area]],6, FALSE)</f>
        <v>39,516</v>
      </c>
      <c r="T157" t="str">
        <f>VLOOKUP(C157, Query[[Country]:[Area]],10, FALSE)</f>
        <v>41,284</v>
      </c>
      <c r="U157" t="str">
        <f>VLOOKUP(C157, Query[[Country]:[Region]],12, FALSE)</f>
        <v>Europe</v>
      </c>
      <c r="V157" t="str">
        <f>VLOOKUP(C157, Query[[Country]:[Subregion]],13, FALSE)</f>
        <v>Western Europe</v>
      </c>
      <c r="W157" t="str">
        <f>VLOOKUP(C157, Query[[Country]:[GDP (IMF)]],16, FALSE)</f>
        <v>$740.70 Bn</v>
      </c>
      <c r="X157" t="str">
        <f>VLOOKUP(C157, Query[[Country]:[GDP (UN)]],17, FALSE)</f>
        <v>$668.85 Bn</v>
      </c>
      <c r="Y157">
        <f>VLOOKUP(C157, Query[[Country]:[GDP Per Capita]],18, FALSE)</f>
        <v>85584.56</v>
      </c>
    </row>
    <row r="158" spans="1:25" x14ac:dyDescent="0.2">
      <c r="A158">
        <v>57</v>
      </c>
      <c r="B158" t="s">
        <v>72</v>
      </c>
      <c r="C158" t="s">
        <v>36</v>
      </c>
      <c r="D158">
        <v>3</v>
      </c>
      <c r="E158">
        <v>84</v>
      </c>
      <c r="F158">
        <v>101</v>
      </c>
      <c r="G158">
        <v>54</v>
      </c>
      <c r="H158">
        <v>83</v>
      </c>
      <c r="I158">
        <v>101</v>
      </c>
      <c r="J158">
        <v>101</v>
      </c>
      <c r="K158" t="s">
        <v>2657</v>
      </c>
      <c r="L158">
        <v>32</v>
      </c>
      <c r="M158">
        <v>48.72</v>
      </c>
      <c r="N158">
        <v>2013</v>
      </c>
      <c r="O158" t="str">
        <f>VLOOKUP(C158, Query[[Country]:[Population Rank]],2,FALSE)</f>
        <v>100</v>
      </c>
      <c r="P158" t="str">
        <f>VLOOKUP(C158, Query[[Country]:[Growth Rate]],3,FALSE)</f>
        <v>1.60%</v>
      </c>
      <c r="Q158" t="str">
        <f>VLOOKUP(C158, Query[[Country]:[World Percentage]],4,FALSE)</f>
        <v>0.11%</v>
      </c>
      <c r="R158" t="str">
        <f>VLOOKUP(C158, Query[[Country]:[Density]],5,FALSE)</f>
        <v>416.73</v>
      </c>
      <c r="S158" t="str">
        <f>VLOOKUP(C158, Query[[Country]:[Land Area]],6, FALSE)</f>
        <v>21,640</v>
      </c>
      <c r="T158" t="str">
        <f>VLOOKUP(C158, Query[[Country]:[Area]],10, FALSE)</f>
        <v>20,770</v>
      </c>
      <c r="U158" t="str">
        <f>VLOOKUP(C158, Query[[Country]:[Region]],12, FALSE)</f>
        <v>Asia</v>
      </c>
      <c r="V158" t="str">
        <f>VLOOKUP(C158, Query[[Country]:[Subregion]],13, FALSE)</f>
        <v>Western Asia</v>
      </c>
      <c r="W158" t="str">
        <f>VLOOKUP(C158, Query[[Country]:[GDP (IMF)]],16, FALSE)</f>
        <v>$403.96 Bn</v>
      </c>
      <c r="X158" t="str">
        <f>VLOOKUP(C158, Query[[Country]:[GDP (UN)]],17, FALSE)</f>
        <v>$317.75 Bn</v>
      </c>
      <c r="Y158">
        <f>VLOOKUP(C158, Query[[Country]:[GDP Per Capita]],18, FALSE)</f>
        <v>46670.83</v>
      </c>
    </row>
    <row r="159" spans="1:25" x14ac:dyDescent="0.2">
      <c r="A159">
        <v>58</v>
      </c>
      <c r="B159" t="s">
        <v>82</v>
      </c>
      <c r="C159" t="s">
        <v>52</v>
      </c>
      <c r="D159">
        <v>3</v>
      </c>
      <c r="E159">
        <v>101</v>
      </c>
      <c r="F159">
        <v>101</v>
      </c>
      <c r="G159">
        <v>95</v>
      </c>
      <c r="H159">
        <v>25</v>
      </c>
      <c r="I159">
        <v>39</v>
      </c>
      <c r="J159">
        <v>39</v>
      </c>
      <c r="K159" t="s">
        <v>2657</v>
      </c>
      <c r="L159">
        <v>100</v>
      </c>
      <c r="M159">
        <v>48.51</v>
      </c>
      <c r="N159">
        <v>2013</v>
      </c>
      <c r="O159" t="str">
        <f>VLOOKUP(C159, Query[[Country]:[Population Rank]],2,FALSE)</f>
        <v>39</v>
      </c>
      <c r="P159" t="str">
        <f>VLOOKUP(C159, Query[[Country]:[Growth Rate]],3,FALSE)</f>
        <v>0.89%</v>
      </c>
      <c r="Q159" t="str">
        <f>VLOOKUP(C159, Query[[Country]:[World Percentage]],4,FALSE)</f>
        <v>0.48%</v>
      </c>
      <c r="R159" t="str">
        <f>VLOOKUP(C159, Query[[Country]:[Density]],5,FALSE)</f>
        <v>3.78</v>
      </c>
      <c r="S159" t="str">
        <f>VLOOKUP(C159, Query[[Country]:[Land Area]],6, FALSE)</f>
        <v>9,093,510</v>
      </c>
      <c r="T159" t="str">
        <f>VLOOKUP(C159, Query[[Country]:[Area]],10, FALSE)</f>
        <v>9,984,670</v>
      </c>
      <c r="U159" t="str">
        <f>VLOOKUP(C159, Query[[Country]:[Region]],12, FALSE)</f>
        <v>Americas</v>
      </c>
      <c r="V159" t="str">
        <f>VLOOKUP(C159, Query[[Country]:[Subregion]],13, FALSE)</f>
        <v>Northern America</v>
      </c>
      <c r="W159" t="str">
        <f>VLOOKUP(C159, Query[[Country]:[GDP (IMF)]],16, FALSE)</f>
        <v>$1.83 Tn</v>
      </c>
      <c r="X159" t="str">
        <f>VLOOKUP(C159, Query[[Country]:[GDP (UN)]],17, FALSE)</f>
        <v>$1.53 Tn</v>
      </c>
      <c r="Y159">
        <f>VLOOKUP(C159, Query[[Country]:[GDP Per Capita]],18, FALSE)</f>
        <v>48552.87</v>
      </c>
    </row>
    <row r="160" spans="1:25" x14ac:dyDescent="0.2">
      <c r="A160">
        <v>59</v>
      </c>
      <c r="B160" t="s">
        <v>83</v>
      </c>
      <c r="C160" t="s">
        <v>15</v>
      </c>
      <c r="D160">
        <v>40</v>
      </c>
      <c r="E160">
        <v>79</v>
      </c>
      <c r="F160">
        <v>101</v>
      </c>
      <c r="G160">
        <v>53</v>
      </c>
      <c r="H160">
        <v>49</v>
      </c>
      <c r="I160">
        <v>77</v>
      </c>
      <c r="J160">
        <v>40</v>
      </c>
      <c r="K160" t="s">
        <v>2657</v>
      </c>
      <c r="L160">
        <v>101</v>
      </c>
      <c r="M160">
        <v>48.39</v>
      </c>
      <c r="N160">
        <v>2013</v>
      </c>
      <c r="O160" t="str">
        <f>VLOOKUP(C160, Query[[Country]:[Population Rank]],2,FALSE)</f>
        <v>3</v>
      </c>
      <c r="P160" t="str">
        <f>VLOOKUP(C160, Query[[Country]:[Growth Rate]],3,FALSE)</f>
        <v>0.59%</v>
      </c>
      <c r="Q160" t="str">
        <f>VLOOKUP(C160, Query[[Country]:[World Percentage]],4,FALSE)</f>
        <v>4.25%</v>
      </c>
      <c r="R160" t="str">
        <f>VLOOKUP(C160, Query[[Country]:[Density]],5,FALSE)</f>
        <v>35.32</v>
      </c>
      <c r="S160" t="str">
        <f>VLOOKUP(C160, Query[[Country]:[Land Area]],6, FALSE)</f>
        <v>9,147,420</v>
      </c>
      <c r="T160" t="str">
        <f>VLOOKUP(C160, Query[[Country]:[Area]],10, FALSE)</f>
        <v>9,372,610</v>
      </c>
      <c r="U160" t="str">
        <f>VLOOKUP(C160, Query[[Country]:[Region]],12, FALSE)</f>
        <v>Americas</v>
      </c>
      <c r="V160" t="str">
        <f>VLOOKUP(C160, Query[[Country]:[Subregion]],13, FALSE)</f>
        <v>Northern America</v>
      </c>
      <c r="W160" t="str">
        <f>VLOOKUP(C160, Query[[Country]:[GDP (IMF)]],16, FALSE)</f>
        <v>$22.20 Tn</v>
      </c>
      <c r="X160" t="str">
        <f>VLOOKUP(C160, Query[[Country]:[GDP (UN)]],17, FALSE)</f>
        <v>$18.62 Tn</v>
      </c>
      <c r="Y160">
        <f>VLOOKUP(C160, Query[[Country]:[GDP Per Capita]],18, FALSE)</f>
        <v>67063.27</v>
      </c>
    </row>
    <row r="161" spans="1:25" x14ac:dyDescent="0.2">
      <c r="A161">
        <v>60</v>
      </c>
      <c r="B161" t="s">
        <v>85</v>
      </c>
      <c r="C161" t="s">
        <v>86</v>
      </c>
      <c r="D161">
        <v>1</v>
      </c>
      <c r="E161">
        <v>101</v>
      </c>
      <c r="F161">
        <v>101</v>
      </c>
      <c r="G161">
        <v>47</v>
      </c>
      <c r="H161">
        <v>64</v>
      </c>
      <c r="I161">
        <v>38</v>
      </c>
      <c r="J161">
        <v>62</v>
      </c>
      <c r="K161" t="s">
        <v>2657</v>
      </c>
      <c r="L161">
        <v>101</v>
      </c>
      <c r="M161">
        <v>47.98</v>
      </c>
      <c r="N161">
        <v>2013</v>
      </c>
      <c r="O161" t="str">
        <f>VLOOKUP(C161, Query[[Country]:[Population Rank]],2,FALSE)</f>
        <v>91</v>
      </c>
      <c r="P161" t="str">
        <f>VLOOKUP(C161, Query[[Country]:[Growth Rate]],3,FALSE)</f>
        <v>0.63%</v>
      </c>
      <c r="Q161" t="str">
        <f>VLOOKUP(C161, Query[[Country]:[World Percentage]],4,FALSE)</f>
        <v>0.13%</v>
      </c>
      <c r="R161" t="str">
        <f>VLOOKUP(C161, Query[[Country]:[Density]],5,FALSE)</f>
        <v>22.43</v>
      </c>
      <c r="S161" t="str">
        <f>VLOOKUP(C161, Query[[Country]:[Land Area]],6, FALSE)</f>
        <v>410,340</v>
      </c>
      <c r="T161" t="str">
        <f>VLOOKUP(C161, Query[[Country]:[Area]],10, FALSE)</f>
        <v>450,295</v>
      </c>
      <c r="U161" t="str">
        <f>VLOOKUP(C161, Query[[Country]:[Region]],12, FALSE)</f>
        <v>Europe</v>
      </c>
      <c r="V161" t="str">
        <f>VLOOKUP(C161, Query[[Country]:[Subregion]],13, FALSE)</f>
        <v>Northern Europe</v>
      </c>
      <c r="W161" t="str">
        <f>VLOOKUP(C161, Query[[Country]:[GDP (IMF)]],16, FALSE)</f>
        <v>$576.72 Bn</v>
      </c>
      <c r="X161" t="str">
        <f>VLOOKUP(C161, Query[[Country]:[GDP (UN)]],17, FALSE)</f>
        <v>$514.48 Bn</v>
      </c>
      <c r="Y161">
        <f>VLOOKUP(C161, Query[[Country]:[GDP Per Capita]],18, FALSE)</f>
        <v>57105.15</v>
      </c>
    </row>
    <row r="162" spans="1:25" x14ac:dyDescent="0.2">
      <c r="A162">
        <v>61</v>
      </c>
      <c r="B162" t="s">
        <v>75</v>
      </c>
      <c r="C162" t="s">
        <v>15</v>
      </c>
      <c r="D162">
        <v>41</v>
      </c>
      <c r="E162">
        <v>101</v>
      </c>
      <c r="F162">
        <v>101</v>
      </c>
      <c r="G162">
        <v>101</v>
      </c>
      <c r="H162">
        <v>53</v>
      </c>
      <c r="I162">
        <v>40</v>
      </c>
      <c r="J162">
        <v>60</v>
      </c>
      <c r="K162" t="s">
        <v>2657</v>
      </c>
      <c r="L162">
        <v>40</v>
      </c>
      <c r="M162">
        <v>47.8</v>
      </c>
      <c r="N162">
        <v>2013</v>
      </c>
      <c r="O162" t="str">
        <f>VLOOKUP(C162, Query[[Country]:[Population Rank]],2,FALSE)</f>
        <v>3</v>
      </c>
      <c r="P162" t="str">
        <f>VLOOKUP(C162, Query[[Country]:[Growth Rate]],3,FALSE)</f>
        <v>0.59%</v>
      </c>
      <c r="Q162" t="str">
        <f>VLOOKUP(C162, Query[[Country]:[World Percentage]],4,FALSE)</f>
        <v>4.25%</v>
      </c>
      <c r="R162" t="str">
        <f>VLOOKUP(C162, Query[[Country]:[Density]],5,FALSE)</f>
        <v>35.32</v>
      </c>
      <c r="S162" t="str">
        <f>VLOOKUP(C162, Query[[Country]:[Land Area]],6, FALSE)</f>
        <v>9,147,420</v>
      </c>
      <c r="T162" t="str">
        <f>VLOOKUP(C162, Query[[Country]:[Area]],10, FALSE)</f>
        <v>9,372,610</v>
      </c>
      <c r="U162" t="str">
        <f>VLOOKUP(C162, Query[[Country]:[Region]],12, FALSE)</f>
        <v>Americas</v>
      </c>
      <c r="V162" t="str">
        <f>VLOOKUP(C162, Query[[Country]:[Subregion]],13, FALSE)</f>
        <v>Northern America</v>
      </c>
      <c r="W162" t="str">
        <f>VLOOKUP(C162, Query[[Country]:[GDP (IMF)]],16, FALSE)</f>
        <v>$22.20 Tn</v>
      </c>
      <c r="X162" t="str">
        <f>VLOOKUP(C162, Query[[Country]:[GDP (UN)]],17, FALSE)</f>
        <v>$18.62 Tn</v>
      </c>
      <c r="Y162">
        <f>VLOOKUP(C162, Query[[Country]:[GDP Per Capita]],18, FALSE)</f>
        <v>67063.27</v>
      </c>
    </row>
    <row r="163" spans="1:25" x14ac:dyDescent="0.2">
      <c r="A163">
        <v>62</v>
      </c>
      <c r="B163" t="s">
        <v>94</v>
      </c>
      <c r="C163" t="s">
        <v>95</v>
      </c>
      <c r="D163">
        <v>1</v>
      </c>
      <c r="E163">
        <v>101</v>
      </c>
      <c r="F163">
        <v>101</v>
      </c>
      <c r="G163">
        <v>31</v>
      </c>
      <c r="H163">
        <v>76</v>
      </c>
      <c r="I163">
        <v>101</v>
      </c>
      <c r="J163">
        <v>101</v>
      </c>
      <c r="K163" t="s">
        <v>2657</v>
      </c>
      <c r="L163">
        <v>101</v>
      </c>
      <c r="M163">
        <v>47.75</v>
      </c>
      <c r="N163">
        <v>2013</v>
      </c>
      <c r="O163" t="str">
        <f>VLOOKUP(C163, Query[[Country]:[Population Rank]],2,FALSE)</f>
        <v>23</v>
      </c>
      <c r="P163" t="str">
        <f>VLOOKUP(C163, Query[[Country]:[Growth Rate]],3,FALSE)</f>
        <v>-0.15%</v>
      </c>
      <c r="Q163" t="str">
        <f>VLOOKUP(C163, Query[[Country]:[World Percentage]],4,FALSE)</f>
        <v>0.78%</v>
      </c>
      <c r="R163" t="str">
        <f>VLOOKUP(C163, Query[[Country]:[Density]],5,FALSE)</f>
        <v>200.65</v>
      </c>
      <c r="S163" t="str">
        <f>VLOOKUP(C163, Query[[Country]:[Land Area]],6, FALSE)</f>
        <v>294,140</v>
      </c>
      <c r="T163" t="str">
        <f>VLOOKUP(C163, Query[[Country]:[Area]],10, FALSE)</f>
        <v>301,336</v>
      </c>
      <c r="U163" t="str">
        <f>VLOOKUP(C163, Query[[Country]:[Region]],12, FALSE)</f>
        <v>Europe</v>
      </c>
      <c r="V163" t="str">
        <f>VLOOKUP(C163, Query[[Country]:[Subregion]],13, FALSE)</f>
        <v>Southern Europe</v>
      </c>
      <c r="W163" t="str">
        <f>VLOOKUP(C163, Query[[Country]:[GDP (IMF)]],16, FALSE)</f>
        <v>$2.09 Tn</v>
      </c>
      <c r="X163" t="str">
        <f>VLOOKUP(C163, Query[[Country]:[GDP (UN)]],17, FALSE)</f>
        <v>$1.86 Tn</v>
      </c>
      <c r="Y163">
        <f>VLOOKUP(C163, Query[[Country]:[GDP Per Capita]],18, FALSE)</f>
        <v>34574.71</v>
      </c>
    </row>
    <row r="164" spans="1:25" x14ac:dyDescent="0.2">
      <c r="A164">
        <v>63</v>
      </c>
      <c r="B164" t="s">
        <v>54</v>
      </c>
      <c r="C164" t="s">
        <v>15</v>
      </c>
      <c r="D164">
        <v>42</v>
      </c>
      <c r="E164">
        <v>101</v>
      </c>
      <c r="F164">
        <v>101</v>
      </c>
      <c r="G164">
        <v>101</v>
      </c>
      <c r="H164">
        <v>36</v>
      </c>
      <c r="I164">
        <v>20</v>
      </c>
      <c r="J164">
        <v>32</v>
      </c>
      <c r="K164" t="s">
        <v>2657</v>
      </c>
      <c r="L164">
        <v>101</v>
      </c>
      <c r="M164">
        <v>47.72</v>
      </c>
      <c r="N164">
        <v>2013</v>
      </c>
      <c r="O164" t="str">
        <f>VLOOKUP(C164, Query[[Country]:[Population Rank]],2,FALSE)</f>
        <v>3</v>
      </c>
      <c r="P164" t="str">
        <f>VLOOKUP(C164, Query[[Country]:[Growth Rate]],3,FALSE)</f>
        <v>0.59%</v>
      </c>
      <c r="Q164" t="str">
        <f>VLOOKUP(C164, Query[[Country]:[World Percentage]],4,FALSE)</f>
        <v>4.25%</v>
      </c>
      <c r="R164" t="str">
        <f>VLOOKUP(C164, Query[[Country]:[Density]],5,FALSE)</f>
        <v>35.32</v>
      </c>
      <c r="S164" t="str">
        <f>VLOOKUP(C164, Query[[Country]:[Land Area]],6, FALSE)</f>
        <v>9,147,420</v>
      </c>
      <c r="T164" t="str">
        <f>VLOOKUP(C164, Query[[Country]:[Area]],10, FALSE)</f>
        <v>9,372,610</v>
      </c>
      <c r="U164" t="str">
        <f>VLOOKUP(C164, Query[[Country]:[Region]],12, FALSE)</f>
        <v>Americas</v>
      </c>
      <c r="V164" t="str">
        <f>VLOOKUP(C164, Query[[Country]:[Subregion]],13, FALSE)</f>
        <v>Northern America</v>
      </c>
      <c r="W164" t="str">
        <f>VLOOKUP(C164, Query[[Country]:[GDP (IMF)]],16, FALSE)</f>
        <v>$22.20 Tn</v>
      </c>
      <c r="X164" t="str">
        <f>VLOOKUP(C164, Query[[Country]:[GDP (UN)]],17, FALSE)</f>
        <v>$18.62 Tn</v>
      </c>
      <c r="Y164">
        <f>VLOOKUP(C164, Query[[Country]:[GDP Per Capita]],18, FALSE)</f>
        <v>67063.27</v>
      </c>
    </row>
    <row r="165" spans="1:25" x14ac:dyDescent="0.2">
      <c r="A165">
        <v>64</v>
      </c>
      <c r="B165" t="s">
        <v>2661</v>
      </c>
      <c r="C165" t="s">
        <v>66</v>
      </c>
      <c r="D165">
        <v>3</v>
      </c>
      <c r="E165">
        <v>8</v>
      </c>
      <c r="F165">
        <v>101</v>
      </c>
      <c r="G165">
        <v>57</v>
      </c>
      <c r="H165">
        <v>101</v>
      </c>
      <c r="I165">
        <v>101</v>
      </c>
      <c r="J165">
        <v>101</v>
      </c>
      <c r="K165" t="s">
        <v>2657</v>
      </c>
      <c r="L165">
        <v>101</v>
      </c>
      <c r="M165">
        <v>47.7</v>
      </c>
      <c r="N165">
        <v>2013</v>
      </c>
      <c r="O165" t="str">
        <f>VLOOKUP(C165, Query[[Country]:[Population Rank]],2,FALSE)</f>
        <v>22</v>
      </c>
      <c r="P165" t="str">
        <f>VLOOKUP(C165, Query[[Country]:[Growth Rate]],3,FALSE)</f>
        <v>0.22%</v>
      </c>
      <c r="Q165" t="str">
        <f>VLOOKUP(C165, Query[[Country]:[World Percentage]],4,FALSE)</f>
        <v>0.84%</v>
      </c>
      <c r="R165" t="str">
        <f>VLOOKUP(C165, Query[[Country]:[Density]],5,FALSE)</f>
        <v>118.31</v>
      </c>
      <c r="S165" t="str">
        <f>VLOOKUP(C165, Query[[Country]:[Land Area]],6, FALSE)</f>
        <v>547,557</v>
      </c>
      <c r="T165" t="str">
        <f>VLOOKUP(C165, Query[[Country]:[Area]],10, FALSE)</f>
        <v>551,695</v>
      </c>
      <c r="U165" t="str">
        <f>VLOOKUP(C165, Query[[Country]:[Region]],12, FALSE)</f>
        <v>Europe</v>
      </c>
      <c r="V165" t="str">
        <f>VLOOKUP(C165, Query[[Country]:[Subregion]],13, FALSE)</f>
        <v>Western Europe</v>
      </c>
      <c r="W165" t="str">
        <f>VLOOKUP(C165, Query[[Country]:[GDP (IMF)]],16, FALSE)</f>
        <v>$2.88 Tn</v>
      </c>
      <c r="X165" t="str">
        <f>VLOOKUP(C165, Query[[Country]:[GDP (UN)]],17, FALSE)</f>
        <v>$2.47 Tn</v>
      </c>
      <c r="Y165">
        <f>VLOOKUP(C165, Query[[Country]:[GDP Per Capita]],18, FALSE)</f>
        <v>44061.52</v>
      </c>
    </row>
    <row r="166" spans="1:25" x14ac:dyDescent="0.2">
      <c r="A166">
        <v>65</v>
      </c>
      <c r="B166" t="s">
        <v>64</v>
      </c>
      <c r="C166" t="s">
        <v>15</v>
      </c>
      <c r="D166">
        <v>43</v>
      </c>
      <c r="E166">
        <v>101</v>
      </c>
      <c r="F166">
        <v>101</v>
      </c>
      <c r="G166">
        <v>39</v>
      </c>
      <c r="H166">
        <v>69</v>
      </c>
      <c r="I166">
        <v>67</v>
      </c>
      <c r="J166">
        <v>61</v>
      </c>
      <c r="K166" t="s">
        <v>2657</v>
      </c>
      <c r="L166">
        <v>101</v>
      </c>
      <c r="M166">
        <v>47.52</v>
      </c>
      <c r="N166">
        <v>2013</v>
      </c>
      <c r="O166" t="str">
        <f>VLOOKUP(C166, Query[[Country]:[Population Rank]],2,FALSE)</f>
        <v>3</v>
      </c>
      <c r="P166" t="str">
        <f>VLOOKUP(C166, Query[[Country]:[Growth Rate]],3,FALSE)</f>
        <v>0.59%</v>
      </c>
      <c r="Q166" t="str">
        <f>VLOOKUP(C166, Query[[Country]:[World Percentage]],4,FALSE)</f>
        <v>4.25%</v>
      </c>
      <c r="R166" t="str">
        <f>VLOOKUP(C166, Query[[Country]:[Density]],5,FALSE)</f>
        <v>35.32</v>
      </c>
      <c r="S166" t="str">
        <f>VLOOKUP(C166, Query[[Country]:[Land Area]],6, FALSE)</f>
        <v>9,147,420</v>
      </c>
      <c r="T166" t="str">
        <f>VLOOKUP(C166, Query[[Country]:[Area]],10, FALSE)</f>
        <v>9,372,610</v>
      </c>
      <c r="U166" t="str">
        <f>VLOOKUP(C166, Query[[Country]:[Region]],12, FALSE)</f>
        <v>Americas</v>
      </c>
      <c r="V166" t="str">
        <f>VLOOKUP(C166, Query[[Country]:[Subregion]],13, FALSE)</f>
        <v>Northern America</v>
      </c>
      <c r="W166" t="str">
        <f>VLOOKUP(C166, Query[[Country]:[GDP (IMF)]],16, FALSE)</f>
        <v>$22.20 Tn</v>
      </c>
      <c r="X166" t="str">
        <f>VLOOKUP(C166, Query[[Country]:[GDP (UN)]],17, FALSE)</f>
        <v>$18.62 Tn</v>
      </c>
      <c r="Y166">
        <f>VLOOKUP(C166, Query[[Country]:[GDP Per Capita]],18, FALSE)</f>
        <v>67063.27</v>
      </c>
    </row>
    <row r="167" spans="1:25" x14ac:dyDescent="0.2">
      <c r="A167">
        <v>66</v>
      </c>
      <c r="B167" t="s">
        <v>2660</v>
      </c>
      <c r="C167" t="s">
        <v>36</v>
      </c>
      <c r="D167">
        <v>4</v>
      </c>
      <c r="E167">
        <v>50</v>
      </c>
      <c r="F167">
        <v>101</v>
      </c>
      <c r="G167">
        <v>36</v>
      </c>
      <c r="H167">
        <v>101</v>
      </c>
      <c r="I167">
        <v>101</v>
      </c>
      <c r="J167">
        <v>101</v>
      </c>
      <c r="K167" t="s">
        <v>2657</v>
      </c>
      <c r="L167">
        <v>73</v>
      </c>
      <c r="M167">
        <v>47.45</v>
      </c>
      <c r="N167">
        <v>2013</v>
      </c>
      <c r="O167" t="str">
        <f>VLOOKUP(C167, Query[[Country]:[Population Rank]],2,FALSE)</f>
        <v>100</v>
      </c>
      <c r="P167" t="str">
        <f>VLOOKUP(C167, Query[[Country]:[Growth Rate]],3,FALSE)</f>
        <v>1.60%</v>
      </c>
      <c r="Q167" t="str">
        <f>VLOOKUP(C167, Query[[Country]:[World Percentage]],4,FALSE)</f>
        <v>0.11%</v>
      </c>
      <c r="R167" t="str">
        <f>VLOOKUP(C167, Query[[Country]:[Density]],5,FALSE)</f>
        <v>416.73</v>
      </c>
      <c r="S167" t="str">
        <f>VLOOKUP(C167, Query[[Country]:[Land Area]],6, FALSE)</f>
        <v>21,640</v>
      </c>
      <c r="T167" t="str">
        <f>VLOOKUP(C167, Query[[Country]:[Area]],10, FALSE)</f>
        <v>20,770</v>
      </c>
      <c r="U167" t="str">
        <f>VLOOKUP(C167, Query[[Country]:[Region]],12, FALSE)</f>
        <v>Asia</v>
      </c>
      <c r="V167" t="str">
        <f>VLOOKUP(C167, Query[[Country]:[Subregion]],13, FALSE)</f>
        <v>Western Asia</v>
      </c>
      <c r="W167" t="str">
        <f>VLOOKUP(C167, Query[[Country]:[GDP (IMF)]],16, FALSE)</f>
        <v>$403.96 Bn</v>
      </c>
      <c r="X167" t="str">
        <f>VLOOKUP(C167, Query[[Country]:[GDP (UN)]],17, FALSE)</f>
        <v>$317.75 Bn</v>
      </c>
      <c r="Y167">
        <f>VLOOKUP(C167, Query[[Country]:[GDP Per Capita]],18, FALSE)</f>
        <v>46670.83</v>
      </c>
    </row>
    <row r="168" spans="1:25" x14ac:dyDescent="0.2">
      <c r="A168">
        <v>67</v>
      </c>
      <c r="B168" t="s">
        <v>102</v>
      </c>
      <c r="C168" t="s">
        <v>101</v>
      </c>
      <c r="D168">
        <v>1</v>
      </c>
      <c r="E168">
        <v>62</v>
      </c>
      <c r="F168">
        <v>101</v>
      </c>
      <c r="G168">
        <v>92</v>
      </c>
      <c r="H168">
        <v>67</v>
      </c>
      <c r="I168">
        <v>49</v>
      </c>
      <c r="J168">
        <v>67</v>
      </c>
      <c r="K168" t="s">
        <v>2657</v>
      </c>
      <c r="L168">
        <v>101</v>
      </c>
      <c r="M168">
        <v>47.25</v>
      </c>
      <c r="N168">
        <v>2013</v>
      </c>
      <c r="O168" t="str">
        <f>VLOOKUP(C168, Query[[Country]:[Population Rank]],2,FALSE)</f>
        <v>19</v>
      </c>
      <c r="P168" t="str">
        <f>VLOOKUP(C168, Query[[Country]:[Growth Rate]],3,FALSE)</f>
        <v>0.32%</v>
      </c>
      <c r="Q168" t="str">
        <f>VLOOKUP(C168, Query[[Country]:[World Percentage]],4,FALSE)</f>
        <v>1.07%</v>
      </c>
      <c r="R168" t="str">
        <f>VLOOKUP(C168, Query[[Country]:[Density]],5,FALSE)</f>
        <v>234.61</v>
      </c>
      <c r="S168" t="str">
        <f>VLOOKUP(C168, Query[[Country]:[Land Area]],6, FALSE)</f>
        <v>348,560</v>
      </c>
      <c r="T168" t="str">
        <f>VLOOKUP(C168, Query[[Country]:[Area]],10, FALSE)</f>
        <v>357,114</v>
      </c>
      <c r="U168" t="str">
        <f>VLOOKUP(C168, Query[[Country]:[Region]],12, FALSE)</f>
        <v>Europe</v>
      </c>
      <c r="V168" t="str">
        <f>VLOOKUP(C168, Query[[Country]:[Subregion]],13, FALSE)</f>
        <v>Western Europe</v>
      </c>
      <c r="W168" t="str">
        <f>VLOOKUP(C168, Query[[Country]:[GDP (IMF)]],16, FALSE)</f>
        <v>$4.16 Tn</v>
      </c>
      <c r="X168" t="str">
        <f>VLOOKUP(C168, Query[[Country]:[GDP (UN)]],17, FALSE)</f>
        <v>$3.48 Tn</v>
      </c>
      <c r="Y168">
        <f>VLOOKUP(C168, Query[[Country]:[GDP Per Capita]],18, FALSE)</f>
        <v>49617.15</v>
      </c>
    </row>
    <row r="169" spans="1:25" x14ac:dyDescent="0.2">
      <c r="A169">
        <v>68</v>
      </c>
      <c r="B169" t="s">
        <v>116</v>
      </c>
      <c r="C169" t="s">
        <v>117</v>
      </c>
      <c r="D169">
        <v>1</v>
      </c>
      <c r="E169">
        <v>101</v>
      </c>
      <c r="F169">
        <v>101</v>
      </c>
      <c r="G169">
        <v>63</v>
      </c>
      <c r="H169">
        <v>42</v>
      </c>
      <c r="I169">
        <v>43</v>
      </c>
      <c r="J169">
        <v>51</v>
      </c>
      <c r="K169" t="s">
        <v>2657</v>
      </c>
      <c r="L169">
        <v>101</v>
      </c>
      <c r="M169">
        <v>47.12</v>
      </c>
      <c r="N169">
        <v>2013</v>
      </c>
      <c r="O169" t="str">
        <f>VLOOKUP(C169, Query[[Country]:[Population Rank]],2,FALSE)</f>
        <v>115</v>
      </c>
      <c r="P169" t="str">
        <f>VLOOKUP(C169, Query[[Country]:[Growth Rate]],3,FALSE)</f>
        <v>0.35%</v>
      </c>
      <c r="Q169" t="str">
        <f>VLOOKUP(C169, Query[[Country]:[World Percentage]],4,FALSE)</f>
        <v>0.07%</v>
      </c>
      <c r="R169" t="str">
        <f>VLOOKUP(C169, Query[[Country]:[Density]],5,FALSE)</f>
        <v>134.41</v>
      </c>
      <c r="S169" t="str">
        <f>VLOOKUP(C169, Query[[Country]:[Land Area]],6, FALSE)</f>
        <v>42,430</v>
      </c>
      <c r="T169" t="str">
        <f>VLOOKUP(C169, Query[[Country]:[Area]],10, FALSE)</f>
        <v>43,094</v>
      </c>
      <c r="U169" t="str">
        <f>VLOOKUP(C169, Query[[Country]:[Region]],12, FALSE)</f>
        <v>Europe</v>
      </c>
      <c r="V169" t="str">
        <f>VLOOKUP(C169, Query[[Country]:[Subregion]],13, FALSE)</f>
        <v>Northern Europe</v>
      </c>
      <c r="W169" t="str">
        <f>VLOOKUP(C169, Query[[Country]:[GDP (IMF)]],16, FALSE)</f>
        <v>$364.55 Bn</v>
      </c>
      <c r="X169" t="str">
        <f>VLOOKUP(C169, Query[[Country]:[GDP (UN)]],17, FALSE)</f>
        <v>$306.90 Bn</v>
      </c>
      <c r="Y169">
        <f>VLOOKUP(C169, Query[[Country]:[GDP Per Capita]],18, FALSE)</f>
        <v>62937.38</v>
      </c>
    </row>
    <row r="170" spans="1:25" x14ac:dyDescent="0.2">
      <c r="A170">
        <v>69</v>
      </c>
      <c r="B170" t="s">
        <v>87</v>
      </c>
      <c r="C170" t="s">
        <v>15</v>
      </c>
      <c r="D170">
        <v>44</v>
      </c>
      <c r="E170">
        <v>80</v>
      </c>
      <c r="F170">
        <v>101</v>
      </c>
      <c r="G170">
        <v>101</v>
      </c>
      <c r="H170">
        <v>24</v>
      </c>
      <c r="I170">
        <v>33</v>
      </c>
      <c r="J170">
        <v>28</v>
      </c>
      <c r="K170" t="s">
        <v>2657</v>
      </c>
      <c r="L170">
        <v>44</v>
      </c>
      <c r="M170">
        <v>47.08</v>
      </c>
      <c r="N170">
        <v>2013</v>
      </c>
      <c r="O170" t="str">
        <f>VLOOKUP(C170, Query[[Country]:[Population Rank]],2,FALSE)</f>
        <v>3</v>
      </c>
      <c r="P170" t="str">
        <f>VLOOKUP(C170, Query[[Country]:[Growth Rate]],3,FALSE)</f>
        <v>0.59%</v>
      </c>
      <c r="Q170" t="str">
        <f>VLOOKUP(C170, Query[[Country]:[World Percentage]],4,FALSE)</f>
        <v>4.25%</v>
      </c>
      <c r="R170" t="str">
        <f>VLOOKUP(C170, Query[[Country]:[Density]],5,FALSE)</f>
        <v>35.32</v>
      </c>
      <c r="S170" t="str">
        <f>VLOOKUP(C170, Query[[Country]:[Land Area]],6, FALSE)</f>
        <v>9,147,420</v>
      </c>
      <c r="T170" t="str">
        <f>VLOOKUP(C170, Query[[Country]:[Area]],10, FALSE)</f>
        <v>9,372,610</v>
      </c>
      <c r="U170" t="str">
        <f>VLOOKUP(C170, Query[[Country]:[Region]],12, FALSE)</f>
        <v>Americas</v>
      </c>
      <c r="V170" t="str">
        <f>VLOOKUP(C170, Query[[Country]:[Subregion]],13, FALSE)</f>
        <v>Northern America</v>
      </c>
      <c r="W170" t="str">
        <f>VLOOKUP(C170, Query[[Country]:[GDP (IMF)]],16, FALSE)</f>
        <v>$22.20 Tn</v>
      </c>
      <c r="X170" t="str">
        <f>VLOOKUP(C170, Query[[Country]:[GDP (UN)]],17, FALSE)</f>
        <v>$18.62 Tn</v>
      </c>
      <c r="Y170">
        <f>VLOOKUP(C170, Query[[Country]:[GDP Per Capita]],18, FALSE)</f>
        <v>67063.27</v>
      </c>
    </row>
    <row r="171" spans="1:25" x14ac:dyDescent="0.2">
      <c r="A171">
        <v>70</v>
      </c>
      <c r="B171" t="s">
        <v>125</v>
      </c>
      <c r="C171" t="s">
        <v>30</v>
      </c>
      <c r="D171">
        <v>4</v>
      </c>
      <c r="E171">
        <v>101</v>
      </c>
      <c r="F171">
        <v>6</v>
      </c>
      <c r="G171">
        <v>101</v>
      </c>
      <c r="H171">
        <v>101</v>
      </c>
      <c r="I171">
        <v>101</v>
      </c>
      <c r="J171">
        <v>101</v>
      </c>
      <c r="K171" t="s">
        <v>2657</v>
      </c>
      <c r="L171">
        <v>73</v>
      </c>
      <c r="M171">
        <v>47.05</v>
      </c>
      <c r="N171">
        <v>2013</v>
      </c>
      <c r="O171" t="str">
        <f>VLOOKUP(C171, Query[[Country]:[Population Rank]],2,FALSE)</f>
        <v>11</v>
      </c>
      <c r="P171" t="str">
        <f>VLOOKUP(C171, Query[[Country]:[Growth Rate]],3,FALSE)</f>
        <v>-0.30%</v>
      </c>
      <c r="Q171" t="str">
        <f>VLOOKUP(C171, Query[[Country]:[World Percentage]],4,FALSE)</f>
        <v>1.62%</v>
      </c>
      <c r="R171" t="str">
        <f>VLOOKUP(C171, Query[[Country]:[Density]],5,FALSE)</f>
        <v>334.66</v>
      </c>
      <c r="S171" t="str">
        <f>VLOOKUP(C171, Query[[Country]:[Land Area]],6, FALSE)</f>
        <v>364,555</v>
      </c>
      <c r="T171" t="str">
        <f>VLOOKUP(C171, Query[[Country]:[Area]],10, FALSE)</f>
        <v>377,930</v>
      </c>
      <c r="U171" t="str">
        <f>VLOOKUP(C171, Query[[Country]:[Region]],12, FALSE)</f>
        <v>Asia</v>
      </c>
      <c r="V171" t="str">
        <f>VLOOKUP(C171, Query[[Country]:[Subregion]],13, FALSE)</f>
        <v>Eastern Asia</v>
      </c>
      <c r="W171" t="str">
        <f>VLOOKUP(C171, Query[[Country]:[GDP (IMF)]],16, FALSE)</f>
        <v>$5.50 Tn</v>
      </c>
      <c r="X171" t="str">
        <f>VLOOKUP(C171, Query[[Country]:[GDP (UN)]],17, FALSE)</f>
        <v>$4.94 Tn</v>
      </c>
      <c r="Y171">
        <f>VLOOKUP(C171, Query[[Country]:[GDP Per Capita]],18, FALSE)</f>
        <v>43450.14</v>
      </c>
    </row>
    <row r="172" spans="1:25" x14ac:dyDescent="0.2">
      <c r="A172">
        <v>71</v>
      </c>
      <c r="B172" t="s">
        <v>103</v>
      </c>
      <c r="C172" t="s">
        <v>15</v>
      </c>
      <c r="D172">
        <v>45</v>
      </c>
      <c r="E172">
        <v>101</v>
      </c>
      <c r="F172">
        <v>24</v>
      </c>
      <c r="G172">
        <v>101</v>
      </c>
      <c r="H172">
        <v>88</v>
      </c>
      <c r="I172">
        <v>73</v>
      </c>
      <c r="J172">
        <v>68</v>
      </c>
      <c r="K172" t="s">
        <v>2657</v>
      </c>
      <c r="L172">
        <v>63</v>
      </c>
      <c r="M172">
        <v>46.92</v>
      </c>
      <c r="N172">
        <v>2013</v>
      </c>
      <c r="O172" t="str">
        <f>VLOOKUP(C172, Query[[Country]:[Population Rank]],2,FALSE)</f>
        <v>3</v>
      </c>
      <c r="P172" t="str">
        <f>VLOOKUP(C172, Query[[Country]:[Growth Rate]],3,FALSE)</f>
        <v>0.59%</v>
      </c>
      <c r="Q172" t="str">
        <f>VLOOKUP(C172, Query[[Country]:[World Percentage]],4,FALSE)</f>
        <v>4.25%</v>
      </c>
      <c r="R172" t="str">
        <f>VLOOKUP(C172, Query[[Country]:[Density]],5,FALSE)</f>
        <v>35.32</v>
      </c>
      <c r="S172" t="str">
        <f>VLOOKUP(C172, Query[[Country]:[Land Area]],6, FALSE)</f>
        <v>9,147,420</v>
      </c>
      <c r="T172" t="str">
        <f>VLOOKUP(C172, Query[[Country]:[Area]],10, FALSE)</f>
        <v>9,372,610</v>
      </c>
      <c r="U172" t="str">
        <f>VLOOKUP(C172, Query[[Country]:[Region]],12, FALSE)</f>
        <v>Americas</v>
      </c>
      <c r="V172" t="str">
        <f>VLOOKUP(C172, Query[[Country]:[Subregion]],13, FALSE)</f>
        <v>Northern America</v>
      </c>
      <c r="W172" t="str">
        <f>VLOOKUP(C172, Query[[Country]:[GDP (IMF)]],16, FALSE)</f>
        <v>$22.20 Tn</v>
      </c>
      <c r="X172" t="str">
        <f>VLOOKUP(C172, Query[[Country]:[GDP (UN)]],17, FALSE)</f>
        <v>$18.62 Tn</v>
      </c>
      <c r="Y172">
        <f>VLOOKUP(C172, Query[[Country]:[GDP Per Capita]],18, FALSE)</f>
        <v>67063.27</v>
      </c>
    </row>
    <row r="173" spans="1:25" x14ac:dyDescent="0.2">
      <c r="A173">
        <v>72</v>
      </c>
      <c r="B173" t="s">
        <v>93</v>
      </c>
      <c r="C173" t="s">
        <v>19</v>
      </c>
      <c r="D173">
        <v>6</v>
      </c>
      <c r="E173">
        <v>101</v>
      </c>
      <c r="F173">
        <v>101</v>
      </c>
      <c r="G173">
        <v>76</v>
      </c>
      <c r="H173">
        <v>47</v>
      </c>
      <c r="I173">
        <v>63</v>
      </c>
      <c r="J173">
        <v>57</v>
      </c>
      <c r="K173" t="s">
        <v>2657</v>
      </c>
      <c r="L173">
        <v>101</v>
      </c>
      <c r="M173">
        <v>46.85</v>
      </c>
      <c r="N173">
        <v>2013</v>
      </c>
      <c r="O173" t="str">
        <f>VLOOKUP(C173, Query[[Country]:[Population Rank]],2,FALSE)</f>
        <v>21</v>
      </c>
      <c r="P173" t="str">
        <f>VLOOKUP(C173, Query[[Country]:[Growth Rate]],3,FALSE)</f>
        <v>0.53%</v>
      </c>
      <c r="Q173" t="str">
        <f>VLOOKUP(C173, Query[[Country]:[World Percentage]],4,FALSE)</f>
        <v>0.87%</v>
      </c>
      <c r="R173" t="str">
        <f>VLOOKUP(C173, Query[[Country]:[Density]],5,FALSE)</f>
        <v>279.48</v>
      </c>
      <c r="S173" t="str">
        <f>VLOOKUP(C173, Query[[Country]:[Land Area]],6, FALSE)</f>
        <v>241,930</v>
      </c>
      <c r="T173" t="str">
        <f>VLOOKUP(C173, Query[[Country]:[Area]],10, FALSE)</f>
        <v>242,900</v>
      </c>
      <c r="U173" t="str">
        <f>VLOOKUP(C173, Query[[Country]:[Region]],12, FALSE)</f>
        <v>Europe</v>
      </c>
      <c r="V173" t="str">
        <f>VLOOKUP(C173, Query[[Country]:[Subregion]],13, FALSE)</f>
        <v>Northern Europe</v>
      </c>
      <c r="W173" t="str">
        <f>VLOOKUP(C173, Query[[Country]:[GDP (IMF)]],16, FALSE)</f>
        <v>$2.93 Tn</v>
      </c>
      <c r="X173" t="str">
        <f>VLOOKUP(C173, Query[[Country]:[GDP (UN)]],17, FALSE)</f>
        <v>$2.65 Tn</v>
      </c>
      <c r="Y173">
        <f>VLOOKUP(C173, Query[[Country]:[GDP Per Capita]],18, FALSE)</f>
        <v>43117.57</v>
      </c>
    </row>
    <row r="174" spans="1:25" x14ac:dyDescent="0.2">
      <c r="A174">
        <v>73</v>
      </c>
      <c r="B174" t="s">
        <v>98</v>
      </c>
      <c r="C174" t="s">
        <v>15</v>
      </c>
      <c r="D174">
        <v>46</v>
      </c>
      <c r="E174">
        <v>101</v>
      </c>
      <c r="F174">
        <v>101</v>
      </c>
      <c r="G174">
        <v>73</v>
      </c>
      <c r="H174">
        <v>101</v>
      </c>
      <c r="I174">
        <v>101</v>
      </c>
      <c r="J174">
        <v>89</v>
      </c>
      <c r="K174" t="s">
        <v>2657</v>
      </c>
      <c r="L174">
        <v>20</v>
      </c>
      <c r="M174">
        <v>46.72</v>
      </c>
      <c r="N174">
        <v>2013</v>
      </c>
      <c r="O174" t="str">
        <f>VLOOKUP(C174, Query[[Country]:[Population Rank]],2,FALSE)</f>
        <v>3</v>
      </c>
      <c r="P174" t="str">
        <f>VLOOKUP(C174, Query[[Country]:[Growth Rate]],3,FALSE)</f>
        <v>0.59%</v>
      </c>
      <c r="Q174" t="str">
        <f>VLOOKUP(C174, Query[[Country]:[World Percentage]],4,FALSE)</f>
        <v>4.25%</v>
      </c>
      <c r="R174" t="str">
        <f>VLOOKUP(C174, Query[[Country]:[Density]],5,FALSE)</f>
        <v>35.32</v>
      </c>
      <c r="S174" t="str">
        <f>VLOOKUP(C174, Query[[Country]:[Land Area]],6, FALSE)</f>
        <v>9,147,420</v>
      </c>
      <c r="T174" t="str">
        <f>VLOOKUP(C174, Query[[Country]:[Area]],10, FALSE)</f>
        <v>9,372,610</v>
      </c>
      <c r="U174" t="str">
        <f>VLOOKUP(C174, Query[[Country]:[Region]],12, FALSE)</f>
        <v>Americas</v>
      </c>
      <c r="V174" t="str">
        <f>VLOOKUP(C174, Query[[Country]:[Subregion]],13, FALSE)</f>
        <v>Northern America</v>
      </c>
      <c r="W174" t="str">
        <f>VLOOKUP(C174, Query[[Country]:[GDP (IMF)]],16, FALSE)</f>
        <v>$22.20 Tn</v>
      </c>
      <c r="X174" t="str">
        <f>VLOOKUP(C174, Query[[Country]:[GDP (UN)]],17, FALSE)</f>
        <v>$18.62 Tn</v>
      </c>
      <c r="Y174">
        <f>VLOOKUP(C174, Query[[Country]:[GDP Per Capita]],18, FALSE)</f>
        <v>67063.27</v>
      </c>
    </row>
    <row r="175" spans="1:25" x14ac:dyDescent="0.2">
      <c r="A175">
        <v>74</v>
      </c>
      <c r="B175" t="s">
        <v>108</v>
      </c>
      <c r="C175" t="s">
        <v>33</v>
      </c>
      <c r="D175">
        <v>3</v>
      </c>
      <c r="E175">
        <v>101</v>
      </c>
      <c r="F175">
        <v>101</v>
      </c>
      <c r="G175">
        <v>82</v>
      </c>
      <c r="H175">
        <v>59</v>
      </c>
      <c r="I175">
        <v>48</v>
      </c>
      <c r="J175">
        <v>52</v>
      </c>
      <c r="K175" t="s">
        <v>2657</v>
      </c>
      <c r="L175">
        <v>101</v>
      </c>
      <c r="M175">
        <v>46.54</v>
      </c>
      <c r="N175">
        <v>2013</v>
      </c>
      <c r="O175" t="str">
        <f>VLOOKUP(C175, Query[[Country]:[Population Rank]],2,FALSE)</f>
        <v>101</v>
      </c>
      <c r="P175" t="str">
        <f>VLOOKUP(C175, Query[[Country]:[Growth Rate]],3,FALSE)</f>
        <v>0.74%</v>
      </c>
      <c r="Q175" t="str">
        <f>VLOOKUP(C175, Query[[Country]:[World Percentage]],4,FALSE)</f>
        <v>0.11%</v>
      </c>
      <c r="R175" t="str">
        <f>VLOOKUP(C175, Query[[Country]:[Density]],5,FALSE)</f>
        <v>209.64</v>
      </c>
      <c r="S175" t="str">
        <f>VLOOKUP(C175, Query[[Country]:[Land Area]],6, FALSE)</f>
        <v>39,516</v>
      </c>
      <c r="T175" t="str">
        <f>VLOOKUP(C175, Query[[Country]:[Area]],10, FALSE)</f>
        <v>41,284</v>
      </c>
      <c r="U175" t="str">
        <f>VLOOKUP(C175, Query[[Country]:[Region]],12, FALSE)</f>
        <v>Europe</v>
      </c>
      <c r="V175" t="str">
        <f>VLOOKUP(C175, Query[[Country]:[Subregion]],13, FALSE)</f>
        <v>Western Europe</v>
      </c>
      <c r="W175" t="str">
        <f>VLOOKUP(C175, Query[[Country]:[GDP (IMF)]],16, FALSE)</f>
        <v>$740.70 Bn</v>
      </c>
      <c r="X175" t="str">
        <f>VLOOKUP(C175, Query[[Country]:[GDP (UN)]],17, FALSE)</f>
        <v>$668.85 Bn</v>
      </c>
      <c r="Y175">
        <f>VLOOKUP(C175, Query[[Country]:[GDP Per Capita]],18, FALSE)</f>
        <v>85584.56</v>
      </c>
    </row>
    <row r="176" spans="1:25" x14ac:dyDescent="0.2">
      <c r="A176">
        <v>75</v>
      </c>
      <c r="B176" t="s">
        <v>126</v>
      </c>
      <c r="C176" t="s">
        <v>19</v>
      </c>
      <c r="D176">
        <v>7</v>
      </c>
      <c r="E176">
        <v>41</v>
      </c>
      <c r="F176">
        <v>101</v>
      </c>
      <c r="G176">
        <v>101</v>
      </c>
      <c r="H176">
        <v>45</v>
      </c>
      <c r="I176">
        <v>45</v>
      </c>
      <c r="J176">
        <v>44</v>
      </c>
      <c r="K176" t="s">
        <v>2657</v>
      </c>
      <c r="L176">
        <v>101</v>
      </c>
      <c r="M176">
        <v>46.53</v>
      </c>
      <c r="N176">
        <v>2013</v>
      </c>
      <c r="O176" t="str">
        <f>VLOOKUP(C176, Query[[Country]:[Population Rank]],2,FALSE)</f>
        <v>21</v>
      </c>
      <c r="P176" t="str">
        <f>VLOOKUP(C176, Query[[Country]:[Growth Rate]],3,FALSE)</f>
        <v>0.53%</v>
      </c>
      <c r="Q176" t="str">
        <f>VLOOKUP(C176, Query[[Country]:[World Percentage]],4,FALSE)</f>
        <v>0.87%</v>
      </c>
      <c r="R176" t="str">
        <f>VLOOKUP(C176, Query[[Country]:[Density]],5,FALSE)</f>
        <v>279.48</v>
      </c>
      <c r="S176" t="str">
        <f>VLOOKUP(C176, Query[[Country]:[Land Area]],6, FALSE)</f>
        <v>241,930</v>
      </c>
      <c r="T176" t="str">
        <f>VLOOKUP(C176, Query[[Country]:[Area]],10, FALSE)</f>
        <v>242,900</v>
      </c>
      <c r="U176" t="str">
        <f>VLOOKUP(C176, Query[[Country]:[Region]],12, FALSE)</f>
        <v>Europe</v>
      </c>
      <c r="V176" t="str">
        <f>VLOOKUP(C176, Query[[Country]:[Subregion]],13, FALSE)</f>
        <v>Northern Europe</v>
      </c>
      <c r="W176" t="str">
        <f>VLOOKUP(C176, Query[[Country]:[GDP (IMF)]],16, FALSE)</f>
        <v>$2.93 Tn</v>
      </c>
      <c r="X176" t="str">
        <f>VLOOKUP(C176, Query[[Country]:[GDP (UN)]],17, FALSE)</f>
        <v>$2.65 Tn</v>
      </c>
      <c r="Y176">
        <f>VLOOKUP(C176, Query[[Country]:[GDP Per Capita]],18, FALSE)</f>
        <v>43117.57</v>
      </c>
    </row>
    <row r="177" spans="1:25" x14ac:dyDescent="0.2">
      <c r="A177">
        <v>76</v>
      </c>
      <c r="B177" t="s">
        <v>70</v>
      </c>
      <c r="C177" t="s">
        <v>15</v>
      </c>
      <c r="D177">
        <v>47</v>
      </c>
      <c r="E177">
        <v>63</v>
      </c>
      <c r="F177">
        <v>80</v>
      </c>
      <c r="G177">
        <v>101</v>
      </c>
      <c r="H177">
        <v>101</v>
      </c>
      <c r="I177">
        <v>86</v>
      </c>
      <c r="J177">
        <v>66</v>
      </c>
      <c r="K177" t="s">
        <v>2657</v>
      </c>
      <c r="L177">
        <v>51</v>
      </c>
      <c r="M177">
        <v>46.44</v>
      </c>
      <c r="N177">
        <v>2013</v>
      </c>
      <c r="O177" t="str">
        <f>VLOOKUP(C177, Query[[Country]:[Population Rank]],2,FALSE)</f>
        <v>3</v>
      </c>
      <c r="P177" t="str">
        <f>VLOOKUP(C177, Query[[Country]:[Growth Rate]],3,FALSE)</f>
        <v>0.59%</v>
      </c>
      <c r="Q177" t="str">
        <f>VLOOKUP(C177, Query[[Country]:[World Percentage]],4,FALSE)</f>
        <v>4.25%</v>
      </c>
      <c r="R177" t="str">
        <f>VLOOKUP(C177, Query[[Country]:[Density]],5,FALSE)</f>
        <v>35.32</v>
      </c>
      <c r="S177" t="str">
        <f>VLOOKUP(C177, Query[[Country]:[Land Area]],6, FALSE)</f>
        <v>9,147,420</v>
      </c>
      <c r="T177" t="str">
        <f>VLOOKUP(C177, Query[[Country]:[Area]],10, FALSE)</f>
        <v>9,372,610</v>
      </c>
      <c r="U177" t="str">
        <f>VLOOKUP(C177, Query[[Country]:[Region]],12, FALSE)</f>
        <v>Americas</v>
      </c>
      <c r="V177" t="str">
        <f>VLOOKUP(C177, Query[[Country]:[Subregion]],13, FALSE)</f>
        <v>Northern America</v>
      </c>
      <c r="W177" t="str">
        <f>VLOOKUP(C177, Query[[Country]:[GDP (IMF)]],16, FALSE)</f>
        <v>$22.20 Tn</v>
      </c>
      <c r="X177" t="str">
        <f>VLOOKUP(C177, Query[[Country]:[GDP (UN)]],17, FALSE)</f>
        <v>$18.62 Tn</v>
      </c>
      <c r="Y177">
        <f>VLOOKUP(C177, Query[[Country]:[GDP Per Capita]],18, FALSE)</f>
        <v>67063.27</v>
      </c>
    </row>
    <row r="178" spans="1:25" x14ac:dyDescent="0.2">
      <c r="A178">
        <v>77</v>
      </c>
      <c r="B178" t="s">
        <v>81</v>
      </c>
      <c r="C178" t="s">
        <v>15</v>
      </c>
      <c r="D178">
        <v>48</v>
      </c>
      <c r="E178">
        <v>59</v>
      </c>
      <c r="F178">
        <v>52</v>
      </c>
      <c r="G178">
        <v>67</v>
      </c>
      <c r="H178">
        <v>101</v>
      </c>
      <c r="I178">
        <v>89</v>
      </c>
      <c r="J178">
        <v>96</v>
      </c>
      <c r="K178" t="s">
        <v>2657</v>
      </c>
      <c r="L178">
        <v>101</v>
      </c>
      <c r="M178">
        <v>46.43</v>
      </c>
      <c r="N178">
        <v>2013</v>
      </c>
      <c r="O178" t="str">
        <f>VLOOKUP(C178, Query[[Country]:[Population Rank]],2,FALSE)</f>
        <v>3</v>
      </c>
      <c r="P178" t="str">
        <f>VLOOKUP(C178, Query[[Country]:[Growth Rate]],3,FALSE)</f>
        <v>0.59%</v>
      </c>
      <c r="Q178" t="str">
        <f>VLOOKUP(C178, Query[[Country]:[World Percentage]],4,FALSE)</f>
        <v>4.25%</v>
      </c>
      <c r="R178" t="str">
        <f>VLOOKUP(C178, Query[[Country]:[Density]],5,FALSE)</f>
        <v>35.32</v>
      </c>
      <c r="S178" t="str">
        <f>VLOOKUP(C178, Query[[Country]:[Land Area]],6, FALSE)</f>
        <v>9,147,420</v>
      </c>
      <c r="T178" t="str">
        <f>VLOOKUP(C178, Query[[Country]:[Area]],10, FALSE)</f>
        <v>9,372,610</v>
      </c>
      <c r="U178" t="str">
        <f>VLOOKUP(C178, Query[[Country]:[Region]],12, FALSE)</f>
        <v>Americas</v>
      </c>
      <c r="V178" t="str">
        <f>VLOOKUP(C178, Query[[Country]:[Subregion]],13, FALSE)</f>
        <v>Northern America</v>
      </c>
      <c r="W178" t="str">
        <f>VLOOKUP(C178, Query[[Country]:[GDP (IMF)]],16, FALSE)</f>
        <v>$22.20 Tn</v>
      </c>
      <c r="X178" t="str">
        <f>VLOOKUP(C178, Query[[Country]:[GDP (UN)]],17, FALSE)</f>
        <v>$18.62 Tn</v>
      </c>
      <c r="Y178">
        <f>VLOOKUP(C178, Query[[Country]:[GDP Per Capita]],18, FALSE)</f>
        <v>67063.27</v>
      </c>
    </row>
    <row r="179" spans="1:25" x14ac:dyDescent="0.2">
      <c r="A179">
        <v>78</v>
      </c>
      <c r="B179" t="s">
        <v>68</v>
      </c>
      <c r="C179" t="s">
        <v>15</v>
      </c>
      <c r="D179">
        <v>49</v>
      </c>
      <c r="E179">
        <v>101</v>
      </c>
      <c r="F179">
        <v>101</v>
      </c>
      <c r="G179">
        <v>90</v>
      </c>
      <c r="H179">
        <v>60</v>
      </c>
      <c r="I179">
        <v>57</v>
      </c>
      <c r="J179">
        <v>49</v>
      </c>
      <c r="K179" t="s">
        <v>2657</v>
      </c>
      <c r="L179">
        <v>101</v>
      </c>
      <c r="M179">
        <v>46.39</v>
      </c>
      <c r="N179">
        <v>2013</v>
      </c>
      <c r="O179" t="str">
        <f>VLOOKUP(C179, Query[[Country]:[Population Rank]],2,FALSE)</f>
        <v>3</v>
      </c>
      <c r="P179" t="str">
        <f>VLOOKUP(C179, Query[[Country]:[Growth Rate]],3,FALSE)</f>
        <v>0.59%</v>
      </c>
      <c r="Q179" t="str">
        <f>VLOOKUP(C179, Query[[Country]:[World Percentage]],4,FALSE)</f>
        <v>4.25%</v>
      </c>
      <c r="R179" t="str">
        <f>VLOOKUP(C179, Query[[Country]:[Density]],5,FALSE)</f>
        <v>35.32</v>
      </c>
      <c r="S179" t="str">
        <f>VLOOKUP(C179, Query[[Country]:[Land Area]],6, FALSE)</f>
        <v>9,147,420</v>
      </c>
      <c r="T179" t="str">
        <f>VLOOKUP(C179, Query[[Country]:[Area]],10, FALSE)</f>
        <v>9,372,610</v>
      </c>
      <c r="U179" t="str">
        <f>VLOOKUP(C179, Query[[Country]:[Region]],12, FALSE)</f>
        <v>Americas</v>
      </c>
      <c r="V179" t="str">
        <f>VLOOKUP(C179, Query[[Country]:[Subregion]],13, FALSE)</f>
        <v>Northern America</v>
      </c>
      <c r="W179" t="str">
        <f>VLOOKUP(C179, Query[[Country]:[GDP (IMF)]],16, FALSE)</f>
        <v>$22.20 Tn</v>
      </c>
      <c r="X179" t="str">
        <f>VLOOKUP(C179, Query[[Country]:[GDP (UN)]],17, FALSE)</f>
        <v>$18.62 Tn</v>
      </c>
      <c r="Y179">
        <f>VLOOKUP(C179, Query[[Country]:[GDP Per Capita]],18, FALSE)</f>
        <v>67063.27</v>
      </c>
    </row>
    <row r="180" spans="1:25" x14ac:dyDescent="0.2">
      <c r="A180">
        <v>79</v>
      </c>
      <c r="B180" t="s">
        <v>100</v>
      </c>
      <c r="C180" t="s">
        <v>101</v>
      </c>
      <c r="D180">
        <v>2</v>
      </c>
      <c r="E180">
        <v>73</v>
      </c>
      <c r="F180">
        <v>101</v>
      </c>
      <c r="G180">
        <v>55</v>
      </c>
      <c r="H180">
        <v>82</v>
      </c>
      <c r="I180">
        <v>59</v>
      </c>
      <c r="J180">
        <v>100</v>
      </c>
      <c r="K180" t="s">
        <v>2657</v>
      </c>
      <c r="L180">
        <v>101</v>
      </c>
      <c r="M180">
        <v>46.24</v>
      </c>
      <c r="N180">
        <v>2013</v>
      </c>
      <c r="O180" t="str">
        <f>VLOOKUP(C180, Query[[Country]:[Population Rank]],2,FALSE)</f>
        <v>19</v>
      </c>
      <c r="P180" t="str">
        <f>VLOOKUP(C180, Query[[Country]:[Growth Rate]],3,FALSE)</f>
        <v>0.32%</v>
      </c>
      <c r="Q180" t="str">
        <f>VLOOKUP(C180, Query[[Country]:[World Percentage]],4,FALSE)</f>
        <v>1.07%</v>
      </c>
      <c r="R180" t="str">
        <f>VLOOKUP(C180, Query[[Country]:[Density]],5,FALSE)</f>
        <v>234.61</v>
      </c>
      <c r="S180" t="str">
        <f>VLOOKUP(C180, Query[[Country]:[Land Area]],6, FALSE)</f>
        <v>348,560</v>
      </c>
      <c r="T180" t="str">
        <f>VLOOKUP(C180, Query[[Country]:[Area]],10, FALSE)</f>
        <v>357,114</v>
      </c>
      <c r="U180" t="str">
        <f>VLOOKUP(C180, Query[[Country]:[Region]],12, FALSE)</f>
        <v>Europe</v>
      </c>
      <c r="V180" t="str">
        <f>VLOOKUP(C180, Query[[Country]:[Subregion]],13, FALSE)</f>
        <v>Western Europe</v>
      </c>
      <c r="W180" t="str">
        <f>VLOOKUP(C180, Query[[Country]:[GDP (IMF)]],16, FALSE)</f>
        <v>$4.16 Tn</v>
      </c>
      <c r="X180" t="str">
        <f>VLOOKUP(C180, Query[[Country]:[GDP (UN)]],17, FALSE)</f>
        <v>$3.48 Tn</v>
      </c>
      <c r="Y180">
        <f>VLOOKUP(C180, Query[[Country]:[GDP Per Capita]],18, FALSE)</f>
        <v>49617.15</v>
      </c>
    </row>
    <row r="181" spans="1:25" x14ac:dyDescent="0.2">
      <c r="A181">
        <v>80</v>
      </c>
      <c r="B181" t="s">
        <v>89</v>
      </c>
      <c r="C181" t="s">
        <v>15</v>
      </c>
      <c r="D181">
        <v>50</v>
      </c>
      <c r="E181">
        <v>101</v>
      </c>
      <c r="F181">
        <v>101</v>
      </c>
      <c r="G181">
        <v>50</v>
      </c>
      <c r="H181">
        <v>72</v>
      </c>
      <c r="I181">
        <v>101</v>
      </c>
      <c r="J181">
        <v>88</v>
      </c>
      <c r="K181" t="s">
        <v>2657</v>
      </c>
      <c r="L181">
        <v>101</v>
      </c>
      <c r="M181">
        <v>46.17</v>
      </c>
      <c r="N181">
        <v>2013</v>
      </c>
      <c r="O181" t="str">
        <f>VLOOKUP(C181, Query[[Country]:[Population Rank]],2,FALSE)</f>
        <v>3</v>
      </c>
      <c r="P181" t="str">
        <f>VLOOKUP(C181, Query[[Country]:[Growth Rate]],3,FALSE)</f>
        <v>0.59%</v>
      </c>
      <c r="Q181" t="str">
        <f>VLOOKUP(C181, Query[[Country]:[World Percentage]],4,FALSE)</f>
        <v>4.25%</v>
      </c>
      <c r="R181" t="str">
        <f>VLOOKUP(C181, Query[[Country]:[Density]],5,FALSE)</f>
        <v>35.32</v>
      </c>
      <c r="S181" t="str">
        <f>VLOOKUP(C181, Query[[Country]:[Land Area]],6, FALSE)</f>
        <v>9,147,420</v>
      </c>
      <c r="T181" t="str">
        <f>VLOOKUP(C181, Query[[Country]:[Area]],10, FALSE)</f>
        <v>9,372,610</v>
      </c>
      <c r="U181" t="str">
        <f>VLOOKUP(C181, Query[[Country]:[Region]],12, FALSE)</f>
        <v>Americas</v>
      </c>
      <c r="V181" t="str">
        <f>VLOOKUP(C181, Query[[Country]:[Subregion]],13, FALSE)</f>
        <v>Northern America</v>
      </c>
      <c r="W181" t="str">
        <f>VLOOKUP(C181, Query[[Country]:[GDP (IMF)]],16, FALSE)</f>
        <v>$22.20 Tn</v>
      </c>
      <c r="X181" t="str">
        <f>VLOOKUP(C181, Query[[Country]:[GDP (UN)]],17, FALSE)</f>
        <v>$18.62 Tn</v>
      </c>
      <c r="Y181">
        <f>VLOOKUP(C181, Query[[Country]:[GDP Per Capita]],18, FALSE)</f>
        <v>67063.27</v>
      </c>
    </row>
    <row r="182" spans="1:25" x14ac:dyDescent="0.2">
      <c r="A182">
        <v>81</v>
      </c>
      <c r="B182" t="s">
        <v>112</v>
      </c>
      <c r="C182" t="s">
        <v>113</v>
      </c>
      <c r="D182">
        <v>1</v>
      </c>
      <c r="E182">
        <v>101</v>
      </c>
      <c r="F182">
        <v>101</v>
      </c>
      <c r="G182">
        <v>40</v>
      </c>
      <c r="H182">
        <v>101</v>
      </c>
      <c r="I182">
        <v>101</v>
      </c>
      <c r="J182">
        <v>101</v>
      </c>
      <c r="K182" t="s">
        <v>2657</v>
      </c>
      <c r="L182">
        <v>101</v>
      </c>
      <c r="M182">
        <v>46.1</v>
      </c>
      <c r="N182">
        <v>2013</v>
      </c>
      <c r="O182" t="str">
        <f>VLOOKUP(C182, Query[[Country]:[Population Rank]],2,FALSE)</f>
        <v>119</v>
      </c>
      <c r="P182" t="str">
        <f>VLOOKUP(C182, Query[[Country]:[Growth Rate]],3,FALSE)</f>
        <v>0.79%</v>
      </c>
      <c r="Q182" t="str">
        <f>VLOOKUP(C182, Query[[Country]:[World Percentage]],4,FALSE)</f>
        <v>0.07%</v>
      </c>
      <c r="R182" t="str">
        <f>VLOOKUP(C182, Query[[Country]:[Density]],5,FALSE)</f>
        <v>16.74</v>
      </c>
      <c r="S182" t="str">
        <f>VLOOKUP(C182, Query[[Country]:[Land Area]],6, FALSE)</f>
        <v>365,268</v>
      </c>
      <c r="T182" t="str">
        <f>VLOOKUP(C182, Query[[Country]:[Area]],10, FALSE)</f>
        <v>323,802</v>
      </c>
      <c r="U182" t="str">
        <f>VLOOKUP(C182, Query[[Country]:[Region]],12, FALSE)</f>
        <v>Europe</v>
      </c>
      <c r="V182" t="str">
        <f>VLOOKUP(C182, Query[[Country]:[Subregion]],13, FALSE)</f>
        <v>Northern Europe</v>
      </c>
      <c r="W182" t="str">
        <f>VLOOKUP(C182, Query[[Country]:[GDP (IMF)]],16, FALSE)</f>
        <v>$438.62 Bn</v>
      </c>
      <c r="X182" t="str">
        <f>VLOOKUP(C182, Query[[Country]:[GDP (UN)]],17, FALSE)</f>
        <v>$371.07 Bn</v>
      </c>
      <c r="Y182">
        <f>VLOOKUP(C182, Query[[Country]:[GDP Per Capita]],18, FALSE)</f>
        <v>80908.23</v>
      </c>
    </row>
    <row r="183" spans="1:25" x14ac:dyDescent="0.2">
      <c r="A183">
        <v>82</v>
      </c>
      <c r="B183" t="s">
        <v>74</v>
      </c>
      <c r="C183" t="s">
        <v>15</v>
      </c>
      <c r="D183">
        <v>51</v>
      </c>
      <c r="E183">
        <v>45</v>
      </c>
      <c r="F183">
        <v>20</v>
      </c>
      <c r="G183">
        <v>101</v>
      </c>
      <c r="H183">
        <v>101</v>
      </c>
      <c r="I183">
        <v>101</v>
      </c>
      <c r="J183">
        <v>101</v>
      </c>
      <c r="K183" t="s">
        <v>2657</v>
      </c>
      <c r="L183">
        <v>78</v>
      </c>
      <c r="M183">
        <v>46.04</v>
      </c>
      <c r="N183">
        <v>2013</v>
      </c>
      <c r="O183" t="str">
        <f>VLOOKUP(C183, Query[[Country]:[Population Rank]],2,FALSE)</f>
        <v>3</v>
      </c>
      <c r="P183" t="str">
        <f>VLOOKUP(C183, Query[[Country]:[Growth Rate]],3,FALSE)</f>
        <v>0.59%</v>
      </c>
      <c r="Q183" t="str">
        <f>VLOOKUP(C183, Query[[Country]:[World Percentage]],4,FALSE)</f>
        <v>4.25%</v>
      </c>
      <c r="R183" t="str">
        <f>VLOOKUP(C183, Query[[Country]:[Density]],5,FALSE)</f>
        <v>35.32</v>
      </c>
      <c r="S183" t="str">
        <f>VLOOKUP(C183, Query[[Country]:[Land Area]],6, FALSE)</f>
        <v>9,147,420</v>
      </c>
      <c r="T183" t="str">
        <f>VLOOKUP(C183, Query[[Country]:[Area]],10, FALSE)</f>
        <v>9,372,610</v>
      </c>
      <c r="U183" t="str">
        <f>VLOOKUP(C183, Query[[Country]:[Region]],12, FALSE)</f>
        <v>Americas</v>
      </c>
      <c r="V183" t="str">
        <f>VLOOKUP(C183, Query[[Country]:[Subregion]],13, FALSE)</f>
        <v>Northern America</v>
      </c>
      <c r="W183" t="str">
        <f>VLOOKUP(C183, Query[[Country]:[GDP (IMF)]],16, FALSE)</f>
        <v>$22.20 Tn</v>
      </c>
      <c r="X183" t="str">
        <f>VLOOKUP(C183, Query[[Country]:[GDP (UN)]],17, FALSE)</f>
        <v>$18.62 Tn</v>
      </c>
      <c r="Y183">
        <f>VLOOKUP(C183, Query[[Country]:[GDP Per Capita]],18, FALSE)</f>
        <v>67063.27</v>
      </c>
    </row>
    <row r="184" spans="1:25" x14ac:dyDescent="0.2">
      <c r="A184">
        <v>83</v>
      </c>
      <c r="B184" t="s">
        <v>84</v>
      </c>
      <c r="C184" t="s">
        <v>33</v>
      </c>
      <c r="D184">
        <v>4</v>
      </c>
      <c r="E184">
        <v>101</v>
      </c>
      <c r="F184">
        <v>101</v>
      </c>
      <c r="G184">
        <v>85</v>
      </c>
      <c r="H184">
        <v>101</v>
      </c>
      <c r="I184">
        <v>101</v>
      </c>
      <c r="J184">
        <v>83</v>
      </c>
      <c r="K184" t="s">
        <v>2657</v>
      </c>
      <c r="L184">
        <v>54</v>
      </c>
      <c r="M184">
        <v>45.73</v>
      </c>
      <c r="N184">
        <v>2013</v>
      </c>
      <c r="O184" t="str">
        <f>VLOOKUP(C184, Query[[Country]:[Population Rank]],2,FALSE)</f>
        <v>101</v>
      </c>
      <c r="P184" t="str">
        <f>VLOOKUP(C184, Query[[Country]:[Growth Rate]],3,FALSE)</f>
        <v>0.74%</v>
      </c>
      <c r="Q184" t="str">
        <f>VLOOKUP(C184, Query[[Country]:[World Percentage]],4,FALSE)</f>
        <v>0.11%</v>
      </c>
      <c r="R184" t="str">
        <f>VLOOKUP(C184, Query[[Country]:[Density]],5,FALSE)</f>
        <v>209.64</v>
      </c>
      <c r="S184" t="str">
        <f>VLOOKUP(C184, Query[[Country]:[Land Area]],6, FALSE)</f>
        <v>39,516</v>
      </c>
      <c r="T184" t="str">
        <f>VLOOKUP(C184, Query[[Country]:[Area]],10, FALSE)</f>
        <v>41,284</v>
      </c>
      <c r="U184" t="str">
        <f>VLOOKUP(C184, Query[[Country]:[Region]],12, FALSE)</f>
        <v>Europe</v>
      </c>
      <c r="V184" t="str">
        <f>VLOOKUP(C184, Query[[Country]:[Subregion]],13, FALSE)</f>
        <v>Western Europe</v>
      </c>
      <c r="W184" t="str">
        <f>VLOOKUP(C184, Query[[Country]:[GDP (IMF)]],16, FALSE)</f>
        <v>$740.70 Bn</v>
      </c>
      <c r="X184" t="str">
        <f>VLOOKUP(C184, Query[[Country]:[GDP (UN)]],17, FALSE)</f>
        <v>$668.85 Bn</v>
      </c>
      <c r="Y184">
        <f>VLOOKUP(C184, Query[[Country]:[GDP Per Capita]],18, FALSE)</f>
        <v>85584.56</v>
      </c>
    </row>
    <row r="185" spans="1:25" x14ac:dyDescent="0.2">
      <c r="A185">
        <v>84</v>
      </c>
      <c r="B185" t="s">
        <v>123</v>
      </c>
      <c r="C185" t="s">
        <v>105</v>
      </c>
      <c r="D185">
        <v>1</v>
      </c>
      <c r="E185">
        <v>101</v>
      </c>
      <c r="F185">
        <v>101</v>
      </c>
      <c r="G185">
        <v>101</v>
      </c>
      <c r="H185">
        <v>39</v>
      </c>
      <c r="I185">
        <v>44</v>
      </c>
      <c r="J185">
        <v>47</v>
      </c>
      <c r="K185" t="s">
        <v>2657</v>
      </c>
      <c r="L185">
        <v>101</v>
      </c>
      <c r="M185">
        <v>45.73</v>
      </c>
      <c r="N185">
        <v>2013</v>
      </c>
      <c r="O185" t="str">
        <f>VLOOKUP(C185, Query[[Country]:[Population Rank]],2,FALSE)</f>
        <v>69</v>
      </c>
      <c r="P185" t="str">
        <f>VLOOKUP(C185, Query[[Country]:[Growth Rate]],3,FALSE)</f>
        <v>0.22%</v>
      </c>
      <c r="Q185" t="str">
        <f>VLOOKUP(C185, Query[[Country]:[World Percentage]],4,FALSE)</f>
        <v>0.22%</v>
      </c>
      <c r="R185" t="str">
        <f>VLOOKUP(C185, Query[[Country]:[Density]],5,FALSE)</f>
        <v>409.44</v>
      </c>
      <c r="S185" t="str">
        <f>VLOOKUP(C185, Query[[Country]:[Land Area]],6, FALSE)</f>
        <v>33,720</v>
      </c>
      <c r="T185" t="str">
        <f>VLOOKUP(C185, Query[[Country]:[Area]],10, FALSE)</f>
        <v>41,850</v>
      </c>
      <c r="U185" t="str">
        <f>VLOOKUP(C185, Query[[Country]:[Region]],12, FALSE)</f>
        <v>Europe</v>
      </c>
      <c r="V185" t="str">
        <f>VLOOKUP(C185, Query[[Country]:[Subregion]],13, FALSE)</f>
        <v>Western Europe</v>
      </c>
      <c r="W185" t="str">
        <f>VLOOKUP(C185, Query[[Country]:[GDP (IMF)]],16, FALSE)</f>
        <v>$954.93 Bn</v>
      </c>
      <c r="X185" t="str">
        <f>VLOOKUP(C185, Query[[Country]:[GDP (UN)]],17, FALSE)</f>
        <v>$777.23 Bn</v>
      </c>
      <c r="Y185">
        <f>VLOOKUP(C185, Query[[Country]:[GDP Per Capita]],18, FALSE)</f>
        <v>55730.27</v>
      </c>
    </row>
    <row r="186" spans="1:25" x14ac:dyDescent="0.2">
      <c r="A186">
        <v>85</v>
      </c>
      <c r="B186" t="s">
        <v>127</v>
      </c>
      <c r="C186" t="s">
        <v>15</v>
      </c>
      <c r="D186">
        <v>52</v>
      </c>
      <c r="E186">
        <v>101</v>
      </c>
      <c r="F186">
        <v>48</v>
      </c>
      <c r="G186">
        <v>101</v>
      </c>
      <c r="H186">
        <v>50</v>
      </c>
      <c r="I186">
        <v>72</v>
      </c>
      <c r="J186">
        <v>59</v>
      </c>
      <c r="K186" t="s">
        <v>2657</v>
      </c>
      <c r="L186">
        <v>101</v>
      </c>
      <c r="M186">
        <v>45.71</v>
      </c>
      <c r="N186">
        <v>2013</v>
      </c>
      <c r="O186" t="str">
        <f>VLOOKUP(C186, Query[[Country]:[Population Rank]],2,FALSE)</f>
        <v>3</v>
      </c>
      <c r="P186" t="str">
        <f>VLOOKUP(C186, Query[[Country]:[Growth Rate]],3,FALSE)</f>
        <v>0.59%</v>
      </c>
      <c r="Q186" t="str">
        <f>VLOOKUP(C186, Query[[Country]:[World Percentage]],4,FALSE)</f>
        <v>4.25%</v>
      </c>
      <c r="R186" t="str">
        <f>VLOOKUP(C186, Query[[Country]:[Density]],5,FALSE)</f>
        <v>35.32</v>
      </c>
      <c r="S186" t="str">
        <f>VLOOKUP(C186, Query[[Country]:[Land Area]],6, FALSE)</f>
        <v>9,147,420</v>
      </c>
      <c r="T186" t="str">
        <f>VLOOKUP(C186, Query[[Country]:[Area]],10, FALSE)</f>
        <v>9,372,610</v>
      </c>
      <c r="U186" t="str">
        <f>VLOOKUP(C186, Query[[Country]:[Region]],12, FALSE)</f>
        <v>Americas</v>
      </c>
      <c r="V186" t="str">
        <f>VLOOKUP(C186, Query[[Country]:[Subregion]],13, FALSE)</f>
        <v>Northern America</v>
      </c>
      <c r="W186" t="str">
        <f>VLOOKUP(C186, Query[[Country]:[GDP (IMF)]],16, FALSE)</f>
        <v>$22.20 Tn</v>
      </c>
      <c r="X186" t="str">
        <f>VLOOKUP(C186, Query[[Country]:[GDP (UN)]],17, FALSE)</f>
        <v>$18.62 Tn</v>
      </c>
      <c r="Y186">
        <f>VLOOKUP(C186, Query[[Country]:[GDP Per Capita]],18, FALSE)</f>
        <v>67063.27</v>
      </c>
    </row>
    <row r="187" spans="1:25" x14ac:dyDescent="0.2">
      <c r="A187">
        <v>86</v>
      </c>
      <c r="B187" t="s">
        <v>2662</v>
      </c>
      <c r="C187" t="s">
        <v>66</v>
      </c>
      <c r="D187">
        <v>4</v>
      </c>
      <c r="E187">
        <v>101</v>
      </c>
      <c r="F187">
        <v>4</v>
      </c>
      <c r="G187">
        <v>101</v>
      </c>
      <c r="H187">
        <v>101</v>
      </c>
      <c r="I187">
        <v>101</v>
      </c>
      <c r="J187">
        <v>101</v>
      </c>
      <c r="K187" t="s">
        <v>2657</v>
      </c>
      <c r="L187">
        <v>101</v>
      </c>
      <c r="M187">
        <v>45.38</v>
      </c>
      <c r="N187">
        <v>2013</v>
      </c>
      <c r="O187" t="str">
        <f>VLOOKUP(C187, Query[[Country]:[Population Rank]],2,FALSE)</f>
        <v>22</v>
      </c>
      <c r="P187" t="str">
        <f>VLOOKUP(C187, Query[[Country]:[Growth Rate]],3,FALSE)</f>
        <v>0.22%</v>
      </c>
      <c r="Q187" t="str">
        <f>VLOOKUP(C187, Query[[Country]:[World Percentage]],4,FALSE)</f>
        <v>0.84%</v>
      </c>
      <c r="R187" t="str">
        <f>VLOOKUP(C187, Query[[Country]:[Density]],5,FALSE)</f>
        <v>118.31</v>
      </c>
      <c r="S187" t="str">
        <f>VLOOKUP(C187, Query[[Country]:[Land Area]],6, FALSE)</f>
        <v>547,557</v>
      </c>
      <c r="T187" t="str">
        <f>VLOOKUP(C187, Query[[Country]:[Area]],10, FALSE)</f>
        <v>551,695</v>
      </c>
      <c r="U187" t="str">
        <f>VLOOKUP(C187, Query[[Country]:[Region]],12, FALSE)</f>
        <v>Europe</v>
      </c>
      <c r="V187" t="str">
        <f>VLOOKUP(C187, Query[[Country]:[Subregion]],13, FALSE)</f>
        <v>Western Europe</v>
      </c>
      <c r="W187" t="str">
        <f>VLOOKUP(C187, Query[[Country]:[GDP (IMF)]],16, FALSE)</f>
        <v>$2.88 Tn</v>
      </c>
      <c r="X187" t="str">
        <f>VLOOKUP(C187, Query[[Country]:[GDP (UN)]],17, FALSE)</f>
        <v>$2.47 Tn</v>
      </c>
      <c r="Y187">
        <f>VLOOKUP(C187, Query[[Country]:[GDP Per Capita]],18, FALSE)</f>
        <v>44061.52</v>
      </c>
    </row>
    <row r="188" spans="1:25" x14ac:dyDescent="0.2">
      <c r="A188">
        <v>87</v>
      </c>
      <c r="B188" t="s">
        <v>128</v>
      </c>
      <c r="C188" t="s">
        <v>129</v>
      </c>
      <c r="D188">
        <v>1</v>
      </c>
      <c r="E188">
        <v>101</v>
      </c>
      <c r="F188">
        <v>101</v>
      </c>
      <c r="G188">
        <v>101</v>
      </c>
      <c r="H188">
        <v>44</v>
      </c>
      <c r="I188">
        <v>101</v>
      </c>
      <c r="J188">
        <v>50</v>
      </c>
      <c r="K188" t="s">
        <v>2657</v>
      </c>
      <c r="L188">
        <v>27</v>
      </c>
      <c r="M188">
        <v>45.2</v>
      </c>
      <c r="N188">
        <v>2013</v>
      </c>
      <c r="O188" t="str">
        <f>VLOOKUP(C188, Query[[Country]:[Population Rank]],2,FALSE)</f>
        <v>114</v>
      </c>
      <c r="P188" t="str">
        <f>VLOOKUP(C188, Query[[Country]:[Growth Rate]],3,FALSE)</f>
        <v>0.79%</v>
      </c>
      <c r="Q188" t="str">
        <f>VLOOKUP(C188, Query[[Country]:[World Percentage]],4,FALSE)</f>
        <v>0.08%</v>
      </c>
      <c r="R188" t="str">
        <f>VLOOKUP(C188, Query[[Country]:[Density]],5,FALSE)</f>
        <v>8239.92</v>
      </c>
      <c r="S188" t="str">
        <f>VLOOKUP(C188, Query[[Country]:[Land Area]],6, FALSE)</f>
        <v>700</v>
      </c>
      <c r="T188" t="str">
        <f>VLOOKUP(C188, Query[[Country]:[Area]],10, FALSE)</f>
        <v>710</v>
      </c>
      <c r="U188" t="str">
        <f>VLOOKUP(C188, Query[[Country]:[Region]],12, FALSE)</f>
        <v>Asia</v>
      </c>
      <c r="V188" t="str">
        <f>VLOOKUP(C188, Query[[Country]:[Subregion]],13, FALSE)</f>
        <v>South-Eastern Asia</v>
      </c>
      <c r="W188" t="str">
        <f>VLOOKUP(C188, Query[[Country]:[GDP (IMF)]],16, FALSE)</f>
        <v>$391.88 Bn</v>
      </c>
      <c r="X188" t="str">
        <f>VLOOKUP(C188, Query[[Country]:[GDP (UN)]],17, FALSE)</f>
        <v>$296.95 Bn</v>
      </c>
      <c r="Y188">
        <f>VLOOKUP(C188, Query[[Country]:[GDP Per Capita]],18, FALSE)</f>
        <v>66983.259999999995</v>
      </c>
    </row>
    <row r="189" spans="1:25" x14ac:dyDescent="0.2">
      <c r="A189">
        <v>88</v>
      </c>
      <c r="B189" t="s">
        <v>120</v>
      </c>
      <c r="C189" t="s">
        <v>15</v>
      </c>
      <c r="D189">
        <v>53</v>
      </c>
      <c r="E189">
        <v>101</v>
      </c>
      <c r="F189">
        <v>101</v>
      </c>
      <c r="G189">
        <v>101</v>
      </c>
      <c r="H189">
        <v>90</v>
      </c>
      <c r="I189">
        <v>32</v>
      </c>
      <c r="J189">
        <v>56</v>
      </c>
      <c r="K189" t="s">
        <v>2657</v>
      </c>
      <c r="L189">
        <v>101</v>
      </c>
      <c r="M189">
        <v>45.12</v>
      </c>
      <c r="N189">
        <v>2013</v>
      </c>
      <c r="O189" t="str">
        <f>VLOOKUP(C189, Query[[Country]:[Population Rank]],2,FALSE)</f>
        <v>3</v>
      </c>
      <c r="P189" t="str">
        <f>VLOOKUP(C189, Query[[Country]:[Growth Rate]],3,FALSE)</f>
        <v>0.59%</v>
      </c>
      <c r="Q189" t="str">
        <f>VLOOKUP(C189, Query[[Country]:[World Percentage]],4,FALSE)</f>
        <v>4.25%</v>
      </c>
      <c r="R189" t="str">
        <f>VLOOKUP(C189, Query[[Country]:[Density]],5,FALSE)</f>
        <v>35.32</v>
      </c>
      <c r="S189" t="str">
        <f>VLOOKUP(C189, Query[[Country]:[Land Area]],6, FALSE)</f>
        <v>9,147,420</v>
      </c>
      <c r="T189" t="str">
        <f>VLOOKUP(C189, Query[[Country]:[Area]],10, FALSE)</f>
        <v>9,372,610</v>
      </c>
      <c r="U189" t="str">
        <f>VLOOKUP(C189, Query[[Country]:[Region]],12, FALSE)</f>
        <v>Americas</v>
      </c>
      <c r="V189" t="str">
        <f>VLOOKUP(C189, Query[[Country]:[Subregion]],13, FALSE)</f>
        <v>Northern America</v>
      </c>
      <c r="W189" t="str">
        <f>VLOOKUP(C189, Query[[Country]:[GDP (IMF)]],16, FALSE)</f>
        <v>$22.20 Tn</v>
      </c>
      <c r="X189" t="str">
        <f>VLOOKUP(C189, Query[[Country]:[GDP (UN)]],17, FALSE)</f>
        <v>$18.62 Tn</v>
      </c>
      <c r="Y189">
        <f>VLOOKUP(C189, Query[[Country]:[GDP Per Capita]],18, FALSE)</f>
        <v>67063.27</v>
      </c>
    </row>
    <row r="190" spans="1:25" x14ac:dyDescent="0.2">
      <c r="A190">
        <v>89</v>
      </c>
      <c r="B190" t="s">
        <v>130</v>
      </c>
      <c r="C190" t="s">
        <v>15</v>
      </c>
      <c r="D190">
        <v>54</v>
      </c>
      <c r="E190">
        <v>101</v>
      </c>
      <c r="F190">
        <v>101</v>
      </c>
      <c r="G190">
        <v>68</v>
      </c>
      <c r="H190">
        <v>101</v>
      </c>
      <c r="I190">
        <v>101</v>
      </c>
      <c r="J190">
        <v>98</v>
      </c>
      <c r="K190" t="s">
        <v>2657</v>
      </c>
      <c r="L190">
        <v>90</v>
      </c>
      <c r="M190">
        <v>45.01</v>
      </c>
      <c r="N190">
        <v>2013</v>
      </c>
      <c r="O190" t="str">
        <f>VLOOKUP(C190, Query[[Country]:[Population Rank]],2,FALSE)</f>
        <v>3</v>
      </c>
      <c r="P190" t="str">
        <f>VLOOKUP(C190, Query[[Country]:[Growth Rate]],3,FALSE)</f>
        <v>0.59%</v>
      </c>
      <c r="Q190" t="str">
        <f>VLOOKUP(C190, Query[[Country]:[World Percentage]],4,FALSE)</f>
        <v>4.25%</v>
      </c>
      <c r="R190" t="str">
        <f>VLOOKUP(C190, Query[[Country]:[Density]],5,FALSE)</f>
        <v>35.32</v>
      </c>
      <c r="S190" t="str">
        <f>VLOOKUP(C190, Query[[Country]:[Land Area]],6, FALSE)</f>
        <v>9,147,420</v>
      </c>
      <c r="T190" t="str">
        <f>VLOOKUP(C190, Query[[Country]:[Area]],10, FALSE)</f>
        <v>9,372,610</v>
      </c>
      <c r="U190" t="str">
        <f>VLOOKUP(C190, Query[[Country]:[Region]],12, FALSE)</f>
        <v>Americas</v>
      </c>
      <c r="V190" t="str">
        <f>VLOOKUP(C190, Query[[Country]:[Subregion]],13, FALSE)</f>
        <v>Northern America</v>
      </c>
      <c r="W190" t="str">
        <f>VLOOKUP(C190, Query[[Country]:[GDP (IMF)]],16, FALSE)</f>
        <v>$22.20 Tn</v>
      </c>
      <c r="X190" t="str">
        <f>VLOOKUP(C190, Query[[Country]:[GDP (UN)]],17, FALSE)</f>
        <v>$18.62 Tn</v>
      </c>
      <c r="Y190">
        <f>VLOOKUP(C190, Query[[Country]:[GDP Per Capita]],18, FALSE)</f>
        <v>67063.27</v>
      </c>
    </row>
    <row r="191" spans="1:25" x14ac:dyDescent="0.2">
      <c r="A191">
        <v>90</v>
      </c>
      <c r="B191" t="s">
        <v>131</v>
      </c>
      <c r="C191" t="s">
        <v>132</v>
      </c>
      <c r="D191">
        <v>1</v>
      </c>
      <c r="E191">
        <v>14</v>
      </c>
      <c r="F191">
        <v>101</v>
      </c>
      <c r="G191">
        <v>51</v>
      </c>
      <c r="H191">
        <v>101</v>
      </c>
      <c r="I191">
        <v>101</v>
      </c>
      <c r="J191">
        <v>101</v>
      </c>
      <c r="K191" t="s">
        <v>2657</v>
      </c>
      <c r="L191">
        <v>101</v>
      </c>
      <c r="M191">
        <v>44.93</v>
      </c>
      <c r="N191">
        <v>2013</v>
      </c>
      <c r="O191" t="str">
        <f>VLOOKUP(C191, Query[[Country]:[Population Rank]],2,FALSE)</f>
        <v>9</v>
      </c>
      <c r="P191" t="str">
        <f>VLOOKUP(C191, Query[[Country]:[Growth Rate]],3,FALSE)</f>
        <v>0.04%</v>
      </c>
      <c r="Q191" t="str">
        <f>VLOOKUP(C191, Query[[Country]:[World Percentage]],4,FALSE)</f>
        <v>1.87%</v>
      </c>
      <c r="R191" t="str">
        <f>VLOOKUP(C191, Query[[Country]:[Density]],5,FALSE)</f>
        <v>8.54</v>
      </c>
      <c r="S191" t="str">
        <f>VLOOKUP(C191, Query[[Country]:[Land Area]],6, FALSE)</f>
        <v>16,376,870</v>
      </c>
      <c r="T191" t="str">
        <f>VLOOKUP(C191, Query[[Country]:[Area]],10, FALSE)</f>
        <v>17,098,242</v>
      </c>
      <c r="U191" t="str">
        <f>VLOOKUP(C191, Query[[Country]:[Region]],12, FALSE)</f>
        <v>Europe</v>
      </c>
      <c r="V191" t="str">
        <f>VLOOKUP(C191, Query[[Country]:[Subregion]],13, FALSE)</f>
        <v>Eastern Europe</v>
      </c>
      <c r="W191" t="str">
        <f>VLOOKUP(C191, Query[[Country]:[GDP (IMF)]],16, FALSE)</f>
        <v>$1.67 Tn</v>
      </c>
      <c r="X191" t="str">
        <f>VLOOKUP(C191, Query[[Country]:[GDP (UN)]],17, FALSE)</f>
        <v>$1.25 Tn</v>
      </c>
      <c r="Y191">
        <f>VLOOKUP(C191, Query[[Country]:[GDP Per Capita]],18, FALSE)</f>
        <v>11426.09</v>
      </c>
    </row>
    <row r="192" spans="1:25" x14ac:dyDescent="0.2">
      <c r="A192">
        <v>91</v>
      </c>
      <c r="B192" t="s">
        <v>90</v>
      </c>
      <c r="C192" t="s">
        <v>30</v>
      </c>
      <c r="D192">
        <v>5</v>
      </c>
      <c r="E192">
        <v>72</v>
      </c>
      <c r="F192">
        <v>101</v>
      </c>
      <c r="G192">
        <v>71</v>
      </c>
      <c r="H192">
        <v>101</v>
      </c>
      <c r="I192">
        <v>101</v>
      </c>
      <c r="J192">
        <v>101</v>
      </c>
      <c r="K192" t="s">
        <v>2657</v>
      </c>
      <c r="L192">
        <v>58</v>
      </c>
      <c r="M192">
        <v>44.78</v>
      </c>
      <c r="N192">
        <v>2013</v>
      </c>
      <c r="O192" t="str">
        <f>VLOOKUP(C192, Query[[Country]:[Population Rank]],2,FALSE)</f>
        <v>11</v>
      </c>
      <c r="P192" t="str">
        <f>VLOOKUP(C192, Query[[Country]:[Growth Rate]],3,FALSE)</f>
        <v>-0.30%</v>
      </c>
      <c r="Q192" t="str">
        <f>VLOOKUP(C192, Query[[Country]:[World Percentage]],4,FALSE)</f>
        <v>1.62%</v>
      </c>
      <c r="R192" t="str">
        <f>VLOOKUP(C192, Query[[Country]:[Density]],5,FALSE)</f>
        <v>334.66</v>
      </c>
      <c r="S192" t="str">
        <f>VLOOKUP(C192, Query[[Country]:[Land Area]],6, FALSE)</f>
        <v>364,555</v>
      </c>
      <c r="T192" t="str">
        <f>VLOOKUP(C192, Query[[Country]:[Area]],10, FALSE)</f>
        <v>377,930</v>
      </c>
      <c r="U192" t="str">
        <f>VLOOKUP(C192, Query[[Country]:[Region]],12, FALSE)</f>
        <v>Asia</v>
      </c>
      <c r="V192" t="str">
        <f>VLOOKUP(C192, Query[[Country]:[Subregion]],13, FALSE)</f>
        <v>Eastern Asia</v>
      </c>
      <c r="W192" t="str">
        <f>VLOOKUP(C192, Query[[Country]:[GDP (IMF)]],16, FALSE)</f>
        <v>$5.50 Tn</v>
      </c>
      <c r="X192" t="str">
        <f>VLOOKUP(C192, Query[[Country]:[GDP (UN)]],17, FALSE)</f>
        <v>$4.94 Tn</v>
      </c>
      <c r="Y192">
        <f>VLOOKUP(C192, Query[[Country]:[GDP Per Capita]],18, FALSE)</f>
        <v>43450.14</v>
      </c>
    </row>
    <row r="193" spans="1:25" x14ac:dyDescent="0.2">
      <c r="A193">
        <v>92</v>
      </c>
      <c r="B193" t="s">
        <v>118</v>
      </c>
      <c r="C193" t="s">
        <v>115</v>
      </c>
      <c r="D193">
        <v>1</v>
      </c>
      <c r="E193">
        <v>101</v>
      </c>
      <c r="F193">
        <v>101</v>
      </c>
      <c r="G193">
        <v>101</v>
      </c>
      <c r="H193">
        <v>61</v>
      </c>
      <c r="I193">
        <v>101</v>
      </c>
      <c r="J193">
        <v>101</v>
      </c>
      <c r="K193" t="s">
        <v>2657</v>
      </c>
      <c r="L193">
        <v>48</v>
      </c>
      <c r="M193">
        <v>44.77</v>
      </c>
      <c r="N193">
        <v>2013</v>
      </c>
      <c r="O193" t="str">
        <f>VLOOKUP(C193, Query[[Country]:[Population Rank]],2,FALSE)</f>
        <v>55</v>
      </c>
      <c r="P193" t="str">
        <f>VLOOKUP(C193, Query[[Country]:[Growth Rate]],3,FALSE)</f>
        <v>1.18%</v>
      </c>
      <c r="Q193" t="str">
        <f>VLOOKUP(C193, Query[[Country]:[World Percentage]],4,FALSE)</f>
        <v>0.33%</v>
      </c>
      <c r="R193" t="str">
        <f>VLOOKUP(C193, Query[[Country]:[Density]],5,FALSE)</f>
        <v>3.32</v>
      </c>
      <c r="S193" t="str">
        <f>VLOOKUP(C193, Query[[Country]:[Land Area]],6, FALSE)</f>
        <v>7,682,300</v>
      </c>
      <c r="T193" t="str">
        <f>VLOOKUP(C193, Query[[Country]:[Area]],10, FALSE)</f>
        <v>7,692,024</v>
      </c>
      <c r="U193" t="str">
        <f>VLOOKUP(C193, Query[[Country]:[Region]],12, FALSE)</f>
        <v>Oceania</v>
      </c>
      <c r="V193" t="str">
        <f>VLOOKUP(C193, Query[[Country]:[Subregion]],13, FALSE)</f>
        <v>Australia and New Zealand</v>
      </c>
      <c r="W193" t="str">
        <f>VLOOKUP(C193, Query[[Country]:[GDP (IMF)]],16, FALSE)</f>
        <v>$1.48 Tn</v>
      </c>
      <c r="X193" t="str">
        <f>VLOOKUP(C193, Query[[Country]:[GDP (UN)]],17, FALSE)</f>
        <v>$1.30 Tn</v>
      </c>
      <c r="Y193">
        <f>VLOOKUP(C193, Query[[Country]:[GDP Per Capita]],18, FALSE)</f>
        <v>58096.73</v>
      </c>
    </row>
    <row r="194" spans="1:25" x14ac:dyDescent="0.2">
      <c r="A194">
        <v>93</v>
      </c>
      <c r="B194" t="s">
        <v>99</v>
      </c>
      <c r="C194" t="s">
        <v>15</v>
      </c>
      <c r="D194">
        <v>55</v>
      </c>
      <c r="E194">
        <v>101</v>
      </c>
      <c r="F194">
        <v>101</v>
      </c>
      <c r="G194">
        <v>101</v>
      </c>
      <c r="H194">
        <v>66</v>
      </c>
      <c r="I194">
        <v>41</v>
      </c>
      <c r="J194">
        <v>53</v>
      </c>
      <c r="K194" t="s">
        <v>2657</v>
      </c>
      <c r="L194">
        <v>81</v>
      </c>
      <c r="M194">
        <v>44.53</v>
      </c>
      <c r="N194">
        <v>2013</v>
      </c>
      <c r="O194" t="str">
        <f>VLOOKUP(C194, Query[[Country]:[Population Rank]],2,FALSE)</f>
        <v>3</v>
      </c>
      <c r="P194" t="str">
        <f>VLOOKUP(C194, Query[[Country]:[Growth Rate]],3,FALSE)</f>
        <v>0.59%</v>
      </c>
      <c r="Q194" t="str">
        <f>VLOOKUP(C194, Query[[Country]:[World Percentage]],4,FALSE)</f>
        <v>4.25%</v>
      </c>
      <c r="R194" t="str">
        <f>VLOOKUP(C194, Query[[Country]:[Density]],5,FALSE)</f>
        <v>35.32</v>
      </c>
      <c r="S194" t="str">
        <f>VLOOKUP(C194, Query[[Country]:[Land Area]],6, FALSE)</f>
        <v>9,147,420</v>
      </c>
      <c r="T194" t="str">
        <f>VLOOKUP(C194, Query[[Country]:[Area]],10, FALSE)</f>
        <v>9,372,610</v>
      </c>
      <c r="U194" t="str">
        <f>VLOOKUP(C194, Query[[Country]:[Region]],12, FALSE)</f>
        <v>Americas</v>
      </c>
      <c r="V194" t="str">
        <f>VLOOKUP(C194, Query[[Country]:[Subregion]],13, FALSE)</f>
        <v>Northern America</v>
      </c>
      <c r="W194" t="str">
        <f>VLOOKUP(C194, Query[[Country]:[GDP (IMF)]],16, FALSE)</f>
        <v>$22.20 Tn</v>
      </c>
      <c r="X194" t="str">
        <f>VLOOKUP(C194, Query[[Country]:[GDP (UN)]],17, FALSE)</f>
        <v>$18.62 Tn</v>
      </c>
      <c r="Y194">
        <f>VLOOKUP(C194, Query[[Country]:[GDP Per Capita]],18, FALSE)</f>
        <v>67063.27</v>
      </c>
    </row>
    <row r="195" spans="1:25" x14ac:dyDescent="0.2">
      <c r="A195">
        <v>94</v>
      </c>
      <c r="B195" t="s">
        <v>73</v>
      </c>
      <c r="C195" t="s">
        <v>15</v>
      </c>
      <c r="D195">
        <v>56</v>
      </c>
      <c r="E195">
        <v>51</v>
      </c>
      <c r="F195">
        <v>101</v>
      </c>
      <c r="G195">
        <v>97</v>
      </c>
      <c r="H195">
        <v>101</v>
      </c>
      <c r="I195">
        <v>101</v>
      </c>
      <c r="J195">
        <v>64</v>
      </c>
      <c r="K195" t="s">
        <v>2657</v>
      </c>
      <c r="L195">
        <v>81</v>
      </c>
      <c r="M195">
        <v>44.53</v>
      </c>
      <c r="N195">
        <v>2013</v>
      </c>
      <c r="O195" t="str">
        <f>VLOOKUP(C195, Query[[Country]:[Population Rank]],2,FALSE)</f>
        <v>3</v>
      </c>
      <c r="P195" t="str">
        <f>VLOOKUP(C195, Query[[Country]:[Growth Rate]],3,FALSE)</f>
        <v>0.59%</v>
      </c>
      <c r="Q195" t="str">
        <f>VLOOKUP(C195, Query[[Country]:[World Percentage]],4,FALSE)</f>
        <v>4.25%</v>
      </c>
      <c r="R195" t="str">
        <f>VLOOKUP(C195, Query[[Country]:[Density]],5,FALSE)</f>
        <v>35.32</v>
      </c>
      <c r="S195" t="str">
        <f>VLOOKUP(C195, Query[[Country]:[Land Area]],6, FALSE)</f>
        <v>9,147,420</v>
      </c>
      <c r="T195" t="str">
        <f>VLOOKUP(C195, Query[[Country]:[Area]],10, FALSE)</f>
        <v>9,372,610</v>
      </c>
      <c r="U195" t="str">
        <f>VLOOKUP(C195, Query[[Country]:[Region]],12, FALSE)</f>
        <v>Americas</v>
      </c>
      <c r="V195" t="str">
        <f>VLOOKUP(C195, Query[[Country]:[Subregion]],13, FALSE)</f>
        <v>Northern America</v>
      </c>
      <c r="W195" t="str">
        <f>VLOOKUP(C195, Query[[Country]:[GDP (IMF)]],16, FALSE)</f>
        <v>$22.20 Tn</v>
      </c>
      <c r="X195" t="str">
        <f>VLOOKUP(C195, Query[[Country]:[GDP (UN)]],17, FALSE)</f>
        <v>$18.62 Tn</v>
      </c>
      <c r="Y195">
        <f>VLOOKUP(C195, Query[[Country]:[GDP Per Capita]],18, FALSE)</f>
        <v>67063.27</v>
      </c>
    </row>
    <row r="196" spans="1:25" x14ac:dyDescent="0.2">
      <c r="A196">
        <v>95</v>
      </c>
      <c r="B196" t="s">
        <v>97</v>
      </c>
      <c r="C196" t="s">
        <v>30</v>
      </c>
      <c r="D196">
        <v>6</v>
      </c>
      <c r="E196">
        <v>43</v>
      </c>
      <c r="F196">
        <v>101</v>
      </c>
      <c r="G196">
        <v>101</v>
      </c>
      <c r="H196">
        <v>65</v>
      </c>
      <c r="I196">
        <v>101</v>
      </c>
      <c r="J196">
        <v>91</v>
      </c>
      <c r="K196" t="s">
        <v>2657</v>
      </c>
      <c r="L196">
        <v>26</v>
      </c>
      <c r="M196">
        <v>44.52</v>
      </c>
      <c r="N196">
        <v>2013</v>
      </c>
      <c r="O196" t="str">
        <f>VLOOKUP(C196, Query[[Country]:[Population Rank]],2,FALSE)</f>
        <v>11</v>
      </c>
      <c r="P196" t="str">
        <f>VLOOKUP(C196, Query[[Country]:[Growth Rate]],3,FALSE)</f>
        <v>-0.30%</v>
      </c>
      <c r="Q196" t="str">
        <f>VLOOKUP(C196, Query[[Country]:[World Percentage]],4,FALSE)</f>
        <v>1.62%</v>
      </c>
      <c r="R196" t="str">
        <f>VLOOKUP(C196, Query[[Country]:[Density]],5,FALSE)</f>
        <v>334.66</v>
      </c>
      <c r="S196" t="str">
        <f>VLOOKUP(C196, Query[[Country]:[Land Area]],6, FALSE)</f>
        <v>364,555</v>
      </c>
      <c r="T196" t="str">
        <f>VLOOKUP(C196, Query[[Country]:[Area]],10, FALSE)</f>
        <v>377,930</v>
      </c>
      <c r="U196" t="str">
        <f>VLOOKUP(C196, Query[[Country]:[Region]],12, FALSE)</f>
        <v>Asia</v>
      </c>
      <c r="V196" t="str">
        <f>VLOOKUP(C196, Query[[Country]:[Subregion]],13, FALSE)</f>
        <v>Eastern Asia</v>
      </c>
      <c r="W196" t="str">
        <f>VLOOKUP(C196, Query[[Country]:[GDP (IMF)]],16, FALSE)</f>
        <v>$5.50 Tn</v>
      </c>
      <c r="X196" t="str">
        <f>VLOOKUP(C196, Query[[Country]:[GDP (UN)]],17, FALSE)</f>
        <v>$4.94 Tn</v>
      </c>
      <c r="Y196">
        <f>VLOOKUP(C196, Query[[Country]:[GDP Per Capita]],18, FALSE)</f>
        <v>43450.14</v>
      </c>
    </row>
    <row r="197" spans="1:25" x14ac:dyDescent="0.2">
      <c r="A197">
        <v>96</v>
      </c>
      <c r="B197" t="s">
        <v>133</v>
      </c>
      <c r="C197" t="s">
        <v>115</v>
      </c>
      <c r="D197">
        <v>2</v>
      </c>
      <c r="E197">
        <v>101</v>
      </c>
      <c r="F197">
        <v>101</v>
      </c>
      <c r="G197">
        <v>43</v>
      </c>
      <c r="H197">
        <v>101</v>
      </c>
      <c r="I197">
        <v>101</v>
      </c>
      <c r="J197">
        <v>101</v>
      </c>
      <c r="K197" t="s">
        <v>2657</v>
      </c>
      <c r="L197">
        <v>101</v>
      </c>
      <c r="M197">
        <v>44.5</v>
      </c>
      <c r="N197">
        <v>2013</v>
      </c>
      <c r="O197" t="str">
        <f>VLOOKUP(C197, Query[[Country]:[Population Rank]],2,FALSE)</f>
        <v>55</v>
      </c>
      <c r="P197" t="str">
        <f>VLOOKUP(C197, Query[[Country]:[Growth Rate]],3,FALSE)</f>
        <v>1.18%</v>
      </c>
      <c r="Q197" t="str">
        <f>VLOOKUP(C197, Query[[Country]:[World Percentage]],4,FALSE)</f>
        <v>0.33%</v>
      </c>
      <c r="R197" t="str">
        <f>VLOOKUP(C197, Query[[Country]:[Density]],5,FALSE)</f>
        <v>3.32</v>
      </c>
      <c r="S197" t="str">
        <f>VLOOKUP(C197, Query[[Country]:[Land Area]],6, FALSE)</f>
        <v>7,682,300</v>
      </c>
      <c r="T197" t="str">
        <f>VLOOKUP(C197, Query[[Country]:[Area]],10, FALSE)</f>
        <v>7,692,024</v>
      </c>
      <c r="U197" t="str">
        <f>VLOOKUP(C197, Query[[Country]:[Region]],12, FALSE)</f>
        <v>Oceania</v>
      </c>
      <c r="V197" t="str">
        <f>VLOOKUP(C197, Query[[Country]:[Subregion]],13, FALSE)</f>
        <v>Australia and New Zealand</v>
      </c>
      <c r="W197" t="str">
        <f>VLOOKUP(C197, Query[[Country]:[GDP (IMF)]],16, FALSE)</f>
        <v>$1.48 Tn</v>
      </c>
      <c r="X197" t="str">
        <f>VLOOKUP(C197, Query[[Country]:[GDP (UN)]],17, FALSE)</f>
        <v>$1.30 Tn</v>
      </c>
      <c r="Y197">
        <f>VLOOKUP(C197, Query[[Country]:[GDP Per Capita]],18, FALSE)</f>
        <v>58096.73</v>
      </c>
    </row>
    <row r="198" spans="1:25" x14ac:dyDescent="0.2">
      <c r="A198">
        <v>97</v>
      </c>
      <c r="B198" t="s">
        <v>134</v>
      </c>
      <c r="C198" t="s">
        <v>52</v>
      </c>
      <c r="D198">
        <v>4</v>
      </c>
      <c r="E198">
        <v>101</v>
      </c>
      <c r="F198">
        <v>101</v>
      </c>
      <c r="G198">
        <v>101</v>
      </c>
      <c r="H198">
        <v>68</v>
      </c>
      <c r="I198">
        <v>101</v>
      </c>
      <c r="J198">
        <v>92</v>
      </c>
      <c r="K198" t="s">
        <v>2657</v>
      </c>
      <c r="L198">
        <v>81</v>
      </c>
      <c r="M198">
        <v>44.5</v>
      </c>
      <c r="N198">
        <v>2013</v>
      </c>
      <c r="O198" t="str">
        <f>VLOOKUP(C198, Query[[Country]:[Population Rank]],2,FALSE)</f>
        <v>39</v>
      </c>
      <c r="P198" t="str">
        <f>VLOOKUP(C198, Query[[Country]:[Growth Rate]],3,FALSE)</f>
        <v>0.89%</v>
      </c>
      <c r="Q198" t="str">
        <f>VLOOKUP(C198, Query[[Country]:[World Percentage]],4,FALSE)</f>
        <v>0.48%</v>
      </c>
      <c r="R198" t="str">
        <f>VLOOKUP(C198, Query[[Country]:[Density]],5,FALSE)</f>
        <v>3.78</v>
      </c>
      <c r="S198" t="str">
        <f>VLOOKUP(C198, Query[[Country]:[Land Area]],6, FALSE)</f>
        <v>9,093,510</v>
      </c>
      <c r="T198" t="str">
        <f>VLOOKUP(C198, Query[[Country]:[Area]],10, FALSE)</f>
        <v>9,984,670</v>
      </c>
      <c r="U198" t="str">
        <f>VLOOKUP(C198, Query[[Country]:[Region]],12, FALSE)</f>
        <v>Americas</v>
      </c>
      <c r="V198" t="str">
        <f>VLOOKUP(C198, Query[[Country]:[Subregion]],13, FALSE)</f>
        <v>Northern America</v>
      </c>
      <c r="W198" t="str">
        <f>VLOOKUP(C198, Query[[Country]:[GDP (IMF)]],16, FALSE)</f>
        <v>$1.83 Tn</v>
      </c>
      <c r="X198" t="str">
        <f>VLOOKUP(C198, Query[[Country]:[GDP (UN)]],17, FALSE)</f>
        <v>$1.53 Tn</v>
      </c>
      <c r="Y198">
        <f>VLOOKUP(C198, Query[[Country]:[GDP Per Capita]],18, FALSE)</f>
        <v>48552.87</v>
      </c>
    </row>
    <row r="199" spans="1:25" x14ac:dyDescent="0.2">
      <c r="A199">
        <v>98</v>
      </c>
      <c r="B199" t="s">
        <v>109</v>
      </c>
      <c r="C199" t="s">
        <v>110</v>
      </c>
      <c r="D199">
        <v>1</v>
      </c>
      <c r="E199">
        <v>69</v>
      </c>
      <c r="F199">
        <v>101</v>
      </c>
      <c r="G199">
        <v>81</v>
      </c>
      <c r="H199">
        <v>74</v>
      </c>
      <c r="I199">
        <v>79</v>
      </c>
      <c r="J199">
        <v>71</v>
      </c>
      <c r="K199" t="s">
        <v>2657</v>
      </c>
      <c r="L199">
        <v>101</v>
      </c>
      <c r="M199">
        <v>44.39</v>
      </c>
      <c r="N199">
        <v>2013</v>
      </c>
      <c r="O199" t="str">
        <f>VLOOKUP(C199, Query[[Country]:[Population Rank]],2,FALSE)</f>
        <v>116</v>
      </c>
      <c r="P199" t="str">
        <f>VLOOKUP(C199, Query[[Country]:[Growth Rate]],3,FALSE)</f>
        <v>0.15%</v>
      </c>
      <c r="Q199" t="str">
        <f>VLOOKUP(C199, Query[[Country]:[World Percentage]],4,FALSE)</f>
        <v>0.07%</v>
      </c>
      <c r="R199" t="str">
        <f>VLOOKUP(C199, Query[[Country]:[Density]],5,FALSE)</f>
        <v>16.37</v>
      </c>
      <c r="S199" t="str">
        <f>VLOOKUP(C199, Query[[Country]:[Land Area]],6, FALSE)</f>
        <v>303,890</v>
      </c>
      <c r="T199" t="str">
        <f>VLOOKUP(C199, Query[[Country]:[Area]],10, FALSE)</f>
        <v>338,424</v>
      </c>
      <c r="U199" t="str">
        <f>VLOOKUP(C199, Query[[Country]:[Region]],12, FALSE)</f>
        <v>Europe</v>
      </c>
      <c r="V199" t="str">
        <f>VLOOKUP(C199, Query[[Country]:[Subregion]],13, FALSE)</f>
        <v>Northern Europe</v>
      </c>
      <c r="W199" t="str">
        <f>VLOOKUP(C199, Query[[Country]:[GDP (IMF)]],16, FALSE)</f>
        <v>$289.24 Bn</v>
      </c>
      <c r="X199" t="str">
        <f>VLOOKUP(C199, Query[[Country]:[GDP (UN)]],17, FALSE)</f>
        <v>$238.50 Bn</v>
      </c>
      <c r="Y199">
        <f>VLOOKUP(C199, Query[[Country]:[GDP Per Capita]],18, FALSE)</f>
        <v>52203.14</v>
      </c>
    </row>
    <row r="200" spans="1:25" x14ac:dyDescent="0.2">
      <c r="A200">
        <v>99</v>
      </c>
      <c r="B200" t="s">
        <v>135</v>
      </c>
      <c r="C200" t="s">
        <v>66</v>
      </c>
      <c r="D200">
        <v>5</v>
      </c>
      <c r="E200">
        <v>28</v>
      </c>
      <c r="F200">
        <v>101</v>
      </c>
      <c r="G200">
        <v>72</v>
      </c>
      <c r="H200">
        <v>101</v>
      </c>
      <c r="I200">
        <v>87</v>
      </c>
      <c r="J200">
        <v>101</v>
      </c>
      <c r="K200" t="s">
        <v>2657</v>
      </c>
      <c r="L200">
        <v>101</v>
      </c>
      <c r="M200">
        <v>44.36</v>
      </c>
      <c r="N200">
        <v>2013</v>
      </c>
      <c r="O200" t="str">
        <f>VLOOKUP(C200, Query[[Country]:[Population Rank]],2,FALSE)</f>
        <v>22</v>
      </c>
      <c r="P200" t="str">
        <f>VLOOKUP(C200, Query[[Country]:[Growth Rate]],3,FALSE)</f>
        <v>0.22%</v>
      </c>
      <c r="Q200" t="str">
        <f>VLOOKUP(C200, Query[[Country]:[World Percentage]],4,FALSE)</f>
        <v>0.84%</v>
      </c>
      <c r="R200" t="str">
        <f>VLOOKUP(C200, Query[[Country]:[Density]],5,FALSE)</f>
        <v>118.31</v>
      </c>
      <c r="S200" t="str">
        <f>VLOOKUP(C200, Query[[Country]:[Land Area]],6, FALSE)</f>
        <v>547,557</v>
      </c>
      <c r="T200" t="str">
        <f>VLOOKUP(C200, Query[[Country]:[Area]],10, FALSE)</f>
        <v>551,695</v>
      </c>
      <c r="U200" t="str">
        <f>VLOOKUP(C200, Query[[Country]:[Region]],12, FALSE)</f>
        <v>Europe</v>
      </c>
      <c r="V200" t="str">
        <f>VLOOKUP(C200, Query[[Country]:[Subregion]],13, FALSE)</f>
        <v>Western Europe</v>
      </c>
      <c r="W200" t="str">
        <f>VLOOKUP(C200, Query[[Country]:[GDP (IMF)]],16, FALSE)</f>
        <v>$2.88 Tn</v>
      </c>
      <c r="X200" t="str">
        <f>VLOOKUP(C200, Query[[Country]:[GDP (UN)]],17, FALSE)</f>
        <v>$2.47 Tn</v>
      </c>
      <c r="Y200">
        <f>VLOOKUP(C200, Query[[Country]:[GDP Per Capita]],18, FALSE)</f>
        <v>44061.52</v>
      </c>
    </row>
    <row r="201" spans="1:25" x14ac:dyDescent="0.2">
      <c r="A201">
        <v>100</v>
      </c>
      <c r="B201" t="s">
        <v>107</v>
      </c>
      <c r="C201" t="s">
        <v>15</v>
      </c>
      <c r="D201">
        <v>57</v>
      </c>
      <c r="E201">
        <v>101</v>
      </c>
      <c r="F201">
        <v>85</v>
      </c>
      <c r="G201">
        <v>101</v>
      </c>
      <c r="H201">
        <v>97</v>
      </c>
      <c r="I201">
        <v>101</v>
      </c>
      <c r="J201">
        <v>43</v>
      </c>
      <c r="K201" t="s">
        <v>2657</v>
      </c>
      <c r="L201">
        <v>32</v>
      </c>
      <c r="M201">
        <v>44.26</v>
      </c>
      <c r="N201">
        <v>2013</v>
      </c>
      <c r="O201" t="str">
        <f>VLOOKUP(C201, Query[[Country]:[Population Rank]],2,FALSE)</f>
        <v>3</v>
      </c>
      <c r="P201" t="str">
        <f>VLOOKUP(C201, Query[[Country]:[Growth Rate]],3,FALSE)</f>
        <v>0.59%</v>
      </c>
      <c r="Q201" t="str">
        <f>VLOOKUP(C201, Query[[Country]:[World Percentage]],4,FALSE)</f>
        <v>4.25%</v>
      </c>
      <c r="R201" t="str">
        <f>VLOOKUP(C201, Query[[Country]:[Density]],5,FALSE)</f>
        <v>35.32</v>
      </c>
      <c r="S201" t="str">
        <f>VLOOKUP(C201, Query[[Country]:[Land Area]],6, FALSE)</f>
        <v>9,147,420</v>
      </c>
      <c r="T201" t="str">
        <f>VLOOKUP(C201, Query[[Country]:[Area]],10, FALSE)</f>
        <v>9,372,610</v>
      </c>
      <c r="U201" t="str">
        <f>VLOOKUP(C201, Query[[Country]:[Region]],12, FALSE)</f>
        <v>Americas</v>
      </c>
      <c r="V201" t="str">
        <f>VLOOKUP(C201, Query[[Country]:[Subregion]],13, FALSE)</f>
        <v>Northern America</v>
      </c>
      <c r="W201" t="str">
        <f>VLOOKUP(C201, Query[[Country]:[GDP (IMF)]],16, FALSE)</f>
        <v>$22.20 Tn</v>
      </c>
      <c r="X201" t="str">
        <f>VLOOKUP(C201, Query[[Country]:[GDP (UN)]],17, FALSE)</f>
        <v>$18.62 Tn</v>
      </c>
      <c r="Y201">
        <f>VLOOKUP(C201, Query[[Country]:[GDP Per Capita]],18, FALSE)</f>
        <v>67063.27</v>
      </c>
    </row>
    <row r="202" spans="1:25" x14ac:dyDescent="0.2">
      <c r="A202">
        <v>1</v>
      </c>
      <c r="B202" t="s">
        <v>14</v>
      </c>
      <c r="C202" t="s">
        <v>15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 t="s">
        <v>2117</v>
      </c>
      <c r="L202">
        <v>2</v>
      </c>
      <c r="M202">
        <v>100</v>
      </c>
      <c r="N202">
        <v>2014</v>
      </c>
      <c r="O202" t="str">
        <f>VLOOKUP(C202, Query[[Country]:[Population Rank]],2,FALSE)</f>
        <v>3</v>
      </c>
      <c r="P202" t="str">
        <f>VLOOKUP(C202, Query[[Country]:[Growth Rate]],3,FALSE)</f>
        <v>0.59%</v>
      </c>
      <c r="Q202" t="str">
        <f>VLOOKUP(C202, Query[[Country]:[World Percentage]],4,FALSE)</f>
        <v>4.25%</v>
      </c>
      <c r="R202" t="str">
        <f>VLOOKUP(C202, Query[[Country]:[Density]],5,FALSE)</f>
        <v>35.32</v>
      </c>
      <c r="S202" t="str">
        <f>VLOOKUP(C202, Query[[Country]:[Land Area]],6, FALSE)</f>
        <v>9,147,420</v>
      </c>
      <c r="T202" t="str">
        <f>VLOOKUP(C202, Query[[Country]:[Area]],10, FALSE)</f>
        <v>9,372,610</v>
      </c>
      <c r="U202" t="str">
        <f>VLOOKUP(C202, Query[[Country]:[Region]],12, FALSE)</f>
        <v>Americas</v>
      </c>
      <c r="V202" t="str">
        <f>VLOOKUP(C202, Query[[Country]:[Subregion]],13, FALSE)</f>
        <v>Northern America</v>
      </c>
      <c r="W202" t="str">
        <f>VLOOKUP(C202, Query[[Country]:[GDP (IMF)]],16, FALSE)</f>
        <v>$22.20 Tn</v>
      </c>
      <c r="X202" t="str">
        <f>VLOOKUP(C202, Query[[Country]:[GDP (UN)]],17, FALSE)</f>
        <v>$18.62 Tn</v>
      </c>
      <c r="Y202">
        <f>VLOOKUP(C202, Query[[Country]:[GDP Per Capita]],18, FALSE)</f>
        <v>67063.27</v>
      </c>
    </row>
    <row r="203" spans="1:25" x14ac:dyDescent="0.2">
      <c r="A203">
        <v>2</v>
      </c>
      <c r="B203" t="s">
        <v>17</v>
      </c>
      <c r="C203" t="s">
        <v>15</v>
      </c>
      <c r="D203">
        <v>2</v>
      </c>
      <c r="E203">
        <v>11</v>
      </c>
      <c r="F203">
        <v>2</v>
      </c>
      <c r="G203">
        <v>4</v>
      </c>
      <c r="H203">
        <v>5</v>
      </c>
      <c r="I203">
        <v>3</v>
      </c>
      <c r="J203">
        <v>3</v>
      </c>
      <c r="K203" t="s">
        <v>1546</v>
      </c>
      <c r="L203">
        <v>6</v>
      </c>
      <c r="M203">
        <v>99.09</v>
      </c>
      <c r="N203">
        <v>2014</v>
      </c>
      <c r="O203" t="str">
        <f>VLOOKUP(C203, Query[[Country]:[Population Rank]],2,FALSE)</f>
        <v>3</v>
      </c>
      <c r="P203" t="str">
        <f>VLOOKUP(C203, Query[[Country]:[Growth Rate]],3,FALSE)</f>
        <v>0.59%</v>
      </c>
      <c r="Q203" t="str">
        <f>VLOOKUP(C203, Query[[Country]:[World Percentage]],4,FALSE)</f>
        <v>4.25%</v>
      </c>
      <c r="R203" t="str">
        <f>VLOOKUP(C203, Query[[Country]:[Density]],5,FALSE)</f>
        <v>35.32</v>
      </c>
      <c r="S203" t="str">
        <f>VLOOKUP(C203, Query[[Country]:[Land Area]],6, FALSE)</f>
        <v>9,147,420</v>
      </c>
      <c r="T203" t="str">
        <f>VLOOKUP(C203, Query[[Country]:[Area]],10, FALSE)</f>
        <v>9,372,610</v>
      </c>
      <c r="U203" t="str">
        <f>VLOOKUP(C203, Query[[Country]:[Region]],12, FALSE)</f>
        <v>Americas</v>
      </c>
      <c r="V203" t="str">
        <f>VLOOKUP(C203, Query[[Country]:[Subregion]],13, FALSE)</f>
        <v>Northern America</v>
      </c>
      <c r="W203" t="str">
        <f>VLOOKUP(C203, Query[[Country]:[GDP (IMF)]],16, FALSE)</f>
        <v>$22.20 Tn</v>
      </c>
      <c r="X203" t="str">
        <f>VLOOKUP(C203, Query[[Country]:[GDP (UN)]],17, FALSE)</f>
        <v>$18.62 Tn</v>
      </c>
      <c r="Y203">
        <f>VLOOKUP(C203, Query[[Country]:[GDP Per Capita]],18, FALSE)</f>
        <v>67063.27</v>
      </c>
    </row>
    <row r="204" spans="1:25" x14ac:dyDescent="0.2">
      <c r="A204">
        <v>3</v>
      </c>
      <c r="B204" t="s">
        <v>16</v>
      </c>
      <c r="C204" t="s">
        <v>15</v>
      </c>
      <c r="D204">
        <v>3</v>
      </c>
      <c r="E204">
        <v>3</v>
      </c>
      <c r="F204">
        <v>11</v>
      </c>
      <c r="G204">
        <v>2</v>
      </c>
      <c r="H204">
        <v>15</v>
      </c>
      <c r="I204">
        <v>2</v>
      </c>
      <c r="J204">
        <v>2</v>
      </c>
      <c r="K204" t="s">
        <v>2376</v>
      </c>
      <c r="L204">
        <v>1</v>
      </c>
      <c r="M204">
        <v>98.69</v>
      </c>
      <c r="N204">
        <v>2014</v>
      </c>
      <c r="O204" t="str">
        <f>VLOOKUP(C204, Query[[Country]:[Population Rank]],2,FALSE)</f>
        <v>3</v>
      </c>
      <c r="P204" t="str">
        <f>VLOOKUP(C204, Query[[Country]:[Growth Rate]],3,FALSE)</f>
        <v>0.59%</v>
      </c>
      <c r="Q204" t="str">
        <f>VLOOKUP(C204, Query[[Country]:[World Percentage]],4,FALSE)</f>
        <v>4.25%</v>
      </c>
      <c r="R204" t="str">
        <f>VLOOKUP(C204, Query[[Country]:[Density]],5,FALSE)</f>
        <v>35.32</v>
      </c>
      <c r="S204" t="str">
        <f>VLOOKUP(C204, Query[[Country]:[Land Area]],6, FALSE)</f>
        <v>9,147,420</v>
      </c>
      <c r="T204" t="str">
        <f>VLOOKUP(C204, Query[[Country]:[Area]],10, FALSE)</f>
        <v>9,372,610</v>
      </c>
      <c r="U204" t="str">
        <f>VLOOKUP(C204, Query[[Country]:[Region]],12, FALSE)</f>
        <v>Americas</v>
      </c>
      <c r="V204" t="str">
        <f>VLOOKUP(C204, Query[[Country]:[Subregion]],13, FALSE)</f>
        <v>Northern America</v>
      </c>
      <c r="W204" t="str">
        <f>VLOOKUP(C204, Query[[Country]:[GDP (IMF)]],16, FALSE)</f>
        <v>$22.20 Tn</v>
      </c>
      <c r="X204" t="str">
        <f>VLOOKUP(C204, Query[[Country]:[GDP (UN)]],17, FALSE)</f>
        <v>$18.62 Tn</v>
      </c>
      <c r="Y204">
        <f>VLOOKUP(C204, Query[[Country]:[GDP Per Capita]],18, FALSE)</f>
        <v>67063.27</v>
      </c>
    </row>
    <row r="205" spans="1:25" x14ac:dyDescent="0.2">
      <c r="A205">
        <v>4</v>
      </c>
      <c r="B205" t="s">
        <v>18</v>
      </c>
      <c r="C205" t="s">
        <v>19</v>
      </c>
      <c r="D205">
        <v>1</v>
      </c>
      <c r="E205">
        <v>2</v>
      </c>
      <c r="F205">
        <v>10</v>
      </c>
      <c r="G205">
        <v>5</v>
      </c>
      <c r="H205">
        <v>10</v>
      </c>
      <c r="I205">
        <v>9</v>
      </c>
      <c r="J205">
        <v>12</v>
      </c>
      <c r="K205" t="s">
        <v>1672</v>
      </c>
      <c r="L205">
        <v>48</v>
      </c>
      <c r="M205">
        <v>97.64</v>
      </c>
      <c r="N205">
        <v>2014</v>
      </c>
      <c r="O205" t="str">
        <f>VLOOKUP(C205, Query[[Country]:[Population Rank]],2,FALSE)</f>
        <v>21</v>
      </c>
      <c r="P205" t="str">
        <f>VLOOKUP(C205, Query[[Country]:[Growth Rate]],3,FALSE)</f>
        <v>0.53%</v>
      </c>
      <c r="Q205" t="str">
        <f>VLOOKUP(C205, Query[[Country]:[World Percentage]],4,FALSE)</f>
        <v>0.87%</v>
      </c>
      <c r="R205" t="str">
        <f>VLOOKUP(C205, Query[[Country]:[Density]],5,FALSE)</f>
        <v>279.48</v>
      </c>
      <c r="S205" t="str">
        <f>VLOOKUP(C205, Query[[Country]:[Land Area]],6, FALSE)</f>
        <v>241,930</v>
      </c>
      <c r="T205" t="str">
        <f>VLOOKUP(C205, Query[[Country]:[Area]],10, FALSE)</f>
        <v>242,900</v>
      </c>
      <c r="U205" t="str">
        <f>VLOOKUP(C205, Query[[Country]:[Region]],12, FALSE)</f>
        <v>Europe</v>
      </c>
      <c r="V205" t="str">
        <f>VLOOKUP(C205, Query[[Country]:[Subregion]],13, FALSE)</f>
        <v>Northern Europe</v>
      </c>
      <c r="W205" t="str">
        <f>VLOOKUP(C205, Query[[Country]:[GDP (IMF)]],16, FALSE)</f>
        <v>$2.93 Tn</v>
      </c>
      <c r="X205" t="str">
        <f>VLOOKUP(C205, Query[[Country]:[GDP (UN)]],17, FALSE)</f>
        <v>$2.65 Tn</v>
      </c>
      <c r="Y205">
        <f>VLOOKUP(C205, Query[[Country]:[GDP Per Capita]],18, FALSE)</f>
        <v>43117.57</v>
      </c>
    </row>
    <row r="206" spans="1:25" x14ac:dyDescent="0.2">
      <c r="A206">
        <v>5</v>
      </c>
      <c r="B206" t="s">
        <v>22</v>
      </c>
      <c r="C206" t="s">
        <v>19</v>
      </c>
      <c r="D206">
        <v>2</v>
      </c>
      <c r="E206">
        <v>7</v>
      </c>
      <c r="F206">
        <v>12</v>
      </c>
      <c r="G206">
        <v>10</v>
      </c>
      <c r="H206">
        <v>11</v>
      </c>
      <c r="I206">
        <v>12</v>
      </c>
      <c r="J206">
        <v>11</v>
      </c>
      <c r="K206" t="s">
        <v>2143</v>
      </c>
      <c r="L206">
        <v>16</v>
      </c>
      <c r="M206">
        <v>97.51</v>
      </c>
      <c r="N206">
        <v>2014</v>
      </c>
      <c r="O206" t="str">
        <f>VLOOKUP(C206, Query[[Country]:[Population Rank]],2,FALSE)</f>
        <v>21</v>
      </c>
      <c r="P206" t="str">
        <f>VLOOKUP(C206, Query[[Country]:[Growth Rate]],3,FALSE)</f>
        <v>0.53%</v>
      </c>
      <c r="Q206" t="str">
        <f>VLOOKUP(C206, Query[[Country]:[World Percentage]],4,FALSE)</f>
        <v>0.87%</v>
      </c>
      <c r="R206" t="str">
        <f>VLOOKUP(C206, Query[[Country]:[Density]],5,FALSE)</f>
        <v>279.48</v>
      </c>
      <c r="S206" t="str">
        <f>VLOOKUP(C206, Query[[Country]:[Land Area]],6, FALSE)</f>
        <v>241,930</v>
      </c>
      <c r="T206" t="str">
        <f>VLOOKUP(C206, Query[[Country]:[Area]],10, FALSE)</f>
        <v>242,900</v>
      </c>
      <c r="U206" t="str">
        <f>VLOOKUP(C206, Query[[Country]:[Region]],12, FALSE)</f>
        <v>Europe</v>
      </c>
      <c r="V206" t="str">
        <f>VLOOKUP(C206, Query[[Country]:[Subregion]],13, FALSE)</f>
        <v>Northern Europe</v>
      </c>
      <c r="W206" t="str">
        <f>VLOOKUP(C206, Query[[Country]:[GDP (IMF)]],16, FALSE)</f>
        <v>$2.93 Tn</v>
      </c>
      <c r="X206" t="str">
        <f>VLOOKUP(C206, Query[[Country]:[GDP (UN)]],17, FALSE)</f>
        <v>$2.65 Tn</v>
      </c>
      <c r="Y206">
        <f>VLOOKUP(C206, Query[[Country]:[GDP Per Capita]],18, FALSE)</f>
        <v>43117.57</v>
      </c>
    </row>
    <row r="207" spans="1:25" x14ac:dyDescent="0.2">
      <c r="A207">
        <v>6</v>
      </c>
      <c r="B207" t="s">
        <v>24</v>
      </c>
      <c r="C207" t="s">
        <v>15</v>
      </c>
      <c r="D207">
        <v>4</v>
      </c>
      <c r="E207">
        <v>13</v>
      </c>
      <c r="F207">
        <v>8</v>
      </c>
      <c r="G207">
        <v>9</v>
      </c>
      <c r="H207">
        <v>14</v>
      </c>
      <c r="I207">
        <v>13</v>
      </c>
      <c r="J207">
        <v>9</v>
      </c>
      <c r="K207" t="s">
        <v>1672</v>
      </c>
      <c r="L207">
        <v>4</v>
      </c>
      <c r="M207">
        <v>97.41</v>
      </c>
      <c r="N207">
        <v>2014</v>
      </c>
      <c r="O207" t="str">
        <f>VLOOKUP(C207, Query[[Country]:[Population Rank]],2,FALSE)</f>
        <v>3</v>
      </c>
      <c r="P207" t="str">
        <f>VLOOKUP(C207, Query[[Country]:[Growth Rate]],3,FALSE)</f>
        <v>0.59%</v>
      </c>
      <c r="Q207" t="str">
        <f>VLOOKUP(C207, Query[[Country]:[World Percentage]],4,FALSE)</f>
        <v>4.25%</v>
      </c>
      <c r="R207" t="str">
        <f>VLOOKUP(C207, Query[[Country]:[Density]],5,FALSE)</f>
        <v>35.32</v>
      </c>
      <c r="S207" t="str">
        <f>VLOOKUP(C207, Query[[Country]:[Land Area]],6, FALSE)</f>
        <v>9,147,420</v>
      </c>
      <c r="T207" t="str">
        <f>VLOOKUP(C207, Query[[Country]:[Area]],10, FALSE)</f>
        <v>9,372,610</v>
      </c>
      <c r="U207" t="str">
        <f>VLOOKUP(C207, Query[[Country]:[Region]],12, FALSE)</f>
        <v>Americas</v>
      </c>
      <c r="V207" t="str">
        <f>VLOOKUP(C207, Query[[Country]:[Subregion]],13, FALSE)</f>
        <v>Northern America</v>
      </c>
      <c r="W207" t="str">
        <f>VLOOKUP(C207, Query[[Country]:[GDP (IMF)]],16, FALSE)</f>
        <v>$22.20 Tn</v>
      </c>
      <c r="X207" t="str">
        <f>VLOOKUP(C207, Query[[Country]:[GDP (UN)]],17, FALSE)</f>
        <v>$18.62 Tn</v>
      </c>
      <c r="Y207">
        <f>VLOOKUP(C207, Query[[Country]:[GDP Per Capita]],18, FALSE)</f>
        <v>67063.27</v>
      </c>
    </row>
    <row r="208" spans="1:25" x14ac:dyDescent="0.2">
      <c r="A208">
        <v>7</v>
      </c>
      <c r="B208" t="s">
        <v>25</v>
      </c>
      <c r="C208" t="s">
        <v>15</v>
      </c>
      <c r="D208">
        <v>5</v>
      </c>
      <c r="E208">
        <v>4</v>
      </c>
      <c r="F208">
        <v>22</v>
      </c>
      <c r="G208">
        <v>6</v>
      </c>
      <c r="H208">
        <v>7</v>
      </c>
      <c r="I208">
        <v>4</v>
      </c>
      <c r="J208">
        <v>3</v>
      </c>
      <c r="K208" t="s">
        <v>1471</v>
      </c>
      <c r="L208">
        <v>28</v>
      </c>
      <c r="M208">
        <v>92.84</v>
      </c>
      <c r="N208">
        <v>2014</v>
      </c>
      <c r="O208" t="str">
        <f>VLOOKUP(C208, Query[[Country]:[Population Rank]],2,FALSE)</f>
        <v>3</v>
      </c>
      <c r="P208" t="str">
        <f>VLOOKUP(C208, Query[[Country]:[Growth Rate]],3,FALSE)</f>
        <v>0.59%</v>
      </c>
      <c r="Q208" t="str">
        <f>VLOOKUP(C208, Query[[Country]:[World Percentage]],4,FALSE)</f>
        <v>4.25%</v>
      </c>
      <c r="R208" t="str">
        <f>VLOOKUP(C208, Query[[Country]:[Density]],5,FALSE)</f>
        <v>35.32</v>
      </c>
      <c r="S208" t="str">
        <f>VLOOKUP(C208, Query[[Country]:[Land Area]],6, FALSE)</f>
        <v>9,147,420</v>
      </c>
      <c r="T208" t="str">
        <f>VLOOKUP(C208, Query[[Country]:[Area]],10, FALSE)</f>
        <v>9,372,610</v>
      </c>
      <c r="U208" t="str">
        <f>VLOOKUP(C208, Query[[Country]:[Region]],12, FALSE)</f>
        <v>Americas</v>
      </c>
      <c r="V208" t="str">
        <f>VLOOKUP(C208, Query[[Country]:[Subregion]],13, FALSE)</f>
        <v>Northern America</v>
      </c>
      <c r="W208" t="str">
        <f>VLOOKUP(C208, Query[[Country]:[GDP (IMF)]],16, FALSE)</f>
        <v>$22.20 Tn</v>
      </c>
      <c r="X208" t="str">
        <f>VLOOKUP(C208, Query[[Country]:[GDP (UN)]],17, FALSE)</f>
        <v>$18.62 Tn</v>
      </c>
      <c r="Y208">
        <f>VLOOKUP(C208, Query[[Country]:[GDP Per Capita]],18, FALSE)</f>
        <v>67063.27</v>
      </c>
    </row>
    <row r="209" spans="1:25" x14ac:dyDescent="0.2">
      <c r="A209">
        <v>8</v>
      </c>
      <c r="B209" t="s">
        <v>26</v>
      </c>
      <c r="C209" t="s">
        <v>15</v>
      </c>
      <c r="D209">
        <v>6</v>
      </c>
      <c r="E209">
        <v>10</v>
      </c>
      <c r="F209">
        <v>14</v>
      </c>
      <c r="G209">
        <v>8</v>
      </c>
      <c r="H209">
        <v>17</v>
      </c>
      <c r="I209">
        <v>19</v>
      </c>
      <c r="J209">
        <v>10</v>
      </c>
      <c r="K209" t="s">
        <v>1498</v>
      </c>
      <c r="L209">
        <v>149</v>
      </c>
      <c r="M209">
        <v>92.03</v>
      </c>
      <c r="N209">
        <v>2014</v>
      </c>
      <c r="O209" t="str">
        <f>VLOOKUP(C209, Query[[Country]:[Population Rank]],2,FALSE)</f>
        <v>3</v>
      </c>
      <c r="P209" t="str">
        <f>VLOOKUP(C209, Query[[Country]:[Growth Rate]],3,FALSE)</f>
        <v>0.59%</v>
      </c>
      <c r="Q209" t="str">
        <f>VLOOKUP(C209, Query[[Country]:[World Percentage]],4,FALSE)</f>
        <v>4.25%</v>
      </c>
      <c r="R209" t="str">
        <f>VLOOKUP(C209, Query[[Country]:[Density]],5,FALSE)</f>
        <v>35.32</v>
      </c>
      <c r="S209" t="str">
        <f>VLOOKUP(C209, Query[[Country]:[Land Area]],6, FALSE)</f>
        <v>9,147,420</v>
      </c>
      <c r="T209" t="str">
        <f>VLOOKUP(C209, Query[[Country]:[Area]],10, FALSE)</f>
        <v>9,372,610</v>
      </c>
      <c r="U209" t="str">
        <f>VLOOKUP(C209, Query[[Country]:[Region]],12, FALSE)</f>
        <v>Americas</v>
      </c>
      <c r="V209" t="str">
        <f>VLOOKUP(C209, Query[[Country]:[Subregion]],13, FALSE)</f>
        <v>Northern America</v>
      </c>
      <c r="W209" t="str">
        <f>VLOOKUP(C209, Query[[Country]:[GDP (IMF)]],16, FALSE)</f>
        <v>$22.20 Tn</v>
      </c>
      <c r="X209" t="str">
        <f>VLOOKUP(C209, Query[[Country]:[GDP (UN)]],17, FALSE)</f>
        <v>$18.62 Tn</v>
      </c>
      <c r="Y209">
        <f>VLOOKUP(C209, Query[[Country]:[GDP Per Capita]],18, FALSE)</f>
        <v>67063.27</v>
      </c>
    </row>
    <row r="210" spans="1:25" x14ac:dyDescent="0.2">
      <c r="A210">
        <v>9</v>
      </c>
      <c r="B210" t="s">
        <v>21</v>
      </c>
      <c r="C210" t="s">
        <v>15</v>
      </c>
      <c r="D210">
        <v>7</v>
      </c>
      <c r="E210">
        <v>5</v>
      </c>
      <c r="F210">
        <v>16</v>
      </c>
      <c r="G210">
        <v>3</v>
      </c>
      <c r="H210">
        <v>70</v>
      </c>
      <c r="I210">
        <v>25</v>
      </c>
      <c r="J210">
        <v>19</v>
      </c>
      <c r="K210" t="s">
        <v>1362</v>
      </c>
      <c r="L210">
        <v>204</v>
      </c>
      <c r="M210">
        <v>88.56</v>
      </c>
      <c r="N210">
        <v>2014</v>
      </c>
      <c r="O210" t="str">
        <f>VLOOKUP(C210, Query[[Country]:[Population Rank]],2,FALSE)</f>
        <v>3</v>
      </c>
      <c r="P210" t="str">
        <f>VLOOKUP(C210, Query[[Country]:[Growth Rate]],3,FALSE)</f>
        <v>0.59%</v>
      </c>
      <c r="Q210" t="str">
        <f>VLOOKUP(C210, Query[[Country]:[World Percentage]],4,FALSE)</f>
        <v>4.25%</v>
      </c>
      <c r="R210" t="str">
        <f>VLOOKUP(C210, Query[[Country]:[Density]],5,FALSE)</f>
        <v>35.32</v>
      </c>
      <c r="S210" t="str">
        <f>VLOOKUP(C210, Query[[Country]:[Land Area]],6, FALSE)</f>
        <v>9,147,420</v>
      </c>
      <c r="T210" t="str">
        <f>VLOOKUP(C210, Query[[Country]:[Area]],10, FALSE)</f>
        <v>9,372,610</v>
      </c>
      <c r="U210" t="str">
        <f>VLOOKUP(C210, Query[[Country]:[Region]],12, FALSE)</f>
        <v>Americas</v>
      </c>
      <c r="V210" t="str">
        <f>VLOOKUP(C210, Query[[Country]:[Subregion]],13, FALSE)</f>
        <v>Northern America</v>
      </c>
      <c r="W210" t="str">
        <f>VLOOKUP(C210, Query[[Country]:[GDP (IMF)]],16, FALSE)</f>
        <v>$22.20 Tn</v>
      </c>
      <c r="X210" t="str">
        <f>VLOOKUP(C210, Query[[Country]:[GDP (UN)]],17, FALSE)</f>
        <v>$18.62 Tn</v>
      </c>
      <c r="Y210">
        <f>VLOOKUP(C210, Query[[Country]:[GDP Per Capita]],18, FALSE)</f>
        <v>67063.27</v>
      </c>
    </row>
    <row r="211" spans="1:25" x14ac:dyDescent="0.2">
      <c r="A211">
        <v>10</v>
      </c>
      <c r="B211" t="s">
        <v>23</v>
      </c>
      <c r="C211" t="s">
        <v>15</v>
      </c>
      <c r="D211">
        <v>8</v>
      </c>
      <c r="E211">
        <v>9</v>
      </c>
      <c r="F211">
        <v>25</v>
      </c>
      <c r="G211">
        <v>11</v>
      </c>
      <c r="H211">
        <v>18</v>
      </c>
      <c r="I211">
        <v>7</v>
      </c>
      <c r="J211">
        <v>32</v>
      </c>
      <c r="K211" t="s">
        <v>2127</v>
      </c>
      <c r="L211">
        <v>45</v>
      </c>
      <c r="M211">
        <v>88.11</v>
      </c>
      <c r="N211">
        <v>2014</v>
      </c>
      <c r="O211" t="str">
        <f>VLOOKUP(C211, Query[[Country]:[Population Rank]],2,FALSE)</f>
        <v>3</v>
      </c>
      <c r="P211" t="str">
        <f>VLOOKUP(C211, Query[[Country]:[Growth Rate]],3,FALSE)</f>
        <v>0.59%</v>
      </c>
      <c r="Q211" t="str">
        <f>VLOOKUP(C211, Query[[Country]:[World Percentage]],4,FALSE)</f>
        <v>4.25%</v>
      </c>
      <c r="R211" t="str">
        <f>VLOOKUP(C211, Query[[Country]:[Density]],5,FALSE)</f>
        <v>35.32</v>
      </c>
      <c r="S211" t="str">
        <f>VLOOKUP(C211, Query[[Country]:[Land Area]],6, FALSE)</f>
        <v>9,147,420</v>
      </c>
      <c r="T211" t="str">
        <f>VLOOKUP(C211, Query[[Country]:[Area]],10, FALSE)</f>
        <v>9,372,610</v>
      </c>
      <c r="U211" t="str">
        <f>VLOOKUP(C211, Query[[Country]:[Region]],12, FALSE)</f>
        <v>Americas</v>
      </c>
      <c r="V211" t="str">
        <f>VLOOKUP(C211, Query[[Country]:[Subregion]],13, FALSE)</f>
        <v>Northern America</v>
      </c>
      <c r="W211" t="str">
        <f>VLOOKUP(C211, Query[[Country]:[GDP (IMF)]],16, FALSE)</f>
        <v>$22.20 Tn</v>
      </c>
      <c r="X211" t="str">
        <f>VLOOKUP(C211, Query[[Country]:[GDP (UN)]],17, FALSE)</f>
        <v>$18.62 Tn</v>
      </c>
      <c r="Y211">
        <f>VLOOKUP(C211, Query[[Country]:[GDP Per Capita]],18, FALSE)</f>
        <v>67063.27</v>
      </c>
    </row>
    <row r="212" spans="1:25" x14ac:dyDescent="0.2">
      <c r="A212">
        <v>11</v>
      </c>
      <c r="B212" t="s">
        <v>27</v>
      </c>
      <c r="C212" t="s">
        <v>15</v>
      </c>
      <c r="D212">
        <v>9</v>
      </c>
      <c r="E212">
        <v>12</v>
      </c>
      <c r="F212">
        <v>18</v>
      </c>
      <c r="G212">
        <v>19</v>
      </c>
      <c r="H212">
        <v>23</v>
      </c>
      <c r="I212">
        <v>15</v>
      </c>
      <c r="J212">
        <v>23</v>
      </c>
      <c r="K212" t="s">
        <v>1229</v>
      </c>
      <c r="L212">
        <v>12</v>
      </c>
      <c r="M212">
        <v>85.8</v>
      </c>
      <c r="N212">
        <v>2014</v>
      </c>
      <c r="O212" t="str">
        <f>VLOOKUP(C212, Query[[Country]:[Population Rank]],2,FALSE)</f>
        <v>3</v>
      </c>
      <c r="P212" t="str">
        <f>VLOOKUP(C212, Query[[Country]:[Growth Rate]],3,FALSE)</f>
        <v>0.59%</v>
      </c>
      <c r="Q212" t="str">
        <f>VLOOKUP(C212, Query[[Country]:[World Percentage]],4,FALSE)</f>
        <v>4.25%</v>
      </c>
      <c r="R212" t="str">
        <f>VLOOKUP(C212, Query[[Country]:[Density]],5,FALSE)</f>
        <v>35.32</v>
      </c>
      <c r="S212" t="str">
        <f>VLOOKUP(C212, Query[[Country]:[Land Area]],6, FALSE)</f>
        <v>9,147,420</v>
      </c>
      <c r="T212" t="str">
        <f>VLOOKUP(C212, Query[[Country]:[Area]],10, FALSE)</f>
        <v>9,372,610</v>
      </c>
      <c r="U212" t="str">
        <f>VLOOKUP(C212, Query[[Country]:[Region]],12, FALSE)</f>
        <v>Americas</v>
      </c>
      <c r="V212" t="str">
        <f>VLOOKUP(C212, Query[[Country]:[Subregion]],13, FALSE)</f>
        <v>Northern America</v>
      </c>
      <c r="W212" t="str">
        <f>VLOOKUP(C212, Query[[Country]:[GDP (IMF)]],16, FALSE)</f>
        <v>$22.20 Tn</v>
      </c>
      <c r="X212" t="str">
        <f>VLOOKUP(C212, Query[[Country]:[GDP (UN)]],17, FALSE)</f>
        <v>$18.62 Tn</v>
      </c>
      <c r="Y212">
        <f>VLOOKUP(C212, Query[[Country]:[GDP Per Capita]],18, FALSE)</f>
        <v>67063.27</v>
      </c>
    </row>
    <row r="213" spans="1:25" x14ac:dyDescent="0.2">
      <c r="A213">
        <v>12</v>
      </c>
      <c r="B213" t="s">
        <v>20</v>
      </c>
      <c r="C213" t="s">
        <v>15</v>
      </c>
      <c r="D213">
        <v>10</v>
      </c>
      <c r="E213">
        <v>6</v>
      </c>
      <c r="F213">
        <v>303</v>
      </c>
      <c r="G213">
        <v>7</v>
      </c>
      <c r="H213">
        <v>48</v>
      </c>
      <c r="I213">
        <v>6</v>
      </c>
      <c r="J213">
        <v>16</v>
      </c>
      <c r="K213" t="s">
        <v>1628</v>
      </c>
      <c r="L213">
        <v>9</v>
      </c>
      <c r="M213">
        <v>85.5</v>
      </c>
      <c r="N213">
        <v>2014</v>
      </c>
      <c r="O213" t="str">
        <f>VLOOKUP(C213, Query[[Country]:[Population Rank]],2,FALSE)</f>
        <v>3</v>
      </c>
      <c r="P213" t="str">
        <f>VLOOKUP(C213, Query[[Country]:[Growth Rate]],3,FALSE)</f>
        <v>0.59%</v>
      </c>
      <c r="Q213" t="str">
        <f>VLOOKUP(C213, Query[[Country]:[World Percentage]],4,FALSE)</f>
        <v>4.25%</v>
      </c>
      <c r="R213" t="str">
        <f>VLOOKUP(C213, Query[[Country]:[Density]],5,FALSE)</f>
        <v>35.32</v>
      </c>
      <c r="S213" t="str">
        <f>VLOOKUP(C213, Query[[Country]:[Land Area]],6, FALSE)</f>
        <v>9,147,420</v>
      </c>
      <c r="T213" t="str">
        <f>VLOOKUP(C213, Query[[Country]:[Area]],10, FALSE)</f>
        <v>9,372,610</v>
      </c>
      <c r="U213" t="str">
        <f>VLOOKUP(C213, Query[[Country]:[Region]],12, FALSE)</f>
        <v>Americas</v>
      </c>
      <c r="V213" t="str">
        <f>VLOOKUP(C213, Query[[Country]:[Subregion]],13, FALSE)</f>
        <v>Northern America</v>
      </c>
      <c r="W213" t="str">
        <f>VLOOKUP(C213, Query[[Country]:[GDP (IMF)]],16, FALSE)</f>
        <v>$22.20 Tn</v>
      </c>
      <c r="X213" t="str">
        <f>VLOOKUP(C213, Query[[Country]:[GDP (UN)]],17, FALSE)</f>
        <v>$18.62 Tn</v>
      </c>
      <c r="Y213">
        <f>VLOOKUP(C213, Query[[Country]:[GDP Per Capita]],18, FALSE)</f>
        <v>67063.27</v>
      </c>
    </row>
    <row r="214" spans="1:25" x14ac:dyDescent="0.2">
      <c r="A214">
        <v>13</v>
      </c>
      <c r="B214" t="s">
        <v>29</v>
      </c>
      <c r="C214" t="s">
        <v>30</v>
      </c>
      <c r="D214">
        <v>1</v>
      </c>
      <c r="E214">
        <v>17</v>
      </c>
      <c r="F214">
        <v>3</v>
      </c>
      <c r="G214">
        <v>33</v>
      </c>
      <c r="H214">
        <v>12</v>
      </c>
      <c r="I214">
        <v>16</v>
      </c>
      <c r="J214">
        <v>28</v>
      </c>
      <c r="K214" t="s">
        <v>1292</v>
      </c>
      <c r="L214">
        <v>14</v>
      </c>
      <c r="M214">
        <v>80.64</v>
      </c>
      <c r="N214">
        <v>2014</v>
      </c>
      <c r="O214" t="str">
        <f>VLOOKUP(C214, Query[[Country]:[Population Rank]],2,FALSE)</f>
        <v>11</v>
      </c>
      <c r="P214" t="str">
        <f>VLOOKUP(C214, Query[[Country]:[Growth Rate]],3,FALSE)</f>
        <v>-0.30%</v>
      </c>
      <c r="Q214" t="str">
        <f>VLOOKUP(C214, Query[[Country]:[World Percentage]],4,FALSE)</f>
        <v>1.62%</v>
      </c>
      <c r="R214" t="str">
        <f>VLOOKUP(C214, Query[[Country]:[Density]],5,FALSE)</f>
        <v>334.66</v>
      </c>
      <c r="S214" t="str">
        <f>VLOOKUP(C214, Query[[Country]:[Land Area]],6, FALSE)</f>
        <v>364,555</v>
      </c>
      <c r="T214" t="str">
        <f>VLOOKUP(C214, Query[[Country]:[Area]],10, FALSE)</f>
        <v>377,930</v>
      </c>
      <c r="U214" t="str">
        <f>VLOOKUP(C214, Query[[Country]:[Region]],12, FALSE)</f>
        <v>Asia</v>
      </c>
      <c r="V214" t="str">
        <f>VLOOKUP(C214, Query[[Country]:[Subregion]],13, FALSE)</f>
        <v>Eastern Asia</v>
      </c>
      <c r="W214" t="str">
        <f>VLOOKUP(C214, Query[[Country]:[GDP (IMF)]],16, FALSE)</f>
        <v>$5.50 Tn</v>
      </c>
      <c r="X214" t="str">
        <f>VLOOKUP(C214, Query[[Country]:[GDP (UN)]],17, FALSE)</f>
        <v>$4.94 Tn</v>
      </c>
      <c r="Y214">
        <f>VLOOKUP(C214, Query[[Country]:[GDP Per Capita]],18, FALSE)</f>
        <v>43450.14</v>
      </c>
    </row>
    <row r="215" spans="1:25" x14ac:dyDescent="0.2">
      <c r="A215">
        <v>14</v>
      </c>
      <c r="B215" t="s">
        <v>28</v>
      </c>
      <c r="C215" t="s">
        <v>15</v>
      </c>
      <c r="D215">
        <v>11</v>
      </c>
      <c r="E215">
        <v>21</v>
      </c>
      <c r="F215">
        <v>4</v>
      </c>
      <c r="G215">
        <v>26</v>
      </c>
      <c r="H215">
        <v>8</v>
      </c>
      <c r="I215">
        <v>17</v>
      </c>
      <c r="J215">
        <v>13</v>
      </c>
      <c r="K215" t="s">
        <v>2031</v>
      </c>
      <c r="L215">
        <v>28</v>
      </c>
      <c r="M215">
        <v>79.3</v>
      </c>
      <c r="N215">
        <v>2014</v>
      </c>
      <c r="O215" t="str">
        <f>VLOOKUP(C215, Query[[Country]:[Population Rank]],2,FALSE)</f>
        <v>3</v>
      </c>
      <c r="P215" t="str">
        <f>VLOOKUP(C215, Query[[Country]:[Growth Rate]],3,FALSE)</f>
        <v>0.59%</v>
      </c>
      <c r="Q215" t="str">
        <f>VLOOKUP(C215, Query[[Country]:[World Percentage]],4,FALSE)</f>
        <v>4.25%</v>
      </c>
      <c r="R215" t="str">
        <f>VLOOKUP(C215, Query[[Country]:[Density]],5,FALSE)</f>
        <v>35.32</v>
      </c>
      <c r="S215" t="str">
        <f>VLOOKUP(C215, Query[[Country]:[Land Area]],6, FALSE)</f>
        <v>9,147,420</v>
      </c>
      <c r="T215" t="str">
        <f>VLOOKUP(C215, Query[[Country]:[Area]],10, FALSE)</f>
        <v>9,372,610</v>
      </c>
      <c r="U215" t="str">
        <f>VLOOKUP(C215, Query[[Country]:[Region]],12, FALSE)</f>
        <v>Americas</v>
      </c>
      <c r="V215" t="str">
        <f>VLOOKUP(C215, Query[[Country]:[Subregion]],13, FALSE)</f>
        <v>Northern America</v>
      </c>
      <c r="W215" t="str">
        <f>VLOOKUP(C215, Query[[Country]:[GDP (IMF)]],16, FALSE)</f>
        <v>$22.20 Tn</v>
      </c>
      <c r="X215" t="str">
        <f>VLOOKUP(C215, Query[[Country]:[GDP (UN)]],17, FALSE)</f>
        <v>$18.62 Tn</v>
      </c>
      <c r="Y215">
        <f>VLOOKUP(C215, Query[[Country]:[GDP Per Capita]],18, FALSE)</f>
        <v>67063.27</v>
      </c>
    </row>
    <row r="216" spans="1:25" x14ac:dyDescent="0.2">
      <c r="A216">
        <v>15</v>
      </c>
      <c r="B216" t="s">
        <v>37</v>
      </c>
      <c r="C216" t="s">
        <v>15</v>
      </c>
      <c r="D216">
        <v>12</v>
      </c>
      <c r="E216">
        <v>27</v>
      </c>
      <c r="F216">
        <v>27</v>
      </c>
      <c r="G216">
        <v>12</v>
      </c>
      <c r="H216">
        <v>6</v>
      </c>
      <c r="I216">
        <v>14</v>
      </c>
      <c r="J216">
        <v>7</v>
      </c>
      <c r="K216" t="s">
        <v>2604</v>
      </c>
      <c r="L216">
        <v>10</v>
      </c>
      <c r="M216">
        <v>78.349999999999994</v>
      </c>
      <c r="N216">
        <v>2014</v>
      </c>
      <c r="O216" t="str">
        <f>VLOOKUP(C216, Query[[Country]:[Population Rank]],2,FALSE)</f>
        <v>3</v>
      </c>
      <c r="P216" t="str">
        <f>VLOOKUP(C216, Query[[Country]:[Growth Rate]],3,FALSE)</f>
        <v>0.59%</v>
      </c>
      <c r="Q216" t="str">
        <f>VLOOKUP(C216, Query[[Country]:[World Percentage]],4,FALSE)</f>
        <v>4.25%</v>
      </c>
      <c r="R216" t="str">
        <f>VLOOKUP(C216, Query[[Country]:[Density]],5,FALSE)</f>
        <v>35.32</v>
      </c>
      <c r="S216" t="str">
        <f>VLOOKUP(C216, Query[[Country]:[Land Area]],6, FALSE)</f>
        <v>9,147,420</v>
      </c>
      <c r="T216" t="str">
        <f>VLOOKUP(C216, Query[[Country]:[Area]],10, FALSE)</f>
        <v>9,372,610</v>
      </c>
      <c r="U216" t="str">
        <f>VLOOKUP(C216, Query[[Country]:[Region]],12, FALSE)</f>
        <v>Americas</v>
      </c>
      <c r="V216" t="str">
        <f>VLOOKUP(C216, Query[[Country]:[Subregion]],13, FALSE)</f>
        <v>Northern America</v>
      </c>
      <c r="W216" t="str">
        <f>VLOOKUP(C216, Query[[Country]:[GDP (IMF)]],16, FALSE)</f>
        <v>$22.20 Tn</v>
      </c>
      <c r="X216" t="str">
        <f>VLOOKUP(C216, Query[[Country]:[GDP (UN)]],17, FALSE)</f>
        <v>$18.62 Tn</v>
      </c>
      <c r="Y216">
        <f>VLOOKUP(C216, Query[[Country]:[GDP Per Capita]],18, FALSE)</f>
        <v>67063.27</v>
      </c>
    </row>
    <row r="217" spans="1:25" x14ac:dyDescent="0.2">
      <c r="A217">
        <v>16</v>
      </c>
      <c r="B217" t="s">
        <v>34</v>
      </c>
      <c r="C217" t="s">
        <v>30</v>
      </c>
      <c r="D217">
        <v>2</v>
      </c>
      <c r="E217">
        <v>30</v>
      </c>
      <c r="F217">
        <v>23</v>
      </c>
      <c r="G217">
        <v>15</v>
      </c>
      <c r="H217">
        <v>27</v>
      </c>
      <c r="I217">
        <v>41</v>
      </c>
      <c r="J217">
        <v>61</v>
      </c>
      <c r="K217" t="s">
        <v>1708</v>
      </c>
      <c r="L217">
        <v>18</v>
      </c>
      <c r="M217">
        <v>73.209999999999994</v>
      </c>
      <c r="N217">
        <v>2014</v>
      </c>
      <c r="O217" t="str">
        <f>VLOOKUP(C217, Query[[Country]:[Population Rank]],2,FALSE)</f>
        <v>11</v>
      </c>
      <c r="P217" t="str">
        <f>VLOOKUP(C217, Query[[Country]:[Growth Rate]],3,FALSE)</f>
        <v>-0.30%</v>
      </c>
      <c r="Q217" t="str">
        <f>VLOOKUP(C217, Query[[Country]:[World Percentage]],4,FALSE)</f>
        <v>1.62%</v>
      </c>
      <c r="R217" t="str">
        <f>VLOOKUP(C217, Query[[Country]:[Density]],5,FALSE)</f>
        <v>334.66</v>
      </c>
      <c r="S217" t="str">
        <f>VLOOKUP(C217, Query[[Country]:[Land Area]],6, FALSE)</f>
        <v>364,555</v>
      </c>
      <c r="T217" t="str">
        <f>VLOOKUP(C217, Query[[Country]:[Area]],10, FALSE)</f>
        <v>377,930</v>
      </c>
      <c r="U217" t="str">
        <f>VLOOKUP(C217, Query[[Country]:[Region]],12, FALSE)</f>
        <v>Asia</v>
      </c>
      <c r="V217" t="str">
        <f>VLOOKUP(C217, Query[[Country]:[Subregion]],13, FALSE)</f>
        <v>Eastern Asia</v>
      </c>
      <c r="W217" t="str">
        <f>VLOOKUP(C217, Query[[Country]:[GDP (IMF)]],16, FALSE)</f>
        <v>$5.50 Tn</v>
      </c>
      <c r="X217" t="str">
        <f>VLOOKUP(C217, Query[[Country]:[GDP (UN)]],17, FALSE)</f>
        <v>$4.94 Tn</v>
      </c>
      <c r="Y217">
        <f>VLOOKUP(C217, Query[[Country]:[GDP Per Capita]],18, FALSE)</f>
        <v>43450.14</v>
      </c>
    </row>
    <row r="218" spans="1:25" x14ac:dyDescent="0.2">
      <c r="A218">
        <v>17</v>
      </c>
      <c r="B218" t="s">
        <v>41</v>
      </c>
      <c r="C218" t="s">
        <v>15</v>
      </c>
      <c r="D218">
        <v>13</v>
      </c>
      <c r="E218">
        <v>33</v>
      </c>
      <c r="F218">
        <v>21</v>
      </c>
      <c r="G218">
        <v>17</v>
      </c>
      <c r="H218">
        <v>49</v>
      </c>
      <c r="I218">
        <v>29</v>
      </c>
      <c r="J218">
        <v>32</v>
      </c>
      <c r="K218" t="s">
        <v>1859</v>
      </c>
      <c r="L218">
        <v>48</v>
      </c>
      <c r="M218">
        <v>72.290000000000006</v>
      </c>
      <c r="N218">
        <v>2014</v>
      </c>
      <c r="O218" t="str">
        <f>VLOOKUP(C218, Query[[Country]:[Population Rank]],2,FALSE)</f>
        <v>3</v>
      </c>
      <c r="P218" t="str">
        <f>VLOOKUP(C218, Query[[Country]:[Growth Rate]],3,FALSE)</f>
        <v>0.59%</v>
      </c>
      <c r="Q218" t="str">
        <f>VLOOKUP(C218, Query[[Country]:[World Percentage]],4,FALSE)</f>
        <v>4.25%</v>
      </c>
      <c r="R218" t="str">
        <f>VLOOKUP(C218, Query[[Country]:[Density]],5,FALSE)</f>
        <v>35.32</v>
      </c>
      <c r="S218" t="str">
        <f>VLOOKUP(C218, Query[[Country]:[Land Area]],6, FALSE)</f>
        <v>9,147,420</v>
      </c>
      <c r="T218" t="str">
        <f>VLOOKUP(C218, Query[[Country]:[Area]],10, FALSE)</f>
        <v>9,372,610</v>
      </c>
      <c r="U218" t="str">
        <f>VLOOKUP(C218, Query[[Country]:[Region]],12, FALSE)</f>
        <v>Americas</v>
      </c>
      <c r="V218" t="str">
        <f>VLOOKUP(C218, Query[[Country]:[Subregion]],13, FALSE)</f>
        <v>Northern America</v>
      </c>
      <c r="W218" t="str">
        <f>VLOOKUP(C218, Query[[Country]:[GDP (IMF)]],16, FALSE)</f>
        <v>$22.20 Tn</v>
      </c>
      <c r="X218" t="str">
        <f>VLOOKUP(C218, Query[[Country]:[GDP (UN)]],17, FALSE)</f>
        <v>$18.62 Tn</v>
      </c>
      <c r="Y218">
        <f>VLOOKUP(C218, Query[[Country]:[GDP Per Capita]],18, FALSE)</f>
        <v>67063.27</v>
      </c>
    </row>
    <row r="219" spans="1:25" x14ac:dyDescent="0.2">
      <c r="A219">
        <v>18</v>
      </c>
      <c r="B219" t="s">
        <v>32</v>
      </c>
      <c r="C219" t="s">
        <v>33</v>
      </c>
      <c r="D219">
        <v>1</v>
      </c>
      <c r="E219">
        <v>16</v>
      </c>
      <c r="F219">
        <v>105</v>
      </c>
      <c r="G219">
        <v>13</v>
      </c>
      <c r="H219">
        <v>42</v>
      </c>
      <c r="I219">
        <v>28</v>
      </c>
      <c r="J219">
        <v>45</v>
      </c>
      <c r="K219" t="s">
        <v>1452</v>
      </c>
      <c r="L219">
        <v>84</v>
      </c>
      <c r="M219">
        <v>72.180000000000007</v>
      </c>
      <c r="N219">
        <v>2014</v>
      </c>
      <c r="O219" t="str">
        <f>VLOOKUP(C219, Query[[Country]:[Population Rank]],2,FALSE)</f>
        <v>101</v>
      </c>
      <c r="P219" t="str">
        <f>VLOOKUP(C219, Query[[Country]:[Growth Rate]],3,FALSE)</f>
        <v>0.74%</v>
      </c>
      <c r="Q219" t="str">
        <f>VLOOKUP(C219, Query[[Country]:[World Percentage]],4,FALSE)</f>
        <v>0.11%</v>
      </c>
      <c r="R219" t="str">
        <f>VLOOKUP(C219, Query[[Country]:[Density]],5,FALSE)</f>
        <v>209.64</v>
      </c>
      <c r="S219" t="str">
        <f>VLOOKUP(C219, Query[[Country]:[Land Area]],6, FALSE)</f>
        <v>39,516</v>
      </c>
      <c r="T219" t="str">
        <f>VLOOKUP(C219, Query[[Country]:[Area]],10, FALSE)</f>
        <v>41,284</v>
      </c>
      <c r="U219" t="str">
        <f>VLOOKUP(C219, Query[[Country]:[Region]],12, FALSE)</f>
        <v>Europe</v>
      </c>
      <c r="V219" t="str">
        <f>VLOOKUP(C219, Query[[Country]:[Subregion]],13, FALSE)</f>
        <v>Western Europe</v>
      </c>
      <c r="W219" t="str">
        <f>VLOOKUP(C219, Query[[Country]:[GDP (IMF)]],16, FALSE)</f>
        <v>$740.70 Bn</v>
      </c>
      <c r="X219" t="str">
        <f>VLOOKUP(C219, Query[[Country]:[GDP (UN)]],17, FALSE)</f>
        <v>$668.85 Bn</v>
      </c>
      <c r="Y219">
        <f>VLOOKUP(C219, Query[[Country]:[GDP Per Capita]],18, FALSE)</f>
        <v>85584.56</v>
      </c>
    </row>
    <row r="220" spans="1:25" x14ac:dyDescent="0.2">
      <c r="A220">
        <v>19</v>
      </c>
      <c r="B220" t="s">
        <v>31</v>
      </c>
      <c r="C220" t="s">
        <v>15</v>
      </c>
      <c r="D220">
        <v>14</v>
      </c>
      <c r="E220">
        <v>24</v>
      </c>
      <c r="F220">
        <v>75</v>
      </c>
      <c r="G220">
        <v>18</v>
      </c>
      <c r="H220">
        <v>4</v>
      </c>
      <c r="I220">
        <v>10</v>
      </c>
      <c r="J220">
        <v>6</v>
      </c>
      <c r="K220" t="s">
        <v>1158</v>
      </c>
      <c r="L220">
        <v>3</v>
      </c>
      <c r="M220">
        <v>71.17</v>
      </c>
      <c r="N220">
        <v>2014</v>
      </c>
      <c r="O220" t="str">
        <f>VLOOKUP(C220, Query[[Country]:[Population Rank]],2,FALSE)</f>
        <v>3</v>
      </c>
      <c r="P220" t="str">
        <f>VLOOKUP(C220, Query[[Country]:[Growth Rate]],3,FALSE)</f>
        <v>0.59%</v>
      </c>
      <c r="Q220" t="str">
        <f>VLOOKUP(C220, Query[[Country]:[World Percentage]],4,FALSE)</f>
        <v>4.25%</v>
      </c>
      <c r="R220" t="str">
        <f>VLOOKUP(C220, Query[[Country]:[Density]],5,FALSE)</f>
        <v>35.32</v>
      </c>
      <c r="S220" t="str">
        <f>VLOOKUP(C220, Query[[Country]:[Land Area]],6, FALSE)</f>
        <v>9,147,420</v>
      </c>
      <c r="T220" t="str">
        <f>VLOOKUP(C220, Query[[Country]:[Area]],10, FALSE)</f>
        <v>9,372,610</v>
      </c>
      <c r="U220" t="str">
        <f>VLOOKUP(C220, Query[[Country]:[Region]],12, FALSE)</f>
        <v>Americas</v>
      </c>
      <c r="V220" t="str">
        <f>VLOOKUP(C220, Query[[Country]:[Subregion]],13, FALSE)</f>
        <v>Northern America</v>
      </c>
      <c r="W220" t="str">
        <f>VLOOKUP(C220, Query[[Country]:[GDP (IMF)]],16, FALSE)</f>
        <v>$22.20 Tn</v>
      </c>
      <c r="X220" t="str">
        <f>VLOOKUP(C220, Query[[Country]:[GDP (UN)]],17, FALSE)</f>
        <v>$18.62 Tn</v>
      </c>
      <c r="Y220">
        <f>VLOOKUP(C220, Query[[Country]:[GDP Per Capita]],18, FALSE)</f>
        <v>67063.27</v>
      </c>
    </row>
    <row r="221" spans="1:25" x14ac:dyDescent="0.2">
      <c r="A221">
        <v>20</v>
      </c>
      <c r="B221" t="s">
        <v>38</v>
      </c>
      <c r="C221" t="s">
        <v>15</v>
      </c>
      <c r="D221">
        <v>15</v>
      </c>
      <c r="E221">
        <v>32</v>
      </c>
      <c r="F221">
        <v>478</v>
      </c>
      <c r="G221">
        <v>20</v>
      </c>
      <c r="H221">
        <v>16</v>
      </c>
      <c r="I221">
        <v>5</v>
      </c>
      <c r="J221">
        <v>19</v>
      </c>
      <c r="K221" t="s">
        <v>1219</v>
      </c>
      <c r="L221">
        <v>13</v>
      </c>
      <c r="M221">
        <v>68.36</v>
      </c>
      <c r="N221">
        <v>2014</v>
      </c>
      <c r="O221" t="str">
        <f>VLOOKUP(C221, Query[[Country]:[Population Rank]],2,FALSE)</f>
        <v>3</v>
      </c>
      <c r="P221" t="str">
        <f>VLOOKUP(C221, Query[[Country]:[Growth Rate]],3,FALSE)</f>
        <v>0.59%</v>
      </c>
      <c r="Q221" t="str">
        <f>VLOOKUP(C221, Query[[Country]:[World Percentage]],4,FALSE)</f>
        <v>4.25%</v>
      </c>
      <c r="R221" t="str">
        <f>VLOOKUP(C221, Query[[Country]:[Density]],5,FALSE)</f>
        <v>35.32</v>
      </c>
      <c r="S221" t="str">
        <f>VLOOKUP(C221, Query[[Country]:[Land Area]],6, FALSE)</f>
        <v>9,147,420</v>
      </c>
      <c r="T221" t="str">
        <f>VLOOKUP(C221, Query[[Country]:[Area]],10, FALSE)</f>
        <v>9,372,610</v>
      </c>
      <c r="U221" t="str">
        <f>VLOOKUP(C221, Query[[Country]:[Region]],12, FALSE)</f>
        <v>Americas</v>
      </c>
      <c r="V221" t="str">
        <f>VLOOKUP(C221, Query[[Country]:[Subregion]],13, FALSE)</f>
        <v>Northern America</v>
      </c>
      <c r="W221" t="str">
        <f>VLOOKUP(C221, Query[[Country]:[GDP (IMF)]],16, FALSE)</f>
        <v>$22.20 Tn</v>
      </c>
      <c r="X221" t="str">
        <f>VLOOKUP(C221, Query[[Country]:[GDP (UN)]],17, FALSE)</f>
        <v>$18.62 Tn</v>
      </c>
      <c r="Y221">
        <f>VLOOKUP(C221, Query[[Country]:[GDP Per Capita]],18, FALSE)</f>
        <v>67063.27</v>
      </c>
    </row>
    <row r="222" spans="1:25" x14ac:dyDescent="0.2">
      <c r="A222">
        <v>21</v>
      </c>
      <c r="B222" t="s">
        <v>50</v>
      </c>
      <c r="C222" t="s">
        <v>15</v>
      </c>
      <c r="D222">
        <v>16</v>
      </c>
      <c r="E222">
        <v>29</v>
      </c>
      <c r="F222">
        <v>19</v>
      </c>
      <c r="G222">
        <v>131</v>
      </c>
      <c r="H222">
        <v>3</v>
      </c>
      <c r="I222">
        <v>20</v>
      </c>
      <c r="J222">
        <v>5</v>
      </c>
      <c r="K222" t="s">
        <v>2031</v>
      </c>
      <c r="L222">
        <v>19</v>
      </c>
      <c r="M222">
        <v>68.27</v>
      </c>
      <c r="N222">
        <v>2014</v>
      </c>
      <c r="O222" t="str">
        <f>VLOOKUP(C222, Query[[Country]:[Population Rank]],2,FALSE)</f>
        <v>3</v>
      </c>
      <c r="P222" t="str">
        <f>VLOOKUP(C222, Query[[Country]:[Growth Rate]],3,FALSE)</f>
        <v>0.59%</v>
      </c>
      <c r="Q222" t="str">
        <f>VLOOKUP(C222, Query[[Country]:[World Percentage]],4,FALSE)</f>
        <v>4.25%</v>
      </c>
      <c r="R222" t="str">
        <f>VLOOKUP(C222, Query[[Country]:[Density]],5,FALSE)</f>
        <v>35.32</v>
      </c>
      <c r="S222" t="str">
        <f>VLOOKUP(C222, Query[[Country]:[Land Area]],6, FALSE)</f>
        <v>9,147,420</v>
      </c>
      <c r="T222" t="str">
        <f>VLOOKUP(C222, Query[[Country]:[Area]],10, FALSE)</f>
        <v>9,372,610</v>
      </c>
      <c r="U222" t="str">
        <f>VLOOKUP(C222, Query[[Country]:[Region]],12, FALSE)</f>
        <v>Americas</v>
      </c>
      <c r="V222" t="str">
        <f>VLOOKUP(C222, Query[[Country]:[Subregion]],13, FALSE)</f>
        <v>Northern America</v>
      </c>
      <c r="W222" t="str">
        <f>VLOOKUP(C222, Query[[Country]:[GDP (IMF)]],16, FALSE)</f>
        <v>$22.20 Tn</v>
      </c>
      <c r="X222" t="str">
        <f>VLOOKUP(C222, Query[[Country]:[GDP (UN)]],17, FALSE)</f>
        <v>$18.62 Tn</v>
      </c>
      <c r="Y222">
        <f>VLOOKUP(C222, Query[[Country]:[GDP Per Capita]],18, FALSE)</f>
        <v>67063.27</v>
      </c>
    </row>
    <row r="223" spans="1:25" x14ac:dyDescent="0.2">
      <c r="A223">
        <v>22</v>
      </c>
      <c r="B223" t="s">
        <v>40</v>
      </c>
      <c r="C223" t="s">
        <v>36</v>
      </c>
      <c r="D223">
        <v>1</v>
      </c>
      <c r="E223">
        <v>15</v>
      </c>
      <c r="F223">
        <v>255</v>
      </c>
      <c r="G223">
        <v>16</v>
      </c>
      <c r="H223">
        <v>114</v>
      </c>
      <c r="I223">
        <v>94</v>
      </c>
      <c r="J223">
        <v>493</v>
      </c>
      <c r="K223" t="s">
        <v>1537</v>
      </c>
      <c r="L223">
        <v>40</v>
      </c>
      <c r="M223">
        <v>66.760000000000005</v>
      </c>
      <c r="N223">
        <v>2014</v>
      </c>
      <c r="O223" t="str">
        <f>VLOOKUP(C223, Query[[Country]:[Population Rank]],2,FALSE)</f>
        <v>100</v>
      </c>
      <c r="P223" t="str">
        <f>VLOOKUP(C223, Query[[Country]:[Growth Rate]],3,FALSE)</f>
        <v>1.60%</v>
      </c>
      <c r="Q223" t="str">
        <f>VLOOKUP(C223, Query[[Country]:[World Percentage]],4,FALSE)</f>
        <v>0.11%</v>
      </c>
      <c r="R223" t="str">
        <f>VLOOKUP(C223, Query[[Country]:[Density]],5,FALSE)</f>
        <v>416.73</v>
      </c>
      <c r="S223" t="str">
        <f>VLOOKUP(C223, Query[[Country]:[Land Area]],6, FALSE)</f>
        <v>21,640</v>
      </c>
      <c r="T223" t="str">
        <f>VLOOKUP(C223, Query[[Country]:[Area]],10, FALSE)</f>
        <v>20,770</v>
      </c>
      <c r="U223" t="str">
        <f>VLOOKUP(C223, Query[[Country]:[Region]],12, FALSE)</f>
        <v>Asia</v>
      </c>
      <c r="V223" t="str">
        <f>VLOOKUP(C223, Query[[Country]:[Subregion]],13, FALSE)</f>
        <v>Western Asia</v>
      </c>
      <c r="W223" t="str">
        <f>VLOOKUP(C223, Query[[Country]:[GDP (IMF)]],16, FALSE)</f>
        <v>$403.96 Bn</v>
      </c>
      <c r="X223" t="str">
        <f>VLOOKUP(C223, Query[[Country]:[GDP (UN)]],17, FALSE)</f>
        <v>$317.75 Bn</v>
      </c>
      <c r="Y223">
        <f>VLOOKUP(C223, Query[[Country]:[GDP Per Capita]],18, FALSE)</f>
        <v>46670.83</v>
      </c>
    </row>
    <row r="224" spans="1:25" x14ac:dyDescent="0.2">
      <c r="A224">
        <v>23</v>
      </c>
      <c r="B224" t="s">
        <v>49</v>
      </c>
      <c r="C224" t="s">
        <v>15</v>
      </c>
      <c r="D224">
        <v>17</v>
      </c>
      <c r="E224">
        <v>151</v>
      </c>
      <c r="F224">
        <v>13</v>
      </c>
      <c r="G224">
        <v>105</v>
      </c>
      <c r="H224">
        <v>28</v>
      </c>
      <c r="I224">
        <v>32</v>
      </c>
      <c r="J224">
        <v>25</v>
      </c>
      <c r="K224" t="s">
        <v>2066</v>
      </c>
      <c r="L224">
        <v>61</v>
      </c>
      <c r="M224">
        <v>66.180000000000007</v>
      </c>
      <c r="N224">
        <v>2014</v>
      </c>
      <c r="O224" t="str">
        <f>VLOOKUP(C224, Query[[Country]:[Population Rank]],2,FALSE)</f>
        <v>3</v>
      </c>
      <c r="P224" t="str">
        <f>VLOOKUP(C224, Query[[Country]:[Growth Rate]],3,FALSE)</f>
        <v>0.59%</v>
      </c>
      <c r="Q224" t="str">
        <f>VLOOKUP(C224, Query[[Country]:[World Percentage]],4,FALSE)</f>
        <v>4.25%</v>
      </c>
      <c r="R224" t="str">
        <f>VLOOKUP(C224, Query[[Country]:[Density]],5,FALSE)</f>
        <v>35.32</v>
      </c>
      <c r="S224" t="str">
        <f>VLOOKUP(C224, Query[[Country]:[Land Area]],6, FALSE)</f>
        <v>9,147,420</v>
      </c>
      <c r="T224" t="str">
        <f>VLOOKUP(C224, Query[[Country]:[Area]],10, FALSE)</f>
        <v>9,372,610</v>
      </c>
      <c r="U224" t="str">
        <f>VLOOKUP(C224, Query[[Country]:[Region]],12, FALSE)</f>
        <v>Americas</v>
      </c>
      <c r="V224" t="str">
        <f>VLOOKUP(C224, Query[[Country]:[Subregion]],13, FALSE)</f>
        <v>Northern America</v>
      </c>
      <c r="W224" t="str">
        <f>VLOOKUP(C224, Query[[Country]:[GDP (IMF)]],16, FALSE)</f>
        <v>$22.20 Tn</v>
      </c>
      <c r="X224" t="str">
        <f>VLOOKUP(C224, Query[[Country]:[GDP (UN)]],17, FALSE)</f>
        <v>$18.62 Tn</v>
      </c>
      <c r="Y224">
        <f>VLOOKUP(C224, Query[[Country]:[GDP Per Capita]],18, FALSE)</f>
        <v>67063.27</v>
      </c>
    </row>
    <row r="225" spans="1:25" x14ac:dyDescent="0.2">
      <c r="A225">
        <v>24</v>
      </c>
      <c r="B225" t="s">
        <v>91</v>
      </c>
      <c r="C225" t="s">
        <v>92</v>
      </c>
      <c r="D225">
        <v>1</v>
      </c>
      <c r="E225">
        <v>355</v>
      </c>
      <c r="F225">
        <v>9</v>
      </c>
      <c r="G225">
        <v>210</v>
      </c>
      <c r="H225">
        <v>38</v>
      </c>
      <c r="I225">
        <v>165</v>
      </c>
      <c r="J225">
        <v>87</v>
      </c>
      <c r="K225" t="s">
        <v>1370</v>
      </c>
      <c r="L225">
        <v>5</v>
      </c>
      <c r="M225">
        <v>66.06</v>
      </c>
      <c r="N225">
        <v>2014</v>
      </c>
      <c r="O225" t="str">
        <f>VLOOKUP(C225, Query[[Country]:[Population Rank]],2,FALSE)</f>
        <v>28</v>
      </c>
      <c r="P225" t="str">
        <f>VLOOKUP(C225, Query[[Country]:[Growth Rate]],3,FALSE)</f>
        <v>0.09%</v>
      </c>
      <c r="Q225" t="str">
        <f>VLOOKUP(C225, Query[[Country]:[World Percentage]],4,FALSE)</f>
        <v>0.66%</v>
      </c>
      <c r="R225" t="str">
        <f>VLOOKUP(C225, Query[[Country]:[Density]],5,FALSE)</f>
        <v>511.62</v>
      </c>
      <c r="S225" t="str">
        <f>VLOOKUP(C225, Query[[Country]:[Land Area]],6, FALSE)</f>
        <v>97,230</v>
      </c>
      <c r="T225" t="str">
        <f>VLOOKUP(C225, Query[[Country]:[Area]],10, FALSE)</f>
        <v>100,210</v>
      </c>
      <c r="U225" t="str">
        <f>VLOOKUP(C225, Query[[Country]:[Region]],12, FALSE)</f>
        <v>Asia</v>
      </c>
      <c r="V225" t="str">
        <f>VLOOKUP(C225, Query[[Country]:[Subregion]],13, FALSE)</f>
        <v>Eastern Asia</v>
      </c>
      <c r="W225" t="str">
        <f>VLOOKUP(C225, Query[[Country]:[GDP (IMF)]],16, FALSE)</f>
        <v>$1.74 Tn</v>
      </c>
      <c r="X225" t="str">
        <f>VLOOKUP(C225, Query[[Country]:[GDP (UN)]],17, FALSE)</f>
        <v>$1.41 Tn</v>
      </c>
      <c r="Y225">
        <f>VLOOKUP(C225, Query[[Country]:[GDP Per Capita]],18, FALSE)</f>
        <v>34023.56</v>
      </c>
    </row>
    <row r="226" spans="1:25" x14ac:dyDescent="0.2">
      <c r="A226">
        <v>25</v>
      </c>
      <c r="B226" t="s">
        <v>2658</v>
      </c>
      <c r="C226" t="s">
        <v>15</v>
      </c>
      <c r="D226">
        <v>18</v>
      </c>
      <c r="E226">
        <v>31</v>
      </c>
      <c r="F226">
        <v>28</v>
      </c>
      <c r="G226">
        <v>34</v>
      </c>
      <c r="H226">
        <v>21</v>
      </c>
      <c r="I226">
        <v>24</v>
      </c>
      <c r="J226">
        <v>23</v>
      </c>
      <c r="K226" t="s">
        <v>1698</v>
      </c>
      <c r="L226">
        <v>28</v>
      </c>
      <c r="M226">
        <v>65.77</v>
      </c>
      <c r="N226">
        <v>2014</v>
      </c>
      <c r="O226" t="str">
        <f>VLOOKUP(C226, Query[[Country]:[Population Rank]],2,FALSE)</f>
        <v>3</v>
      </c>
      <c r="P226" t="str">
        <f>VLOOKUP(C226, Query[[Country]:[Growth Rate]],3,FALSE)</f>
        <v>0.59%</v>
      </c>
      <c r="Q226" t="str">
        <f>VLOOKUP(C226, Query[[Country]:[World Percentage]],4,FALSE)</f>
        <v>4.25%</v>
      </c>
      <c r="R226" t="str">
        <f>VLOOKUP(C226, Query[[Country]:[Density]],5,FALSE)</f>
        <v>35.32</v>
      </c>
      <c r="S226" t="str">
        <f>VLOOKUP(C226, Query[[Country]:[Land Area]],6, FALSE)</f>
        <v>9,147,420</v>
      </c>
      <c r="T226" t="str">
        <f>VLOOKUP(C226, Query[[Country]:[Area]],10, FALSE)</f>
        <v>9,372,610</v>
      </c>
      <c r="U226" t="str">
        <f>VLOOKUP(C226, Query[[Country]:[Region]],12, FALSE)</f>
        <v>Americas</v>
      </c>
      <c r="V226" t="str">
        <f>VLOOKUP(C226, Query[[Country]:[Subregion]],13, FALSE)</f>
        <v>Northern America</v>
      </c>
      <c r="W226" t="str">
        <f>VLOOKUP(C226, Query[[Country]:[GDP (IMF)]],16, FALSE)</f>
        <v>$22.20 Tn</v>
      </c>
      <c r="X226" t="str">
        <f>VLOOKUP(C226, Query[[Country]:[GDP (UN)]],17, FALSE)</f>
        <v>$18.62 Tn</v>
      </c>
      <c r="Y226">
        <f>VLOOKUP(C226, Query[[Country]:[GDP Per Capita]],18, FALSE)</f>
        <v>67063.27</v>
      </c>
    </row>
    <row r="227" spans="1:25" x14ac:dyDescent="0.2">
      <c r="A227">
        <v>26</v>
      </c>
      <c r="B227" t="s">
        <v>43</v>
      </c>
      <c r="C227" t="s">
        <v>15</v>
      </c>
      <c r="D227">
        <v>19</v>
      </c>
      <c r="E227">
        <v>65</v>
      </c>
      <c r="F227">
        <v>30</v>
      </c>
      <c r="G227">
        <v>49</v>
      </c>
      <c r="H227">
        <v>22</v>
      </c>
      <c r="I227">
        <v>23</v>
      </c>
      <c r="J227">
        <v>13</v>
      </c>
      <c r="K227" t="s">
        <v>2161</v>
      </c>
      <c r="L227">
        <v>42</v>
      </c>
      <c r="M227">
        <v>63.56</v>
      </c>
      <c r="N227">
        <v>2014</v>
      </c>
      <c r="O227" t="str">
        <f>VLOOKUP(C227, Query[[Country]:[Population Rank]],2,FALSE)</f>
        <v>3</v>
      </c>
      <c r="P227" t="str">
        <f>VLOOKUP(C227, Query[[Country]:[Growth Rate]],3,FALSE)</f>
        <v>0.59%</v>
      </c>
      <c r="Q227" t="str">
        <f>VLOOKUP(C227, Query[[Country]:[World Percentage]],4,FALSE)</f>
        <v>4.25%</v>
      </c>
      <c r="R227" t="str">
        <f>VLOOKUP(C227, Query[[Country]:[Density]],5,FALSE)</f>
        <v>35.32</v>
      </c>
      <c r="S227" t="str">
        <f>VLOOKUP(C227, Query[[Country]:[Land Area]],6, FALSE)</f>
        <v>9,147,420</v>
      </c>
      <c r="T227" t="str">
        <f>VLOOKUP(C227, Query[[Country]:[Area]],10, FALSE)</f>
        <v>9,372,610</v>
      </c>
      <c r="U227" t="str">
        <f>VLOOKUP(C227, Query[[Country]:[Region]],12, FALSE)</f>
        <v>Americas</v>
      </c>
      <c r="V227" t="str">
        <f>VLOOKUP(C227, Query[[Country]:[Subregion]],13, FALSE)</f>
        <v>Northern America</v>
      </c>
      <c r="W227" t="str">
        <f>VLOOKUP(C227, Query[[Country]:[GDP (IMF)]],16, FALSE)</f>
        <v>$22.20 Tn</v>
      </c>
      <c r="X227" t="str">
        <f>VLOOKUP(C227, Query[[Country]:[GDP (UN)]],17, FALSE)</f>
        <v>$18.62 Tn</v>
      </c>
      <c r="Y227">
        <f>VLOOKUP(C227, Query[[Country]:[GDP Per Capita]],18, FALSE)</f>
        <v>67063.27</v>
      </c>
    </row>
    <row r="228" spans="1:25" x14ac:dyDescent="0.2">
      <c r="A228">
        <v>27</v>
      </c>
      <c r="B228" t="s">
        <v>42</v>
      </c>
      <c r="C228" t="s">
        <v>15</v>
      </c>
      <c r="D228">
        <v>20</v>
      </c>
      <c r="E228">
        <v>355</v>
      </c>
      <c r="F228">
        <v>478</v>
      </c>
      <c r="G228">
        <v>23</v>
      </c>
      <c r="H228">
        <v>24</v>
      </c>
      <c r="I228">
        <v>8</v>
      </c>
      <c r="J228">
        <v>17</v>
      </c>
      <c r="K228" t="s">
        <v>1326</v>
      </c>
      <c r="L228">
        <v>57</v>
      </c>
      <c r="M228">
        <v>63.36</v>
      </c>
      <c r="N228">
        <v>2014</v>
      </c>
      <c r="O228" t="str">
        <f>VLOOKUP(C228, Query[[Country]:[Population Rank]],2,FALSE)</f>
        <v>3</v>
      </c>
      <c r="P228" t="str">
        <f>VLOOKUP(C228, Query[[Country]:[Growth Rate]],3,FALSE)</f>
        <v>0.59%</v>
      </c>
      <c r="Q228" t="str">
        <f>VLOOKUP(C228, Query[[Country]:[World Percentage]],4,FALSE)</f>
        <v>4.25%</v>
      </c>
      <c r="R228" t="str">
        <f>VLOOKUP(C228, Query[[Country]:[Density]],5,FALSE)</f>
        <v>35.32</v>
      </c>
      <c r="S228" t="str">
        <f>VLOOKUP(C228, Query[[Country]:[Land Area]],6, FALSE)</f>
        <v>9,147,420</v>
      </c>
      <c r="T228" t="str">
        <f>VLOOKUP(C228, Query[[Country]:[Area]],10, FALSE)</f>
        <v>9,372,610</v>
      </c>
      <c r="U228" t="str">
        <f>VLOOKUP(C228, Query[[Country]:[Region]],12, FALSE)</f>
        <v>Americas</v>
      </c>
      <c r="V228" t="str">
        <f>VLOOKUP(C228, Query[[Country]:[Subregion]],13, FALSE)</f>
        <v>Northern America</v>
      </c>
      <c r="W228" t="str">
        <f>VLOOKUP(C228, Query[[Country]:[GDP (IMF)]],16, FALSE)</f>
        <v>$22.20 Tn</v>
      </c>
      <c r="X228" t="str">
        <f>VLOOKUP(C228, Query[[Country]:[GDP (UN)]],17, FALSE)</f>
        <v>$18.62 Tn</v>
      </c>
      <c r="Y228">
        <f>VLOOKUP(C228, Query[[Country]:[GDP Per Capita]],18, FALSE)</f>
        <v>67063.27</v>
      </c>
    </row>
    <row r="229" spans="1:25" x14ac:dyDescent="0.2">
      <c r="A229">
        <v>28</v>
      </c>
      <c r="B229" t="s">
        <v>2659</v>
      </c>
      <c r="C229" t="s">
        <v>15</v>
      </c>
      <c r="D229">
        <v>21</v>
      </c>
      <c r="E229">
        <v>34</v>
      </c>
      <c r="F229">
        <v>80</v>
      </c>
      <c r="G229">
        <v>21</v>
      </c>
      <c r="H229">
        <v>36</v>
      </c>
      <c r="I229">
        <v>45</v>
      </c>
      <c r="J229">
        <v>38</v>
      </c>
      <c r="K229" t="s">
        <v>2663</v>
      </c>
      <c r="L229">
        <v>64</v>
      </c>
      <c r="M229">
        <v>62.89</v>
      </c>
      <c r="N229">
        <v>2014</v>
      </c>
      <c r="O229" t="str">
        <f>VLOOKUP(C229, Query[[Country]:[Population Rank]],2,FALSE)</f>
        <v>3</v>
      </c>
      <c r="P229" t="str">
        <f>VLOOKUP(C229, Query[[Country]:[Growth Rate]],3,FALSE)</f>
        <v>0.59%</v>
      </c>
      <c r="Q229" t="str">
        <f>VLOOKUP(C229, Query[[Country]:[World Percentage]],4,FALSE)</f>
        <v>4.25%</v>
      </c>
      <c r="R229" t="str">
        <f>VLOOKUP(C229, Query[[Country]:[Density]],5,FALSE)</f>
        <v>35.32</v>
      </c>
      <c r="S229" t="str">
        <f>VLOOKUP(C229, Query[[Country]:[Land Area]],6, FALSE)</f>
        <v>9,147,420</v>
      </c>
      <c r="T229" t="str">
        <f>VLOOKUP(C229, Query[[Country]:[Area]],10, FALSE)</f>
        <v>9,372,610</v>
      </c>
      <c r="U229" t="str">
        <f>VLOOKUP(C229, Query[[Country]:[Region]],12, FALSE)</f>
        <v>Americas</v>
      </c>
      <c r="V229" t="str">
        <f>VLOOKUP(C229, Query[[Country]:[Subregion]],13, FALSE)</f>
        <v>Northern America</v>
      </c>
      <c r="W229" t="str">
        <f>VLOOKUP(C229, Query[[Country]:[GDP (IMF)]],16, FALSE)</f>
        <v>$22.20 Tn</v>
      </c>
      <c r="X229" t="str">
        <f>VLOOKUP(C229, Query[[Country]:[GDP (UN)]],17, FALSE)</f>
        <v>$18.62 Tn</v>
      </c>
      <c r="Y229">
        <f>VLOOKUP(C229, Query[[Country]:[GDP Per Capita]],18, FALSE)</f>
        <v>67063.27</v>
      </c>
    </row>
    <row r="230" spans="1:25" x14ac:dyDescent="0.2">
      <c r="A230">
        <v>29</v>
      </c>
      <c r="B230" t="s">
        <v>46</v>
      </c>
      <c r="C230" t="s">
        <v>15</v>
      </c>
      <c r="D230">
        <v>22</v>
      </c>
      <c r="E230">
        <v>92</v>
      </c>
      <c r="F230">
        <v>39</v>
      </c>
      <c r="G230">
        <v>24</v>
      </c>
      <c r="H230">
        <v>51</v>
      </c>
      <c r="I230">
        <v>54</v>
      </c>
      <c r="J230">
        <v>26</v>
      </c>
      <c r="K230" t="s">
        <v>1271</v>
      </c>
      <c r="L230">
        <v>45</v>
      </c>
      <c r="M230">
        <v>62.57</v>
      </c>
      <c r="N230">
        <v>2014</v>
      </c>
      <c r="O230" t="str">
        <f>VLOOKUP(C230, Query[[Country]:[Population Rank]],2,FALSE)</f>
        <v>3</v>
      </c>
      <c r="P230" t="str">
        <f>VLOOKUP(C230, Query[[Country]:[Growth Rate]],3,FALSE)</f>
        <v>0.59%</v>
      </c>
      <c r="Q230" t="str">
        <f>VLOOKUP(C230, Query[[Country]:[World Percentage]],4,FALSE)</f>
        <v>4.25%</v>
      </c>
      <c r="R230" t="str">
        <f>VLOOKUP(C230, Query[[Country]:[Density]],5,FALSE)</f>
        <v>35.32</v>
      </c>
      <c r="S230" t="str">
        <f>VLOOKUP(C230, Query[[Country]:[Land Area]],6, FALSE)</f>
        <v>9,147,420</v>
      </c>
      <c r="T230" t="str">
        <f>VLOOKUP(C230, Query[[Country]:[Area]],10, FALSE)</f>
        <v>9,372,610</v>
      </c>
      <c r="U230" t="str">
        <f>VLOOKUP(C230, Query[[Country]:[Region]],12, FALSE)</f>
        <v>Americas</v>
      </c>
      <c r="V230" t="str">
        <f>VLOOKUP(C230, Query[[Country]:[Subregion]],13, FALSE)</f>
        <v>Northern America</v>
      </c>
      <c r="W230" t="str">
        <f>VLOOKUP(C230, Query[[Country]:[GDP (IMF)]],16, FALSE)</f>
        <v>$22.20 Tn</v>
      </c>
      <c r="X230" t="str">
        <f>VLOOKUP(C230, Query[[Country]:[GDP (UN)]],17, FALSE)</f>
        <v>$18.62 Tn</v>
      </c>
      <c r="Y230">
        <f>VLOOKUP(C230, Query[[Country]:[GDP Per Capita]],18, FALSE)</f>
        <v>67063.27</v>
      </c>
    </row>
    <row r="231" spans="1:25" x14ac:dyDescent="0.2">
      <c r="A231">
        <v>30</v>
      </c>
      <c r="B231" t="s">
        <v>47</v>
      </c>
      <c r="C231" t="s">
        <v>19</v>
      </c>
      <c r="D231">
        <v>3</v>
      </c>
      <c r="E231">
        <v>20</v>
      </c>
      <c r="F231">
        <v>406</v>
      </c>
      <c r="G231">
        <v>52</v>
      </c>
      <c r="H231">
        <v>13</v>
      </c>
      <c r="I231">
        <v>22</v>
      </c>
      <c r="J231">
        <v>18</v>
      </c>
      <c r="K231" t="s">
        <v>2205</v>
      </c>
      <c r="L231">
        <v>121</v>
      </c>
      <c r="M231">
        <v>61.05</v>
      </c>
      <c r="N231">
        <v>2014</v>
      </c>
      <c r="O231" t="str">
        <f>VLOOKUP(C231, Query[[Country]:[Population Rank]],2,FALSE)</f>
        <v>21</v>
      </c>
      <c r="P231" t="str">
        <f>VLOOKUP(C231, Query[[Country]:[Growth Rate]],3,FALSE)</f>
        <v>0.53%</v>
      </c>
      <c r="Q231" t="str">
        <f>VLOOKUP(C231, Query[[Country]:[World Percentage]],4,FALSE)</f>
        <v>0.87%</v>
      </c>
      <c r="R231" t="str">
        <f>VLOOKUP(C231, Query[[Country]:[Density]],5,FALSE)</f>
        <v>279.48</v>
      </c>
      <c r="S231" t="str">
        <f>VLOOKUP(C231, Query[[Country]:[Land Area]],6, FALSE)</f>
        <v>241,930</v>
      </c>
      <c r="T231" t="str">
        <f>VLOOKUP(C231, Query[[Country]:[Area]],10, FALSE)</f>
        <v>242,900</v>
      </c>
      <c r="U231" t="str">
        <f>VLOOKUP(C231, Query[[Country]:[Region]],12, FALSE)</f>
        <v>Europe</v>
      </c>
      <c r="V231" t="str">
        <f>VLOOKUP(C231, Query[[Country]:[Subregion]],13, FALSE)</f>
        <v>Northern Europe</v>
      </c>
      <c r="W231" t="str">
        <f>VLOOKUP(C231, Query[[Country]:[GDP (IMF)]],16, FALSE)</f>
        <v>$2.93 Tn</v>
      </c>
      <c r="X231" t="str">
        <f>VLOOKUP(C231, Query[[Country]:[GDP (UN)]],17, FALSE)</f>
        <v>$2.65 Tn</v>
      </c>
      <c r="Y231">
        <f>VLOOKUP(C231, Query[[Country]:[GDP Per Capita]],18, FALSE)</f>
        <v>43117.57</v>
      </c>
    </row>
    <row r="232" spans="1:25" x14ac:dyDescent="0.2">
      <c r="A232">
        <v>31</v>
      </c>
      <c r="B232" t="s">
        <v>51</v>
      </c>
      <c r="C232" t="s">
        <v>52</v>
      </c>
      <c r="D232">
        <v>1</v>
      </c>
      <c r="E232">
        <v>71</v>
      </c>
      <c r="F232">
        <v>45</v>
      </c>
      <c r="G232">
        <v>35</v>
      </c>
      <c r="H232">
        <v>2</v>
      </c>
      <c r="I232">
        <v>18</v>
      </c>
      <c r="J232">
        <v>13</v>
      </c>
      <c r="K232" t="s">
        <v>1489</v>
      </c>
      <c r="L232">
        <v>149</v>
      </c>
      <c r="M232">
        <v>60.87</v>
      </c>
      <c r="N232">
        <v>2014</v>
      </c>
      <c r="O232" t="str">
        <f>VLOOKUP(C232, Query[[Country]:[Population Rank]],2,FALSE)</f>
        <v>39</v>
      </c>
      <c r="P232" t="str">
        <f>VLOOKUP(C232, Query[[Country]:[Growth Rate]],3,FALSE)</f>
        <v>0.89%</v>
      </c>
      <c r="Q232" t="str">
        <f>VLOOKUP(C232, Query[[Country]:[World Percentage]],4,FALSE)</f>
        <v>0.48%</v>
      </c>
      <c r="R232" t="str">
        <f>VLOOKUP(C232, Query[[Country]:[Density]],5,FALSE)</f>
        <v>3.78</v>
      </c>
      <c r="S232" t="str">
        <f>VLOOKUP(C232, Query[[Country]:[Land Area]],6, FALSE)</f>
        <v>9,093,510</v>
      </c>
      <c r="T232" t="str">
        <f>VLOOKUP(C232, Query[[Country]:[Area]],10, FALSE)</f>
        <v>9,984,670</v>
      </c>
      <c r="U232" t="str">
        <f>VLOOKUP(C232, Query[[Country]:[Region]],12, FALSE)</f>
        <v>Americas</v>
      </c>
      <c r="V232" t="str">
        <f>VLOOKUP(C232, Query[[Country]:[Subregion]],13, FALSE)</f>
        <v>Northern America</v>
      </c>
      <c r="W232" t="str">
        <f>VLOOKUP(C232, Query[[Country]:[GDP (IMF)]],16, FALSE)</f>
        <v>$1.83 Tn</v>
      </c>
      <c r="X232" t="str">
        <f>VLOOKUP(C232, Query[[Country]:[GDP (UN)]],17, FALSE)</f>
        <v>$1.53 Tn</v>
      </c>
      <c r="Y232">
        <f>VLOOKUP(C232, Query[[Country]:[GDP Per Capita]],18, FALSE)</f>
        <v>48552.87</v>
      </c>
    </row>
    <row r="233" spans="1:25" x14ac:dyDescent="0.2">
      <c r="A233">
        <v>32</v>
      </c>
      <c r="B233" t="s">
        <v>56</v>
      </c>
      <c r="C233" t="s">
        <v>15</v>
      </c>
      <c r="D233">
        <v>23</v>
      </c>
      <c r="E233">
        <v>89</v>
      </c>
      <c r="F233">
        <v>107</v>
      </c>
      <c r="G233">
        <v>46</v>
      </c>
      <c r="H233">
        <v>9</v>
      </c>
      <c r="I233">
        <v>11</v>
      </c>
      <c r="J233">
        <v>8</v>
      </c>
      <c r="K233" t="s">
        <v>2489</v>
      </c>
      <c r="L233">
        <v>54</v>
      </c>
      <c r="M233">
        <v>60.28</v>
      </c>
      <c r="N233">
        <v>2014</v>
      </c>
      <c r="O233" t="str">
        <f>VLOOKUP(C233, Query[[Country]:[Population Rank]],2,FALSE)</f>
        <v>3</v>
      </c>
      <c r="P233" t="str">
        <f>VLOOKUP(C233, Query[[Country]:[Growth Rate]],3,FALSE)</f>
        <v>0.59%</v>
      </c>
      <c r="Q233" t="str">
        <f>VLOOKUP(C233, Query[[Country]:[World Percentage]],4,FALSE)</f>
        <v>4.25%</v>
      </c>
      <c r="R233" t="str">
        <f>VLOOKUP(C233, Query[[Country]:[Density]],5,FALSE)</f>
        <v>35.32</v>
      </c>
      <c r="S233" t="str">
        <f>VLOOKUP(C233, Query[[Country]:[Land Area]],6, FALSE)</f>
        <v>9,147,420</v>
      </c>
      <c r="T233" t="str">
        <f>VLOOKUP(C233, Query[[Country]:[Area]],10, FALSE)</f>
        <v>9,372,610</v>
      </c>
      <c r="U233" t="str">
        <f>VLOOKUP(C233, Query[[Country]:[Region]],12, FALSE)</f>
        <v>Americas</v>
      </c>
      <c r="V233" t="str">
        <f>VLOOKUP(C233, Query[[Country]:[Subregion]],13, FALSE)</f>
        <v>Northern America</v>
      </c>
      <c r="W233" t="str">
        <f>VLOOKUP(C233, Query[[Country]:[GDP (IMF)]],16, FALSE)</f>
        <v>$22.20 Tn</v>
      </c>
      <c r="X233" t="str">
        <f>VLOOKUP(C233, Query[[Country]:[GDP (UN)]],17, FALSE)</f>
        <v>$18.62 Tn</v>
      </c>
      <c r="Y233">
        <f>VLOOKUP(C233, Query[[Country]:[GDP Per Capita]],18, FALSE)</f>
        <v>67063.27</v>
      </c>
    </row>
    <row r="234" spans="1:25" x14ac:dyDescent="0.2">
      <c r="A234">
        <v>33</v>
      </c>
      <c r="B234" t="s">
        <v>88</v>
      </c>
      <c r="C234" t="s">
        <v>15</v>
      </c>
      <c r="D234">
        <v>24</v>
      </c>
      <c r="E234">
        <v>91</v>
      </c>
      <c r="F234">
        <v>33</v>
      </c>
      <c r="G234">
        <v>31</v>
      </c>
      <c r="H234">
        <v>52</v>
      </c>
      <c r="I234">
        <v>47</v>
      </c>
      <c r="J234">
        <v>38</v>
      </c>
      <c r="K234" t="s">
        <v>1708</v>
      </c>
      <c r="L234">
        <v>54</v>
      </c>
      <c r="M234">
        <v>60</v>
      </c>
      <c r="N234">
        <v>2014</v>
      </c>
      <c r="O234" t="str">
        <f>VLOOKUP(C234, Query[[Country]:[Population Rank]],2,FALSE)</f>
        <v>3</v>
      </c>
      <c r="P234" t="str">
        <f>VLOOKUP(C234, Query[[Country]:[Growth Rate]],3,FALSE)</f>
        <v>0.59%</v>
      </c>
      <c r="Q234" t="str">
        <f>VLOOKUP(C234, Query[[Country]:[World Percentage]],4,FALSE)</f>
        <v>4.25%</v>
      </c>
      <c r="R234" t="str">
        <f>VLOOKUP(C234, Query[[Country]:[Density]],5,FALSE)</f>
        <v>35.32</v>
      </c>
      <c r="S234" t="str">
        <f>VLOOKUP(C234, Query[[Country]:[Land Area]],6, FALSE)</f>
        <v>9,147,420</v>
      </c>
      <c r="T234" t="str">
        <f>VLOOKUP(C234, Query[[Country]:[Area]],10, FALSE)</f>
        <v>9,372,610</v>
      </c>
      <c r="U234" t="str">
        <f>VLOOKUP(C234, Query[[Country]:[Region]],12, FALSE)</f>
        <v>Americas</v>
      </c>
      <c r="V234" t="str">
        <f>VLOOKUP(C234, Query[[Country]:[Subregion]],13, FALSE)</f>
        <v>Northern America</v>
      </c>
      <c r="W234" t="str">
        <f>VLOOKUP(C234, Query[[Country]:[GDP (IMF)]],16, FALSE)</f>
        <v>$22.20 Tn</v>
      </c>
      <c r="X234" t="str">
        <f>VLOOKUP(C234, Query[[Country]:[GDP (UN)]],17, FALSE)</f>
        <v>$18.62 Tn</v>
      </c>
      <c r="Y234">
        <f>VLOOKUP(C234, Query[[Country]:[GDP Per Capita]],18, FALSE)</f>
        <v>67063.27</v>
      </c>
    </row>
    <row r="235" spans="1:25" x14ac:dyDescent="0.2">
      <c r="A235">
        <v>34</v>
      </c>
      <c r="B235" t="s">
        <v>125</v>
      </c>
      <c r="C235" t="s">
        <v>30</v>
      </c>
      <c r="D235">
        <v>3</v>
      </c>
      <c r="E235">
        <v>271</v>
      </c>
      <c r="F235">
        <v>5</v>
      </c>
      <c r="G235">
        <v>210</v>
      </c>
      <c r="H235">
        <v>299</v>
      </c>
      <c r="I235">
        <v>243</v>
      </c>
      <c r="J235">
        <v>310</v>
      </c>
      <c r="K235" t="s">
        <v>2664</v>
      </c>
      <c r="L235">
        <v>159</v>
      </c>
      <c r="M235">
        <v>59.84</v>
      </c>
      <c r="N235">
        <v>2014</v>
      </c>
      <c r="O235" t="str">
        <f>VLOOKUP(C235, Query[[Country]:[Population Rank]],2,FALSE)</f>
        <v>11</v>
      </c>
      <c r="P235" t="str">
        <f>VLOOKUP(C235, Query[[Country]:[Growth Rate]],3,FALSE)</f>
        <v>-0.30%</v>
      </c>
      <c r="Q235" t="str">
        <f>VLOOKUP(C235, Query[[Country]:[World Percentage]],4,FALSE)</f>
        <v>1.62%</v>
      </c>
      <c r="R235" t="str">
        <f>VLOOKUP(C235, Query[[Country]:[Density]],5,FALSE)</f>
        <v>334.66</v>
      </c>
      <c r="S235" t="str">
        <f>VLOOKUP(C235, Query[[Country]:[Land Area]],6, FALSE)</f>
        <v>364,555</v>
      </c>
      <c r="T235" t="str">
        <f>VLOOKUP(C235, Query[[Country]:[Area]],10, FALSE)</f>
        <v>377,930</v>
      </c>
      <c r="U235" t="str">
        <f>VLOOKUP(C235, Query[[Country]:[Region]],12, FALSE)</f>
        <v>Asia</v>
      </c>
      <c r="V235" t="str">
        <f>VLOOKUP(C235, Query[[Country]:[Subregion]],13, FALSE)</f>
        <v>Eastern Asia</v>
      </c>
      <c r="W235" t="str">
        <f>VLOOKUP(C235, Query[[Country]:[GDP (IMF)]],16, FALSE)</f>
        <v>$5.50 Tn</v>
      </c>
      <c r="X235" t="str">
        <f>VLOOKUP(C235, Query[[Country]:[GDP (UN)]],17, FALSE)</f>
        <v>$4.94 Tn</v>
      </c>
      <c r="Y235">
        <f>VLOOKUP(C235, Query[[Country]:[GDP Per Capita]],18, FALSE)</f>
        <v>43450.14</v>
      </c>
    </row>
    <row r="236" spans="1:25" x14ac:dyDescent="0.2">
      <c r="A236">
        <v>35</v>
      </c>
      <c r="B236" t="s">
        <v>2661</v>
      </c>
      <c r="C236" t="s">
        <v>66</v>
      </c>
      <c r="D236">
        <v>1</v>
      </c>
      <c r="E236">
        <v>8</v>
      </c>
      <c r="F236">
        <v>478</v>
      </c>
      <c r="G236">
        <v>59</v>
      </c>
      <c r="H236">
        <v>362</v>
      </c>
      <c r="I236">
        <v>156</v>
      </c>
      <c r="J236">
        <v>493</v>
      </c>
      <c r="K236" t="s">
        <v>2665</v>
      </c>
      <c r="L236">
        <v>737</v>
      </c>
      <c r="M236">
        <v>59.72</v>
      </c>
      <c r="N236">
        <v>2014</v>
      </c>
      <c r="O236" t="str">
        <f>VLOOKUP(C236, Query[[Country]:[Population Rank]],2,FALSE)</f>
        <v>22</v>
      </c>
      <c r="P236" t="str">
        <f>VLOOKUP(C236, Query[[Country]:[Growth Rate]],3,FALSE)</f>
        <v>0.22%</v>
      </c>
      <c r="Q236" t="str">
        <f>VLOOKUP(C236, Query[[Country]:[World Percentage]],4,FALSE)</f>
        <v>0.84%</v>
      </c>
      <c r="R236" t="str">
        <f>VLOOKUP(C236, Query[[Country]:[Density]],5,FALSE)</f>
        <v>118.31</v>
      </c>
      <c r="S236" t="str">
        <f>VLOOKUP(C236, Query[[Country]:[Land Area]],6, FALSE)</f>
        <v>547,557</v>
      </c>
      <c r="T236" t="str">
        <f>VLOOKUP(C236, Query[[Country]:[Area]],10, FALSE)</f>
        <v>551,695</v>
      </c>
      <c r="U236" t="str">
        <f>VLOOKUP(C236, Query[[Country]:[Region]],12, FALSE)</f>
        <v>Europe</v>
      </c>
      <c r="V236" t="str">
        <f>VLOOKUP(C236, Query[[Country]:[Subregion]],13, FALSE)</f>
        <v>Western Europe</v>
      </c>
      <c r="W236" t="str">
        <f>VLOOKUP(C236, Query[[Country]:[GDP (IMF)]],16, FALSE)</f>
        <v>$2.88 Tn</v>
      </c>
      <c r="X236" t="str">
        <f>VLOOKUP(C236, Query[[Country]:[GDP (UN)]],17, FALSE)</f>
        <v>$2.47 Tn</v>
      </c>
      <c r="Y236">
        <f>VLOOKUP(C236, Query[[Country]:[GDP Per Capita]],18, FALSE)</f>
        <v>44061.52</v>
      </c>
    </row>
    <row r="237" spans="1:25" x14ac:dyDescent="0.2">
      <c r="A237">
        <v>36</v>
      </c>
      <c r="B237" t="s">
        <v>2662</v>
      </c>
      <c r="C237" t="s">
        <v>66</v>
      </c>
      <c r="D237">
        <v>2</v>
      </c>
      <c r="E237">
        <v>150</v>
      </c>
      <c r="F237">
        <v>6</v>
      </c>
      <c r="G237">
        <v>208</v>
      </c>
      <c r="H237">
        <v>323</v>
      </c>
      <c r="I237">
        <v>282</v>
      </c>
      <c r="J237">
        <v>250</v>
      </c>
      <c r="K237" t="s">
        <v>2666</v>
      </c>
      <c r="L237">
        <v>181</v>
      </c>
      <c r="M237">
        <v>59.54</v>
      </c>
      <c r="N237">
        <v>2014</v>
      </c>
      <c r="O237" t="str">
        <f>VLOOKUP(C237, Query[[Country]:[Population Rank]],2,FALSE)</f>
        <v>22</v>
      </c>
      <c r="P237" t="str">
        <f>VLOOKUP(C237, Query[[Country]:[Growth Rate]],3,FALSE)</f>
        <v>0.22%</v>
      </c>
      <c r="Q237" t="str">
        <f>VLOOKUP(C237, Query[[Country]:[World Percentage]],4,FALSE)</f>
        <v>0.84%</v>
      </c>
      <c r="R237" t="str">
        <f>VLOOKUP(C237, Query[[Country]:[Density]],5,FALSE)</f>
        <v>118.31</v>
      </c>
      <c r="S237" t="str">
        <f>VLOOKUP(C237, Query[[Country]:[Land Area]],6, FALSE)</f>
        <v>547,557</v>
      </c>
      <c r="T237" t="str">
        <f>VLOOKUP(C237, Query[[Country]:[Area]],10, FALSE)</f>
        <v>551,695</v>
      </c>
      <c r="U237" t="str">
        <f>VLOOKUP(C237, Query[[Country]:[Region]],12, FALSE)</f>
        <v>Europe</v>
      </c>
      <c r="V237" t="str">
        <f>VLOOKUP(C237, Query[[Country]:[Subregion]],13, FALSE)</f>
        <v>Western Europe</v>
      </c>
      <c r="W237" t="str">
        <f>VLOOKUP(C237, Query[[Country]:[GDP (IMF)]],16, FALSE)</f>
        <v>$2.88 Tn</v>
      </c>
      <c r="X237" t="str">
        <f>VLOOKUP(C237, Query[[Country]:[GDP (UN)]],17, FALSE)</f>
        <v>$2.47 Tn</v>
      </c>
      <c r="Y237">
        <f>VLOOKUP(C237, Query[[Country]:[GDP Per Capita]],18, FALSE)</f>
        <v>44061.52</v>
      </c>
    </row>
    <row r="238" spans="1:25" x14ac:dyDescent="0.2">
      <c r="A238">
        <v>37</v>
      </c>
      <c r="B238" t="s">
        <v>39</v>
      </c>
      <c r="C238" t="s">
        <v>15</v>
      </c>
      <c r="D238">
        <v>25</v>
      </c>
      <c r="E238">
        <v>72</v>
      </c>
      <c r="F238">
        <v>478</v>
      </c>
      <c r="G238">
        <v>14</v>
      </c>
      <c r="H238">
        <v>347</v>
      </c>
      <c r="I238">
        <v>26</v>
      </c>
      <c r="J238">
        <v>107</v>
      </c>
      <c r="K238" t="s">
        <v>2186</v>
      </c>
      <c r="L238">
        <v>227</v>
      </c>
      <c r="M238">
        <v>59.49</v>
      </c>
      <c r="N238">
        <v>2014</v>
      </c>
      <c r="O238" t="str">
        <f>VLOOKUP(C238, Query[[Country]:[Population Rank]],2,FALSE)</f>
        <v>3</v>
      </c>
      <c r="P238" t="str">
        <f>VLOOKUP(C238, Query[[Country]:[Growth Rate]],3,FALSE)</f>
        <v>0.59%</v>
      </c>
      <c r="Q238" t="str">
        <f>VLOOKUP(C238, Query[[Country]:[World Percentage]],4,FALSE)</f>
        <v>4.25%</v>
      </c>
      <c r="R238" t="str">
        <f>VLOOKUP(C238, Query[[Country]:[Density]],5,FALSE)</f>
        <v>35.32</v>
      </c>
      <c r="S238" t="str">
        <f>VLOOKUP(C238, Query[[Country]:[Land Area]],6, FALSE)</f>
        <v>9,147,420</v>
      </c>
      <c r="T238" t="str">
        <f>VLOOKUP(C238, Query[[Country]:[Area]],10, FALSE)</f>
        <v>9,372,610</v>
      </c>
      <c r="U238" t="str">
        <f>VLOOKUP(C238, Query[[Country]:[Region]],12, FALSE)</f>
        <v>Americas</v>
      </c>
      <c r="V238" t="str">
        <f>VLOOKUP(C238, Query[[Country]:[Subregion]],13, FALSE)</f>
        <v>Northern America</v>
      </c>
      <c r="W238" t="str">
        <f>VLOOKUP(C238, Query[[Country]:[GDP (IMF)]],16, FALSE)</f>
        <v>$22.20 Tn</v>
      </c>
      <c r="X238" t="str">
        <f>VLOOKUP(C238, Query[[Country]:[GDP (UN)]],17, FALSE)</f>
        <v>$18.62 Tn</v>
      </c>
      <c r="Y238">
        <f>VLOOKUP(C238, Query[[Country]:[GDP Per Capita]],18, FALSE)</f>
        <v>67063.27</v>
      </c>
    </row>
    <row r="239" spans="1:25" x14ac:dyDescent="0.2">
      <c r="A239">
        <v>38</v>
      </c>
      <c r="B239" t="s">
        <v>35</v>
      </c>
      <c r="C239" t="s">
        <v>36</v>
      </c>
      <c r="D239">
        <v>2</v>
      </c>
      <c r="E239">
        <v>18</v>
      </c>
      <c r="F239">
        <v>478</v>
      </c>
      <c r="G239">
        <v>22</v>
      </c>
      <c r="H239">
        <v>233</v>
      </c>
      <c r="I239">
        <v>63</v>
      </c>
      <c r="J239">
        <v>250</v>
      </c>
      <c r="K239" t="s">
        <v>1885</v>
      </c>
      <c r="L239">
        <v>51</v>
      </c>
      <c r="M239">
        <v>59.17</v>
      </c>
      <c r="N239">
        <v>2014</v>
      </c>
      <c r="O239" t="str">
        <f>VLOOKUP(C239, Query[[Country]:[Population Rank]],2,FALSE)</f>
        <v>100</v>
      </c>
      <c r="P239" t="str">
        <f>VLOOKUP(C239, Query[[Country]:[Growth Rate]],3,FALSE)</f>
        <v>1.60%</v>
      </c>
      <c r="Q239" t="str">
        <f>VLOOKUP(C239, Query[[Country]:[World Percentage]],4,FALSE)</f>
        <v>0.11%</v>
      </c>
      <c r="R239" t="str">
        <f>VLOOKUP(C239, Query[[Country]:[Density]],5,FALSE)</f>
        <v>416.73</v>
      </c>
      <c r="S239" t="str">
        <f>VLOOKUP(C239, Query[[Country]:[Land Area]],6, FALSE)</f>
        <v>21,640</v>
      </c>
      <c r="T239" t="str">
        <f>VLOOKUP(C239, Query[[Country]:[Area]],10, FALSE)</f>
        <v>20,770</v>
      </c>
      <c r="U239" t="str">
        <f>VLOOKUP(C239, Query[[Country]:[Region]],12, FALSE)</f>
        <v>Asia</v>
      </c>
      <c r="V239" t="str">
        <f>VLOOKUP(C239, Query[[Country]:[Subregion]],13, FALSE)</f>
        <v>Western Asia</v>
      </c>
      <c r="W239" t="str">
        <f>VLOOKUP(C239, Query[[Country]:[GDP (IMF)]],16, FALSE)</f>
        <v>$403.96 Bn</v>
      </c>
      <c r="X239" t="str">
        <f>VLOOKUP(C239, Query[[Country]:[GDP (UN)]],17, FALSE)</f>
        <v>$317.75 Bn</v>
      </c>
      <c r="Y239">
        <f>VLOOKUP(C239, Query[[Country]:[GDP Per Capita]],18, FALSE)</f>
        <v>46670.83</v>
      </c>
    </row>
    <row r="240" spans="1:25" x14ac:dyDescent="0.2">
      <c r="A240">
        <v>39</v>
      </c>
      <c r="B240" t="s">
        <v>44</v>
      </c>
      <c r="C240" t="s">
        <v>19</v>
      </c>
      <c r="D240">
        <v>4</v>
      </c>
      <c r="E240">
        <v>121</v>
      </c>
      <c r="F240">
        <v>98</v>
      </c>
      <c r="G240">
        <v>38</v>
      </c>
      <c r="H240">
        <v>20</v>
      </c>
      <c r="I240">
        <v>27</v>
      </c>
      <c r="J240">
        <v>31</v>
      </c>
      <c r="K240" t="s">
        <v>1573</v>
      </c>
      <c r="L240">
        <v>34</v>
      </c>
      <c r="M240">
        <v>58.85</v>
      </c>
      <c r="N240">
        <v>2014</v>
      </c>
      <c r="O240" t="str">
        <f>VLOOKUP(C240, Query[[Country]:[Population Rank]],2,FALSE)</f>
        <v>21</v>
      </c>
      <c r="P240" t="str">
        <f>VLOOKUP(C240, Query[[Country]:[Growth Rate]],3,FALSE)</f>
        <v>0.53%</v>
      </c>
      <c r="Q240" t="str">
        <f>VLOOKUP(C240, Query[[Country]:[World Percentage]],4,FALSE)</f>
        <v>0.87%</v>
      </c>
      <c r="R240" t="str">
        <f>VLOOKUP(C240, Query[[Country]:[Density]],5,FALSE)</f>
        <v>279.48</v>
      </c>
      <c r="S240" t="str">
        <f>VLOOKUP(C240, Query[[Country]:[Land Area]],6, FALSE)</f>
        <v>241,930</v>
      </c>
      <c r="T240" t="str">
        <f>VLOOKUP(C240, Query[[Country]:[Area]],10, FALSE)</f>
        <v>242,900</v>
      </c>
      <c r="U240" t="str">
        <f>VLOOKUP(C240, Query[[Country]:[Region]],12, FALSE)</f>
        <v>Europe</v>
      </c>
      <c r="V240" t="str">
        <f>VLOOKUP(C240, Query[[Country]:[Subregion]],13, FALSE)</f>
        <v>Northern Europe</v>
      </c>
      <c r="W240" t="str">
        <f>VLOOKUP(C240, Query[[Country]:[GDP (IMF)]],16, FALSE)</f>
        <v>$2.93 Tn</v>
      </c>
      <c r="X240" t="str">
        <f>VLOOKUP(C240, Query[[Country]:[GDP (UN)]],17, FALSE)</f>
        <v>$2.65 Tn</v>
      </c>
      <c r="Y240">
        <f>VLOOKUP(C240, Query[[Country]:[GDP Per Capita]],18, FALSE)</f>
        <v>43117.57</v>
      </c>
    </row>
    <row r="241" spans="1:25" x14ac:dyDescent="0.2">
      <c r="A241">
        <v>40</v>
      </c>
      <c r="B241" t="s">
        <v>136</v>
      </c>
      <c r="C241" t="s">
        <v>30</v>
      </c>
      <c r="D241">
        <v>4</v>
      </c>
      <c r="E241">
        <v>355</v>
      </c>
      <c r="F241">
        <v>7</v>
      </c>
      <c r="G241">
        <v>210</v>
      </c>
      <c r="H241">
        <v>391</v>
      </c>
      <c r="I241">
        <v>384</v>
      </c>
      <c r="J241">
        <v>283</v>
      </c>
      <c r="K241" t="s">
        <v>2667</v>
      </c>
      <c r="L241">
        <v>204</v>
      </c>
      <c r="M241">
        <v>58.69</v>
      </c>
      <c r="N241">
        <v>2014</v>
      </c>
      <c r="O241" t="str">
        <f>VLOOKUP(C241, Query[[Country]:[Population Rank]],2,FALSE)</f>
        <v>11</v>
      </c>
      <c r="P241" t="str">
        <f>VLOOKUP(C241, Query[[Country]:[Growth Rate]],3,FALSE)</f>
        <v>-0.30%</v>
      </c>
      <c r="Q241" t="str">
        <f>VLOOKUP(C241, Query[[Country]:[World Percentage]],4,FALSE)</f>
        <v>1.62%</v>
      </c>
      <c r="R241" t="str">
        <f>VLOOKUP(C241, Query[[Country]:[Density]],5,FALSE)</f>
        <v>334.66</v>
      </c>
      <c r="S241" t="str">
        <f>VLOOKUP(C241, Query[[Country]:[Land Area]],6, FALSE)</f>
        <v>364,555</v>
      </c>
      <c r="T241" t="str">
        <f>VLOOKUP(C241, Query[[Country]:[Area]],10, FALSE)</f>
        <v>377,930</v>
      </c>
      <c r="U241" t="str">
        <f>VLOOKUP(C241, Query[[Country]:[Region]],12, FALSE)</f>
        <v>Asia</v>
      </c>
      <c r="V241" t="str">
        <f>VLOOKUP(C241, Query[[Country]:[Subregion]],13, FALSE)</f>
        <v>Eastern Asia</v>
      </c>
      <c r="W241" t="str">
        <f>VLOOKUP(C241, Query[[Country]:[GDP (IMF)]],16, FALSE)</f>
        <v>$5.50 Tn</v>
      </c>
      <c r="X241" t="str">
        <f>VLOOKUP(C241, Query[[Country]:[GDP (UN)]],17, FALSE)</f>
        <v>$4.94 Tn</v>
      </c>
      <c r="Y241">
        <f>VLOOKUP(C241, Query[[Country]:[GDP Per Capita]],18, FALSE)</f>
        <v>43450.14</v>
      </c>
    </row>
    <row r="242" spans="1:25" x14ac:dyDescent="0.2">
      <c r="A242">
        <v>41</v>
      </c>
      <c r="B242" t="s">
        <v>103</v>
      </c>
      <c r="C242" t="s">
        <v>15</v>
      </c>
      <c r="D242">
        <v>26</v>
      </c>
      <c r="E242">
        <v>194</v>
      </c>
      <c r="F242">
        <v>17</v>
      </c>
      <c r="G242">
        <v>117</v>
      </c>
      <c r="H242">
        <v>93</v>
      </c>
      <c r="I242">
        <v>71</v>
      </c>
      <c r="J242">
        <v>55</v>
      </c>
      <c r="K242" t="s">
        <v>1129</v>
      </c>
      <c r="L242">
        <v>94</v>
      </c>
      <c r="M242">
        <v>58.6</v>
      </c>
      <c r="N242">
        <v>2014</v>
      </c>
      <c r="O242" t="str">
        <f>VLOOKUP(C242, Query[[Country]:[Population Rank]],2,FALSE)</f>
        <v>3</v>
      </c>
      <c r="P242" t="str">
        <f>VLOOKUP(C242, Query[[Country]:[Growth Rate]],3,FALSE)</f>
        <v>0.59%</v>
      </c>
      <c r="Q242" t="str">
        <f>VLOOKUP(C242, Query[[Country]:[World Percentage]],4,FALSE)</f>
        <v>4.25%</v>
      </c>
      <c r="R242" t="str">
        <f>VLOOKUP(C242, Query[[Country]:[Density]],5,FALSE)</f>
        <v>35.32</v>
      </c>
      <c r="S242" t="str">
        <f>VLOOKUP(C242, Query[[Country]:[Land Area]],6, FALSE)</f>
        <v>9,147,420</v>
      </c>
      <c r="T242" t="str">
        <f>VLOOKUP(C242, Query[[Country]:[Area]],10, FALSE)</f>
        <v>9,372,610</v>
      </c>
      <c r="U242" t="str">
        <f>VLOOKUP(C242, Query[[Country]:[Region]],12, FALSE)</f>
        <v>Americas</v>
      </c>
      <c r="V242" t="str">
        <f>VLOOKUP(C242, Query[[Country]:[Subregion]],13, FALSE)</f>
        <v>Northern America</v>
      </c>
      <c r="W242" t="str">
        <f>VLOOKUP(C242, Query[[Country]:[GDP (IMF)]],16, FALSE)</f>
        <v>$22.20 Tn</v>
      </c>
      <c r="X242" t="str">
        <f>VLOOKUP(C242, Query[[Country]:[GDP (UN)]],17, FALSE)</f>
        <v>$18.62 Tn</v>
      </c>
      <c r="Y242">
        <f>VLOOKUP(C242, Query[[Country]:[GDP Per Capita]],18, FALSE)</f>
        <v>67063.27</v>
      </c>
    </row>
    <row r="243" spans="1:25" x14ac:dyDescent="0.2">
      <c r="A243">
        <v>42</v>
      </c>
      <c r="B243" t="s">
        <v>58</v>
      </c>
      <c r="C243" t="s">
        <v>52</v>
      </c>
      <c r="D243">
        <v>2</v>
      </c>
      <c r="E243">
        <v>45</v>
      </c>
      <c r="F243">
        <v>32</v>
      </c>
      <c r="G243">
        <v>60</v>
      </c>
      <c r="H243">
        <v>35</v>
      </c>
      <c r="I243">
        <v>59</v>
      </c>
      <c r="J243">
        <v>34</v>
      </c>
      <c r="K243" t="s">
        <v>2479</v>
      </c>
      <c r="L243">
        <v>204</v>
      </c>
      <c r="M243">
        <v>58.39</v>
      </c>
      <c r="N243">
        <v>2014</v>
      </c>
      <c r="O243" t="str">
        <f>VLOOKUP(C243, Query[[Country]:[Population Rank]],2,FALSE)</f>
        <v>39</v>
      </c>
      <c r="P243" t="str">
        <f>VLOOKUP(C243, Query[[Country]:[Growth Rate]],3,FALSE)</f>
        <v>0.89%</v>
      </c>
      <c r="Q243" t="str">
        <f>VLOOKUP(C243, Query[[Country]:[World Percentage]],4,FALSE)</f>
        <v>0.48%</v>
      </c>
      <c r="R243" t="str">
        <f>VLOOKUP(C243, Query[[Country]:[Density]],5,FALSE)</f>
        <v>3.78</v>
      </c>
      <c r="S243" t="str">
        <f>VLOOKUP(C243, Query[[Country]:[Land Area]],6, FALSE)</f>
        <v>9,093,510</v>
      </c>
      <c r="T243" t="str">
        <f>VLOOKUP(C243, Query[[Country]:[Area]],10, FALSE)</f>
        <v>9,984,670</v>
      </c>
      <c r="U243" t="str">
        <f>VLOOKUP(C243, Query[[Country]:[Region]],12, FALSE)</f>
        <v>Americas</v>
      </c>
      <c r="V243" t="str">
        <f>VLOOKUP(C243, Query[[Country]:[Subregion]],13, FALSE)</f>
        <v>Northern America</v>
      </c>
      <c r="W243" t="str">
        <f>VLOOKUP(C243, Query[[Country]:[GDP (IMF)]],16, FALSE)</f>
        <v>$1.83 Tn</v>
      </c>
      <c r="X243" t="str">
        <f>VLOOKUP(C243, Query[[Country]:[GDP (UN)]],17, FALSE)</f>
        <v>$1.53 Tn</v>
      </c>
      <c r="Y243">
        <f>VLOOKUP(C243, Query[[Country]:[GDP Per Capita]],18, FALSE)</f>
        <v>48552.87</v>
      </c>
    </row>
    <row r="244" spans="1:25" x14ac:dyDescent="0.2">
      <c r="A244">
        <v>43</v>
      </c>
      <c r="B244" t="s">
        <v>48</v>
      </c>
      <c r="C244" t="s">
        <v>30</v>
      </c>
      <c r="D244">
        <v>5</v>
      </c>
      <c r="E244">
        <v>69</v>
      </c>
      <c r="F244">
        <v>36</v>
      </c>
      <c r="G244">
        <v>48</v>
      </c>
      <c r="H244">
        <v>43</v>
      </c>
      <c r="I244">
        <v>55</v>
      </c>
      <c r="J244">
        <v>114</v>
      </c>
      <c r="K244" t="s">
        <v>2091</v>
      </c>
      <c r="L244">
        <v>34</v>
      </c>
      <c r="M244">
        <v>58.35</v>
      </c>
      <c r="N244">
        <v>2014</v>
      </c>
      <c r="O244" t="str">
        <f>VLOOKUP(C244, Query[[Country]:[Population Rank]],2,FALSE)</f>
        <v>11</v>
      </c>
      <c r="P244" t="str">
        <f>VLOOKUP(C244, Query[[Country]:[Growth Rate]],3,FALSE)</f>
        <v>-0.30%</v>
      </c>
      <c r="Q244" t="str">
        <f>VLOOKUP(C244, Query[[Country]:[World Percentage]],4,FALSE)</f>
        <v>1.62%</v>
      </c>
      <c r="R244" t="str">
        <f>VLOOKUP(C244, Query[[Country]:[Density]],5,FALSE)</f>
        <v>334.66</v>
      </c>
      <c r="S244" t="str">
        <f>VLOOKUP(C244, Query[[Country]:[Land Area]],6, FALSE)</f>
        <v>364,555</v>
      </c>
      <c r="T244" t="str">
        <f>VLOOKUP(C244, Query[[Country]:[Area]],10, FALSE)</f>
        <v>377,930</v>
      </c>
      <c r="U244" t="str">
        <f>VLOOKUP(C244, Query[[Country]:[Region]],12, FALSE)</f>
        <v>Asia</v>
      </c>
      <c r="V244" t="str">
        <f>VLOOKUP(C244, Query[[Country]:[Subregion]],13, FALSE)</f>
        <v>Eastern Asia</v>
      </c>
      <c r="W244" t="str">
        <f>VLOOKUP(C244, Query[[Country]:[GDP (IMF)]],16, FALSE)</f>
        <v>$5.50 Tn</v>
      </c>
      <c r="X244" t="str">
        <f>VLOOKUP(C244, Query[[Country]:[GDP (UN)]],17, FALSE)</f>
        <v>$4.94 Tn</v>
      </c>
      <c r="Y244">
        <f>VLOOKUP(C244, Query[[Country]:[GDP Per Capita]],18, FALSE)</f>
        <v>43450.14</v>
      </c>
    </row>
    <row r="245" spans="1:25" x14ac:dyDescent="0.2">
      <c r="A245">
        <v>44</v>
      </c>
      <c r="B245" t="s">
        <v>74</v>
      </c>
      <c r="C245" t="s">
        <v>15</v>
      </c>
      <c r="D245">
        <v>27</v>
      </c>
      <c r="E245">
        <v>46</v>
      </c>
      <c r="F245">
        <v>15</v>
      </c>
      <c r="G245">
        <v>210</v>
      </c>
      <c r="H245">
        <v>246</v>
      </c>
      <c r="I245">
        <v>164</v>
      </c>
      <c r="J245">
        <v>125</v>
      </c>
      <c r="K245" t="s">
        <v>1798</v>
      </c>
      <c r="L245">
        <v>74</v>
      </c>
      <c r="M245">
        <v>58</v>
      </c>
      <c r="N245">
        <v>2014</v>
      </c>
      <c r="O245" t="str">
        <f>VLOOKUP(C245, Query[[Country]:[Population Rank]],2,FALSE)</f>
        <v>3</v>
      </c>
      <c r="P245" t="str">
        <f>VLOOKUP(C245, Query[[Country]:[Growth Rate]],3,FALSE)</f>
        <v>0.59%</v>
      </c>
      <c r="Q245" t="str">
        <f>VLOOKUP(C245, Query[[Country]:[World Percentage]],4,FALSE)</f>
        <v>4.25%</v>
      </c>
      <c r="R245" t="str">
        <f>VLOOKUP(C245, Query[[Country]:[Density]],5,FALSE)</f>
        <v>35.32</v>
      </c>
      <c r="S245" t="str">
        <f>VLOOKUP(C245, Query[[Country]:[Land Area]],6, FALSE)</f>
        <v>9,147,420</v>
      </c>
      <c r="T245" t="str">
        <f>VLOOKUP(C245, Query[[Country]:[Area]],10, FALSE)</f>
        <v>9,372,610</v>
      </c>
      <c r="U245" t="str">
        <f>VLOOKUP(C245, Query[[Country]:[Region]],12, FALSE)</f>
        <v>Americas</v>
      </c>
      <c r="V245" t="str">
        <f>VLOOKUP(C245, Query[[Country]:[Subregion]],13, FALSE)</f>
        <v>Northern America</v>
      </c>
      <c r="W245" t="str">
        <f>VLOOKUP(C245, Query[[Country]:[GDP (IMF)]],16, FALSE)</f>
        <v>$22.20 Tn</v>
      </c>
      <c r="X245" t="str">
        <f>VLOOKUP(C245, Query[[Country]:[GDP (UN)]],17, FALSE)</f>
        <v>$18.62 Tn</v>
      </c>
      <c r="Y245">
        <f>VLOOKUP(C245, Query[[Country]:[GDP Per Capita]],18, FALSE)</f>
        <v>67063.27</v>
      </c>
    </row>
    <row r="246" spans="1:25" x14ac:dyDescent="0.2">
      <c r="A246">
        <v>45</v>
      </c>
      <c r="B246" t="s">
        <v>53</v>
      </c>
      <c r="C246" t="s">
        <v>15</v>
      </c>
      <c r="D246">
        <v>28</v>
      </c>
      <c r="E246">
        <v>179</v>
      </c>
      <c r="F246">
        <v>86</v>
      </c>
      <c r="G246">
        <v>61</v>
      </c>
      <c r="H246">
        <v>32</v>
      </c>
      <c r="I246">
        <v>37</v>
      </c>
      <c r="J246">
        <v>22</v>
      </c>
      <c r="K246" t="s">
        <v>1110</v>
      </c>
      <c r="L246">
        <v>38</v>
      </c>
      <c r="M246">
        <v>57.51</v>
      </c>
      <c r="N246">
        <v>2014</v>
      </c>
      <c r="O246" t="str">
        <f>VLOOKUP(C246, Query[[Country]:[Population Rank]],2,FALSE)</f>
        <v>3</v>
      </c>
      <c r="P246" t="str">
        <f>VLOOKUP(C246, Query[[Country]:[Growth Rate]],3,FALSE)</f>
        <v>0.59%</v>
      </c>
      <c r="Q246" t="str">
        <f>VLOOKUP(C246, Query[[Country]:[World Percentage]],4,FALSE)</f>
        <v>4.25%</v>
      </c>
      <c r="R246" t="str">
        <f>VLOOKUP(C246, Query[[Country]:[Density]],5,FALSE)</f>
        <v>35.32</v>
      </c>
      <c r="S246" t="str">
        <f>VLOOKUP(C246, Query[[Country]:[Land Area]],6, FALSE)</f>
        <v>9,147,420</v>
      </c>
      <c r="T246" t="str">
        <f>VLOOKUP(C246, Query[[Country]:[Area]],10, FALSE)</f>
        <v>9,372,610</v>
      </c>
      <c r="U246" t="str">
        <f>VLOOKUP(C246, Query[[Country]:[Region]],12, FALSE)</f>
        <v>Americas</v>
      </c>
      <c r="V246" t="str">
        <f>VLOOKUP(C246, Query[[Country]:[Subregion]],13, FALSE)</f>
        <v>Northern America</v>
      </c>
      <c r="W246" t="str">
        <f>VLOOKUP(C246, Query[[Country]:[GDP (IMF)]],16, FALSE)</f>
        <v>$22.20 Tn</v>
      </c>
      <c r="X246" t="str">
        <f>VLOOKUP(C246, Query[[Country]:[GDP (UN)]],17, FALSE)</f>
        <v>$18.62 Tn</v>
      </c>
      <c r="Y246">
        <f>VLOOKUP(C246, Query[[Country]:[GDP Per Capita]],18, FALSE)</f>
        <v>67063.27</v>
      </c>
    </row>
    <row r="247" spans="1:25" x14ac:dyDescent="0.2">
      <c r="A247">
        <v>46</v>
      </c>
      <c r="B247" t="s">
        <v>79</v>
      </c>
      <c r="C247" t="s">
        <v>15</v>
      </c>
      <c r="D247">
        <v>29</v>
      </c>
      <c r="E247">
        <v>226</v>
      </c>
      <c r="F247">
        <v>42</v>
      </c>
      <c r="G247">
        <v>65</v>
      </c>
      <c r="H247">
        <v>33</v>
      </c>
      <c r="I247">
        <v>36</v>
      </c>
      <c r="J247">
        <v>26</v>
      </c>
      <c r="K247" t="s">
        <v>1850</v>
      </c>
      <c r="L247">
        <v>100</v>
      </c>
      <c r="M247">
        <v>57.19</v>
      </c>
      <c r="N247">
        <v>2014</v>
      </c>
      <c r="O247" t="str">
        <f>VLOOKUP(C247, Query[[Country]:[Population Rank]],2,FALSE)</f>
        <v>3</v>
      </c>
      <c r="P247" t="str">
        <f>VLOOKUP(C247, Query[[Country]:[Growth Rate]],3,FALSE)</f>
        <v>0.59%</v>
      </c>
      <c r="Q247" t="str">
        <f>VLOOKUP(C247, Query[[Country]:[World Percentage]],4,FALSE)</f>
        <v>4.25%</v>
      </c>
      <c r="R247" t="str">
        <f>VLOOKUP(C247, Query[[Country]:[Density]],5,FALSE)</f>
        <v>35.32</v>
      </c>
      <c r="S247" t="str">
        <f>VLOOKUP(C247, Query[[Country]:[Land Area]],6, FALSE)</f>
        <v>9,147,420</v>
      </c>
      <c r="T247" t="str">
        <f>VLOOKUP(C247, Query[[Country]:[Area]],10, FALSE)</f>
        <v>9,372,610</v>
      </c>
      <c r="U247" t="str">
        <f>VLOOKUP(C247, Query[[Country]:[Region]],12, FALSE)</f>
        <v>Americas</v>
      </c>
      <c r="V247" t="str">
        <f>VLOOKUP(C247, Query[[Country]:[Subregion]],13, FALSE)</f>
        <v>Northern America</v>
      </c>
      <c r="W247" t="str">
        <f>VLOOKUP(C247, Query[[Country]:[GDP (IMF)]],16, FALSE)</f>
        <v>$22.20 Tn</v>
      </c>
      <c r="X247" t="str">
        <f>VLOOKUP(C247, Query[[Country]:[GDP (UN)]],17, FALSE)</f>
        <v>$18.62 Tn</v>
      </c>
      <c r="Y247">
        <f>VLOOKUP(C247, Query[[Country]:[GDP Per Capita]],18, FALSE)</f>
        <v>67063.27</v>
      </c>
    </row>
    <row r="248" spans="1:25" x14ac:dyDescent="0.2">
      <c r="A248">
        <v>47</v>
      </c>
      <c r="B248" t="s">
        <v>69</v>
      </c>
      <c r="C248" t="s">
        <v>15</v>
      </c>
      <c r="D248">
        <v>30</v>
      </c>
      <c r="E248">
        <v>93</v>
      </c>
      <c r="F248">
        <v>65</v>
      </c>
      <c r="G248">
        <v>81</v>
      </c>
      <c r="H248">
        <v>30</v>
      </c>
      <c r="I248">
        <v>52</v>
      </c>
      <c r="J248">
        <v>30</v>
      </c>
      <c r="K248" t="s">
        <v>1201</v>
      </c>
      <c r="L248">
        <v>38</v>
      </c>
      <c r="M248">
        <v>57.01</v>
      </c>
      <c r="N248">
        <v>2014</v>
      </c>
      <c r="O248" t="str">
        <f>VLOOKUP(C248, Query[[Country]:[Population Rank]],2,FALSE)</f>
        <v>3</v>
      </c>
      <c r="P248" t="str">
        <f>VLOOKUP(C248, Query[[Country]:[Growth Rate]],3,FALSE)</f>
        <v>0.59%</v>
      </c>
      <c r="Q248" t="str">
        <f>VLOOKUP(C248, Query[[Country]:[World Percentage]],4,FALSE)</f>
        <v>4.25%</v>
      </c>
      <c r="R248" t="str">
        <f>VLOOKUP(C248, Query[[Country]:[Density]],5,FALSE)</f>
        <v>35.32</v>
      </c>
      <c r="S248" t="str">
        <f>VLOOKUP(C248, Query[[Country]:[Land Area]],6, FALSE)</f>
        <v>9,147,420</v>
      </c>
      <c r="T248" t="str">
        <f>VLOOKUP(C248, Query[[Country]:[Area]],10, FALSE)</f>
        <v>9,372,610</v>
      </c>
      <c r="U248" t="str">
        <f>VLOOKUP(C248, Query[[Country]:[Region]],12, FALSE)</f>
        <v>Americas</v>
      </c>
      <c r="V248" t="str">
        <f>VLOOKUP(C248, Query[[Country]:[Subregion]],13, FALSE)</f>
        <v>Northern America</v>
      </c>
      <c r="W248" t="str">
        <f>VLOOKUP(C248, Query[[Country]:[GDP (IMF)]],16, FALSE)</f>
        <v>$22.20 Tn</v>
      </c>
      <c r="X248" t="str">
        <f>VLOOKUP(C248, Query[[Country]:[GDP (UN)]],17, FALSE)</f>
        <v>$18.62 Tn</v>
      </c>
      <c r="Y248">
        <f>VLOOKUP(C248, Query[[Country]:[GDP Per Capita]],18, FALSE)</f>
        <v>67063.27</v>
      </c>
    </row>
    <row r="249" spans="1:25" x14ac:dyDescent="0.2">
      <c r="A249">
        <v>48</v>
      </c>
      <c r="B249" t="s">
        <v>131</v>
      </c>
      <c r="C249" t="s">
        <v>132</v>
      </c>
      <c r="D249">
        <v>1</v>
      </c>
      <c r="E249">
        <v>14</v>
      </c>
      <c r="F249">
        <v>210</v>
      </c>
      <c r="G249">
        <v>50</v>
      </c>
      <c r="H249">
        <v>264</v>
      </c>
      <c r="I249">
        <v>247</v>
      </c>
      <c r="J249">
        <v>310</v>
      </c>
      <c r="K249" t="s">
        <v>2668</v>
      </c>
      <c r="L249">
        <v>737</v>
      </c>
      <c r="M249">
        <v>56.42</v>
      </c>
      <c r="N249">
        <v>2014</v>
      </c>
      <c r="O249" t="str">
        <f>VLOOKUP(C249, Query[[Country]:[Population Rank]],2,FALSE)</f>
        <v>9</v>
      </c>
      <c r="P249" t="str">
        <f>VLOOKUP(C249, Query[[Country]:[Growth Rate]],3,FALSE)</f>
        <v>0.04%</v>
      </c>
      <c r="Q249" t="str">
        <f>VLOOKUP(C249, Query[[Country]:[World Percentage]],4,FALSE)</f>
        <v>1.87%</v>
      </c>
      <c r="R249" t="str">
        <f>VLOOKUP(C249, Query[[Country]:[Density]],5,FALSE)</f>
        <v>8.54</v>
      </c>
      <c r="S249" t="str">
        <f>VLOOKUP(C249, Query[[Country]:[Land Area]],6, FALSE)</f>
        <v>16,376,870</v>
      </c>
      <c r="T249" t="str">
        <f>VLOOKUP(C249, Query[[Country]:[Area]],10, FALSE)</f>
        <v>17,098,242</v>
      </c>
      <c r="U249" t="str">
        <f>VLOOKUP(C249, Query[[Country]:[Region]],12, FALSE)</f>
        <v>Europe</v>
      </c>
      <c r="V249" t="str">
        <f>VLOOKUP(C249, Query[[Country]:[Subregion]],13, FALSE)</f>
        <v>Eastern Europe</v>
      </c>
      <c r="W249" t="str">
        <f>VLOOKUP(C249, Query[[Country]:[GDP (IMF)]],16, FALSE)</f>
        <v>$1.67 Tn</v>
      </c>
      <c r="X249" t="str">
        <f>VLOOKUP(C249, Query[[Country]:[GDP (UN)]],17, FALSE)</f>
        <v>$1.25 Tn</v>
      </c>
      <c r="Y249">
        <f>VLOOKUP(C249, Query[[Country]:[GDP Per Capita]],18, FALSE)</f>
        <v>11426.09</v>
      </c>
    </row>
    <row r="250" spans="1:25" x14ac:dyDescent="0.2">
      <c r="A250">
        <v>49</v>
      </c>
      <c r="B250" t="s">
        <v>67</v>
      </c>
      <c r="C250" t="s">
        <v>15</v>
      </c>
      <c r="D250">
        <v>31</v>
      </c>
      <c r="E250">
        <v>61</v>
      </c>
      <c r="F250">
        <v>159</v>
      </c>
      <c r="G250">
        <v>83</v>
      </c>
      <c r="H250">
        <v>19</v>
      </c>
      <c r="I250">
        <v>38</v>
      </c>
      <c r="J250">
        <v>29</v>
      </c>
      <c r="K250" t="s">
        <v>1877</v>
      </c>
      <c r="L250">
        <v>68</v>
      </c>
      <c r="M250">
        <v>56.13</v>
      </c>
      <c r="N250">
        <v>2014</v>
      </c>
      <c r="O250" t="str">
        <f>VLOOKUP(C250, Query[[Country]:[Population Rank]],2,FALSE)</f>
        <v>3</v>
      </c>
      <c r="P250" t="str">
        <f>VLOOKUP(C250, Query[[Country]:[Growth Rate]],3,FALSE)</f>
        <v>0.59%</v>
      </c>
      <c r="Q250" t="str">
        <f>VLOOKUP(C250, Query[[Country]:[World Percentage]],4,FALSE)</f>
        <v>4.25%</v>
      </c>
      <c r="R250" t="str">
        <f>VLOOKUP(C250, Query[[Country]:[Density]],5,FALSE)</f>
        <v>35.32</v>
      </c>
      <c r="S250" t="str">
        <f>VLOOKUP(C250, Query[[Country]:[Land Area]],6, FALSE)</f>
        <v>9,147,420</v>
      </c>
      <c r="T250" t="str">
        <f>VLOOKUP(C250, Query[[Country]:[Area]],10, FALSE)</f>
        <v>9,372,610</v>
      </c>
      <c r="U250" t="str">
        <f>VLOOKUP(C250, Query[[Country]:[Region]],12, FALSE)</f>
        <v>Americas</v>
      </c>
      <c r="V250" t="str">
        <f>VLOOKUP(C250, Query[[Country]:[Subregion]],13, FALSE)</f>
        <v>Northern America</v>
      </c>
      <c r="W250" t="str">
        <f>VLOOKUP(C250, Query[[Country]:[GDP (IMF)]],16, FALSE)</f>
        <v>$22.20 Tn</v>
      </c>
      <c r="X250" t="str">
        <f>VLOOKUP(C250, Query[[Country]:[GDP (UN)]],17, FALSE)</f>
        <v>$18.62 Tn</v>
      </c>
      <c r="Y250">
        <f>VLOOKUP(C250, Query[[Country]:[GDP Per Capita]],18, FALSE)</f>
        <v>67063.27</v>
      </c>
    </row>
    <row r="251" spans="1:25" x14ac:dyDescent="0.2">
      <c r="A251">
        <v>50</v>
      </c>
      <c r="B251" t="s">
        <v>65</v>
      </c>
      <c r="C251" t="s">
        <v>66</v>
      </c>
      <c r="D251">
        <v>3</v>
      </c>
      <c r="E251">
        <v>26</v>
      </c>
      <c r="F251">
        <v>410</v>
      </c>
      <c r="G251">
        <v>25</v>
      </c>
      <c r="H251">
        <v>69</v>
      </c>
      <c r="I251">
        <v>89</v>
      </c>
      <c r="J251">
        <v>114</v>
      </c>
      <c r="K251" t="s">
        <v>2342</v>
      </c>
      <c r="L251">
        <v>338</v>
      </c>
      <c r="M251">
        <v>56.06</v>
      </c>
      <c r="N251">
        <v>2014</v>
      </c>
      <c r="O251" t="str">
        <f>VLOOKUP(C251, Query[[Country]:[Population Rank]],2,FALSE)</f>
        <v>22</v>
      </c>
      <c r="P251" t="str">
        <f>VLOOKUP(C251, Query[[Country]:[Growth Rate]],3,FALSE)</f>
        <v>0.22%</v>
      </c>
      <c r="Q251" t="str">
        <f>VLOOKUP(C251, Query[[Country]:[World Percentage]],4,FALSE)</f>
        <v>0.84%</v>
      </c>
      <c r="R251" t="str">
        <f>VLOOKUP(C251, Query[[Country]:[Density]],5,FALSE)</f>
        <v>118.31</v>
      </c>
      <c r="S251" t="str">
        <f>VLOOKUP(C251, Query[[Country]:[Land Area]],6, FALSE)</f>
        <v>547,557</v>
      </c>
      <c r="T251" t="str">
        <f>VLOOKUP(C251, Query[[Country]:[Area]],10, FALSE)</f>
        <v>551,695</v>
      </c>
      <c r="U251" t="str">
        <f>VLOOKUP(C251, Query[[Country]:[Region]],12, FALSE)</f>
        <v>Europe</v>
      </c>
      <c r="V251" t="str">
        <f>VLOOKUP(C251, Query[[Country]:[Subregion]],13, FALSE)</f>
        <v>Western Europe</v>
      </c>
      <c r="W251" t="str">
        <f>VLOOKUP(C251, Query[[Country]:[GDP (IMF)]],16, FALSE)</f>
        <v>$2.88 Tn</v>
      </c>
      <c r="X251" t="str">
        <f>VLOOKUP(C251, Query[[Country]:[GDP (UN)]],17, FALSE)</f>
        <v>$2.47 Tn</v>
      </c>
      <c r="Y251">
        <f>VLOOKUP(C251, Query[[Country]:[GDP Per Capita]],18, FALSE)</f>
        <v>44061.52</v>
      </c>
    </row>
    <row r="252" spans="1:25" x14ac:dyDescent="0.2">
      <c r="A252">
        <v>51</v>
      </c>
      <c r="B252" t="s">
        <v>61</v>
      </c>
      <c r="C252" t="s">
        <v>15</v>
      </c>
      <c r="D252">
        <v>32</v>
      </c>
      <c r="E252">
        <v>148</v>
      </c>
      <c r="F252">
        <v>74</v>
      </c>
      <c r="G252">
        <v>43</v>
      </c>
      <c r="H252">
        <v>59</v>
      </c>
      <c r="I252">
        <v>64</v>
      </c>
      <c r="J252">
        <v>61</v>
      </c>
      <c r="K252" t="s">
        <v>2669</v>
      </c>
      <c r="L252">
        <v>33</v>
      </c>
      <c r="M252">
        <v>55.7</v>
      </c>
      <c r="N252">
        <v>2014</v>
      </c>
      <c r="O252" t="str">
        <f>VLOOKUP(C252, Query[[Country]:[Population Rank]],2,FALSE)</f>
        <v>3</v>
      </c>
      <c r="P252" t="str">
        <f>VLOOKUP(C252, Query[[Country]:[Growth Rate]],3,FALSE)</f>
        <v>0.59%</v>
      </c>
      <c r="Q252" t="str">
        <f>VLOOKUP(C252, Query[[Country]:[World Percentage]],4,FALSE)</f>
        <v>4.25%</v>
      </c>
      <c r="R252" t="str">
        <f>VLOOKUP(C252, Query[[Country]:[Density]],5,FALSE)</f>
        <v>35.32</v>
      </c>
      <c r="S252" t="str">
        <f>VLOOKUP(C252, Query[[Country]:[Land Area]],6, FALSE)</f>
        <v>9,147,420</v>
      </c>
      <c r="T252" t="str">
        <f>VLOOKUP(C252, Query[[Country]:[Area]],10, FALSE)</f>
        <v>9,372,610</v>
      </c>
      <c r="U252" t="str">
        <f>VLOOKUP(C252, Query[[Country]:[Region]],12, FALSE)</f>
        <v>Americas</v>
      </c>
      <c r="V252" t="str">
        <f>VLOOKUP(C252, Query[[Country]:[Subregion]],13, FALSE)</f>
        <v>Northern America</v>
      </c>
      <c r="W252" t="str">
        <f>VLOOKUP(C252, Query[[Country]:[GDP (IMF)]],16, FALSE)</f>
        <v>$22.20 Tn</v>
      </c>
      <c r="X252" t="str">
        <f>VLOOKUP(C252, Query[[Country]:[GDP (UN)]],17, FALSE)</f>
        <v>$18.62 Tn</v>
      </c>
      <c r="Y252">
        <f>VLOOKUP(C252, Query[[Country]:[GDP Per Capita]],18, FALSE)</f>
        <v>67063.27</v>
      </c>
    </row>
    <row r="253" spans="1:25" x14ac:dyDescent="0.2">
      <c r="A253">
        <v>52</v>
      </c>
      <c r="B253" t="s">
        <v>59</v>
      </c>
      <c r="C253" t="s">
        <v>15</v>
      </c>
      <c r="D253">
        <v>33</v>
      </c>
      <c r="E253">
        <v>81</v>
      </c>
      <c r="F253">
        <v>52</v>
      </c>
      <c r="G253">
        <v>54</v>
      </c>
      <c r="H253">
        <v>72</v>
      </c>
      <c r="I253">
        <v>87</v>
      </c>
      <c r="J253">
        <v>73</v>
      </c>
      <c r="K253" t="s">
        <v>2670</v>
      </c>
      <c r="L253">
        <v>20</v>
      </c>
      <c r="M253">
        <v>55.67</v>
      </c>
      <c r="N253">
        <v>2014</v>
      </c>
      <c r="O253" t="str">
        <f>VLOOKUP(C253, Query[[Country]:[Population Rank]],2,FALSE)</f>
        <v>3</v>
      </c>
      <c r="P253" t="str">
        <f>VLOOKUP(C253, Query[[Country]:[Growth Rate]],3,FALSE)</f>
        <v>0.59%</v>
      </c>
      <c r="Q253" t="str">
        <f>VLOOKUP(C253, Query[[Country]:[World Percentage]],4,FALSE)</f>
        <v>4.25%</v>
      </c>
      <c r="R253" t="str">
        <f>VLOOKUP(C253, Query[[Country]:[Density]],5,FALSE)</f>
        <v>35.32</v>
      </c>
      <c r="S253" t="str">
        <f>VLOOKUP(C253, Query[[Country]:[Land Area]],6, FALSE)</f>
        <v>9,147,420</v>
      </c>
      <c r="T253" t="str">
        <f>VLOOKUP(C253, Query[[Country]:[Area]],10, FALSE)</f>
        <v>9,372,610</v>
      </c>
      <c r="U253" t="str">
        <f>VLOOKUP(C253, Query[[Country]:[Region]],12, FALSE)</f>
        <v>Americas</v>
      </c>
      <c r="V253" t="str">
        <f>VLOOKUP(C253, Query[[Country]:[Subregion]],13, FALSE)</f>
        <v>Northern America</v>
      </c>
      <c r="W253" t="str">
        <f>VLOOKUP(C253, Query[[Country]:[GDP (IMF)]],16, FALSE)</f>
        <v>$22.20 Tn</v>
      </c>
      <c r="X253" t="str">
        <f>VLOOKUP(C253, Query[[Country]:[GDP (UN)]],17, FALSE)</f>
        <v>$18.62 Tn</v>
      </c>
      <c r="Y253">
        <f>VLOOKUP(C253, Query[[Country]:[GDP Per Capita]],18, FALSE)</f>
        <v>67063.27</v>
      </c>
    </row>
    <row r="254" spans="1:25" x14ac:dyDescent="0.2">
      <c r="A254">
        <v>53</v>
      </c>
      <c r="B254" t="s">
        <v>87</v>
      </c>
      <c r="C254" t="s">
        <v>15</v>
      </c>
      <c r="D254">
        <v>34</v>
      </c>
      <c r="E254">
        <v>76</v>
      </c>
      <c r="F254">
        <v>195</v>
      </c>
      <c r="G254">
        <v>210</v>
      </c>
      <c r="H254">
        <v>25</v>
      </c>
      <c r="I254">
        <v>58</v>
      </c>
      <c r="J254">
        <v>21</v>
      </c>
      <c r="K254" t="s">
        <v>1628</v>
      </c>
      <c r="L254">
        <v>64</v>
      </c>
      <c r="M254">
        <v>55.67</v>
      </c>
      <c r="N254">
        <v>2014</v>
      </c>
      <c r="O254" t="str">
        <f>VLOOKUP(C254, Query[[Country]:[Population Rank]],2,FALSE)</f>
        <v>3</v>
      </c>
      <c r="P254" t="str">
        <f>VLOOKUP(C254, Query[[Country]:[Growth Rate]],3,FALSE)</f>
        <v>0.59%</v>
      </c>
      <c r="Q254" t="str">
        <f>VLOOKUP(C254, Query[[Country]:[World Percentage]],4,FALSE)</f>
        <v>4.25%</v>
      </c>
      <c r="R254" t="str">
        <f>VLOOKUP(C254, Query[[Country]:[Density]],5,FALSE)</f>
        <v>35.32</v>
      </c>
      <c r="S254" t="str">
        <f>VLOOKUP(C254, Query[[Country]:[Land Area]],6, FALSE)</f>
        <v>9,147,420</v>
      </c>
      <c r="T254" t="str">
        <f>VLOOKUP(C254, Query[[Country]:[Area]],10, FALSE)</f>
        <v>9,372,610</v>
      </c>
      <c r="U254" t="str">
        <f>VLOOKUP(C254, Query[[Country]:[Region]],12, FALSE)</f>
        <v>Americas</v>
      </c>
      <c r="V254" t="str">
        <f>VLOOKUP(C254, Query[[Country]:[Subregion]],13, FALSE)</f>
        <v>Northern America</v>
      </c>
      <c r="W254" t="str">
        <f>VLOOKUP(C254, Query[[Country]:[GDP (IMF)]],16, FALSE)</f>
        <v>$22.20 Tn</v>
      </c>
      <c r="X254" t="str">
        <f>VLOOKUP(C254, Query[[Country]:[GDP (UN)]],17, FALSE)</f>
        <v>$18.62 Tn</v>
      </c>
      <c r="Y254">
        <f>VLOOKUP(C254, Query[[Country]:[GDP Per Capita]],18, FALSE)</f>
        <v>67063.27</v>
      </c>
    </row>
    <row r="255" spans="1:25" x14ac:dyDescent="0.2">
      <c r="A255">
        <v>54</v>
      </c>
      <c r="B255" t="s">
        <v>60</v>
      </c>
      <c r="C255" t="s">
        <v>15</v>
      </c>
      <c r="D255">
        <v>35</v>
      </c>
      <c r="E255">
        <v>25</v>
      </c>
      <c r="F255">
        <v>219</v>
      </c>
      <c r="G255">
        <v>27</v>
      </c>
      <c r="H255">
        <v>207</v>
      </c>
      <c r="I255">
        <v>234</v>
      </c>
      <c r="J255">
        <v>52</v>
      </c>
      <c r="K255" t="s">
        <v>2455</v>
      </c>
      <c r="L255">
        <v>170</v>
      </c>
      <c r="M255">
        <v>55.3</v>
      </c>
      <c r="N255">
        <v>2014</v>
      </c>
      <c r="O255" t="str">
        <f>VLOOKUP(C255, Query[[Country]:[Population Rank]],2,FALSE)</f>
        <v>3</v>
      </c>
      <c r="P255" t="str">
        <f>VLOOKUP(C255, Query[[Country]:[Growth Rate]],3,FALSE)</f>
        <v>0.59%</v>
      </c>
      <c r="Q255" t="str">
        <f>VLOOKUP(C255, Query[[Country]:[World Percentage]],4,FALSE)</f>
        <v>4.25%</v>
      </c>
      <c r="R255" t="str">
        <f>VLOOKUP(C255, Query[[Country]:[Density]],5,FALSE)</f>
        <v>35.32</v>
      </c>
      <c r="S255" t="str">
        <f>VLOOKUP(C255, Query[[Country]:[Land Area]],6, FALSE)</f>
        <v>9,147,420</v>
      </c>
      <c r="T255" t="str">
        <f>VLOOKUP(C255, Query[[Country]:[Area]],10, FALSE)</f>
        <v>9,372,610</v>
      </c>
      <c r="U255" t="str">
        <f>VLOOKUP(C255, Query[[Country]:[Region]],12, FALSE)</f>
        <v>Americas</v>
      </c>
      <c r="V255" t="str">
        <f>VLOOKUP(C255, Query[[Country]:[Subregion]],13, FALSE)</f>
        <v>Northern America</v>
      </c>
      <c r="W255" t="str">
        <f>VLOOKUP(C255, Query[[Country]:[GDP (IMF)]],16, FALSE)</f>
        <v>$22.20 Tn</v>
      </c>
      <c r="X255" t="str">
        <f>VLOOKUP(C255, Query[[Country]:[GDP (UN)]],17, FALSE)</f>
        <v>$18.62 Tn</v>
      </c>
      <c r="Y255">
        <f>VLOOKUP(C255, Query[[Country]:[GDP Per Capita]],18, FALSE)</f>
        <v>67063.27</v>
      </c>
    </row>
    <row r="256" spans="1:25" x14ac:dyDescent="0.2">
      <c r="A256">
        <v>55</v>
      </c>
      <c r="B256" t="s">
        <v>137</v>
      </c>
      <c r="C256" t="s">
        <v>138</v>
      </c>
      <c r="D256">
        <v>1</v>
      </c>
      <c r="E256">
        <v>355</v>
      </c>
      <c r="F256">
        <v>35</v>
      </c>
      <c r="G256">
        <v>210</v>
      </c>
      <c r="H256">
        <v>65</v>
      </c>
      <c r="I256">
        <v>155</v>
      </c>
      <c r="J256">
        <v>250</v>
      </c>
      <c r="K256" t="s">
        <v>1353</v>
      </c>
      <c r="L256">
        <v>7</v>
      </c>
      <c r="M256">
        <v>55.3</v>
      </c>
      <c r="N256">
        <v>2014</v>
      </c>
      <c r="O256" t="str">
        <f>VLOOKUP(C256, Query[[Country]:[Population Rank]],2,FALSE)</f>
        <v>1</v>
      </c>
      <c r="P256" t="str">
        <f>VLOOKUP(C256, Query[[Country]:[Growth Rate]],3,FALSE)</f>
        <v>0.39%</v>
      </c>
      <c r="Q256" t="str">
        <f>VLOOKUP(C256, Query[[Country]:[World Percentage]],4,FALSE)</f>
        <v>18.47%</v>
      </c>
      <c r="R256" t="str">
        <f>VLOOKUP(C256, Query[[Country]:[Density]],5,FALSE)</f>
        <v>148.28</v>
      </c>
      <c r="S256" t="str">
        <f>VLOOKUP(C256, Query[[Country]:[Land Area]],6, FALSE)</f>
        <v>9,388,211</v>
      </c>
      <c r="T256" t="str">
        <f>VLOOKUP(C256, Query[[Country]:[Area]],10, FALSE)</f>
        <v>9,706,961</v>
      </c>
      <c r="U256" t="str">
        <f>VLOOKUP(C256, Query[[Country]:[Region]],12, FALSE)</f>
        <v>Asia</v>
      </c>
      <c r="V256" t="str">
        <f>VLOOKUP(C256, Query[[Country]:[Subregion]],13, FALSE)</f>
        <v>Eastern Asia</v>
      </c>
      <c r="W256" t="str">
        <f>VLOOKUP(C256, Query[[Country]:[GDP (IMF)]],16, FALSE)</f>
        <v>$15.47 Tn</v>
      </c>
      <c r="X256" t="str">
        <f>VLOOKUP(C256, Query[[Country]:[GDP (UN)]],17, FALSE)</f>
        <v>$11.22 Tn</v>
      </c>
      <c r="Y256">
        <f>VLOOKUP(C256, Query[[Country]:[GDP Per Capita]],18, FALSE)</f>
        <v>10746.78</v>
      </c>
    </row>
    <row r="257" spans="1:25" x14ac:dyDescent="0.2">
      <c r="A257">
        <v>56</v>
      </c>
      <c r="B257" t="s">
        <v>76</v>
      </c>
      <c r="C257" t="s">
        <v>19</v>
      </c>
      <c r="D257">
        <v>5</v>
      </c>
      <c r="E257">
        <v>42</v>
      </c>
      <c r="F257">
        <v>131</v>
      </c>
      <c r="G257">
        <v>36</v>
      </c>
      <c r="H257">
        <v>54</v>
      </c>
      <c r="I257">
        <v>42</v>
      </c>
      <c r="J257">
        <v>55</v>
      </c>
      <c r="K257" t="s">
        <v>1099</v>
      </c>
      <c r="L257">
        <v>307</v>
      </c>
      <c r="M257">
        <v>55.2</v>
      </c>
      <c r="N257">
        <v>2014</v>
      </c>
      <c r="O257" t="str">
        <f>VLOOKUP(C257, Query[[Country]:[Population Rank]],2,FALSE)</f>
        <v>21</v>
      </c>
      <c r="P257" t="str">
        <f>VLOOKUP(C257, Query[[Country]:[Growth Rate]],3,FALSE)</f>
        <v>0.53%</v>
      </c>
      <c r="Q257" t="str">
        <f>VLOOKUP(C257, Query[[Country]:[World Percentage]],4,FALSE)</f>
        <v>0.87%</v>
      </c>
      <c r="R257" t="str">
        <f>VLOOKUP(C257, Query[[Country]:[Density]],5,FALSE)</f>
        <v>279.48</v>
      </c>
      <c r="S257" t="str">
        <f>VLOOKUP(C257, Query[[Country]:[Land Area]],6, FALSE)</f>
        <v>241,930</v>
      </c>
      <c r="T257" t="str">
        <f>VLOOKUP(C257, Query[[Country]:[Area]],10, FALSE)</f>
        <v>242,900</v>
      </c>
      <c r="U257" t="str">
        <f>VLOOKUP(C257, Query[[Country]:[Region]],12, FALSE)</f>
        <v>Europe</v>
      </c>
      <c r="V257" t="str">
        <f>VLOOKUP(C257, Query[[Country]:[Subregion]],13, FALSE)</f>
        <v>Northern Europe</v>
      </c>
      <c r="W257" t="str">
        <f>VLOOKUP(C257, Query[[Country]:[GDP (IMF)]],16, FALSE)</f>
        <v>$2.93 Tn</v>
      </c>
      <c r="X257" t="str">
        <f>VLOOKUP(C257, Query[[Country]:[GDP (UN)]],17, FALSE)</f>
        <v>$2.65 Tn</v>
      </c>
      <c r="Y257">
        <f>VLOOKUP(C257, Query[[Country]:[GDP Per Capita]],18, FALSE)</f>
        <v>43117.57</v>
      </c>
    </row>
    <row r="258" spans="1:25" x14ac:dyDescent="0.2">
      <c r="A258">
        <v>57</v>
      </c>
      <c r="B258" t="s">
        <v>62</v>
      </c>
      <c r="C258" t="s">
        <v>15</v>
      </c>
      <c r="D258">
        <v>36</v>
      </c>
      <c r="E258">
        <v>47</v>
      </c>
      <c r="F258">
        <v>192</v>
      </c>
      <c r="G258">
        <v>90</v>
      </c>
      <c r="H258">
        <v>29</v>
      </c>
      <c r="I258">
        <v>31</v>
      </c>
      <c r="J258">
        <v>38</v>
      </c>
      <c r="K258" t="s">
        <v>2596</v>
      </c>
      <c r="L258">
        <v>68</v>
      </c>
      <c r="M258">
        <v>55.18</v>
      </c>
      <c r="N258">
        <v>2014</v>
      </c>
      <c r="O258" t="str">
        <f>VLOOKUP(C258, Query[[Country]:[Population Rank]],2,FALSE)</f>
        <v>3</v>
      </c>
      <c r="P258" t="str">
        <f>VLOOKUP(C258, Query[[Country]:[Growth Rate]],3,FALSE)</f>
        <v>0.59%</v>
      </c>
      <c r="Q258" t="str">
        <f>VLOOKUP(C258, Query[[Country]:[World Percentage]],4,FALSE)</f>
        <v>4.25%</v>
      </c>
      <c r="R258" t="str">
        <f>VLOOKUP(C258, Query[[Country]:[Density]],5,FALSE)</f>
        <v>35.32</v>
      </c>
      <c r="S258" t="str">
        <f>VLOOKUP(C258, Query[[Country]:[Land Area]],6, FALSE)</f>
        <v>9,147,420</v>
      </c>
      <c r="T258" t="str">
        <f>VLOOKUP(C258, Query[[Country]:[Area]],10, FALSE)</f>
        <v>9,372,610</v>
      </c>
      <c r="U258" t="str">
        <f>VLOOKUP(C258, Query[[Country]:[Region]],12, FALSE)</f>
        <v>Americas</v>
      </c>
      <c r="V258" t="str">
        <f>VLOOKUP(C258, Query[[Country]:[Subregion]],13, FALSE)</f>
        <v>Northern America</v>
      </c>
      <c r="W258" t="str">
        <f>VLOOKUP(C258, Query[[Country]:[GDP (IMF)]],16, FALSE)</f>
        <v>$22.20 Tn</v>
      </c>
      <c r="X258" t="str">
        <f>VLOOKUP(C258, Query[[Country]:[GDP (UN)]],17, FALSE)</f>
        <v>$18.62 Tn</v>
      </c>
      <c r="Y258">
        <f>VLOOKUP(C258, Query[[Country]:[GDP Per Capita]],18, FALSE)</f>
        <v>67063.27</v>
      </c>
    </row>
    <row r="259" spans="1:25" x14ac:dyDescent="0.2">
      <c r="A259">
        <v>58</v>
      </c>
      <c r="B259" t="s">
        <v>54</v>
      </c>
      <c r="C259" t="s">
        <v>15</v>
      </c>
      <c r="D259">
        <v>37</v>
      </c>
      <c r="E259">
        <v>96</v>
      </c>
      <c r="F259">
        <v>145</v>
      </c>
      <c r="G259">
        <v>112</v>
      </c>
      <c r="H259">
        <v>39</v>
      </c>
      <c r="I259">
        <v>21</v>
      </c>
      <c r="J259">
        <v>34</v>
      </c>
      <c r="K259" t="s">
        <v>2127</v>
      </c>
      <c r="L259">
        <v>181</v>
      </c>
      <c r="M259">
        <v>54.93</v>
      </c>
      <c r="N259">
        <v>2014</v>
      </c>
      <c r="O259" t="str">
        <f>VLOOKUP(C259, Query[[Country]:[Population Rank]],2,FALSE)</f>
        <v>3</v>
      </c>
      <c r="P259" t="str">
        <f>VLOOKUP(C259, Query[[Country]:[Growth Rate]],3,FALSE)</f>
        <v>0.59%</v>
      </c>
      <c r="Q259" t="str">
        <f>VLOOKUP(C259, Query[[Country]:[World Percentage]],4,FALSE)</f>
        <v>4.25%</v>
      </c>
      <c r="R259" t="str">
        <f>VLOOKUP(C259, Query[[Country]:[Density]],5,FALSE)</f>
        <v>35.32</v>
      </c>
      <c r="S259" t="str">
        <f>VLOOKUP(C259, Query[[Country]:[Land Area]],6, FALSE)</f>
        <v>9,147,420</v>
      </c>
      <c r="T259" t="str">
        <f>VLOOKUP(C259, Query[[Country]:[Area]],10, FALSE)</f>
        <v>9,372,610</v>
      </c>
      <c r="U259" t="str">
        <f>VLOOKUP(C259, Query[[Country]:[Region]],12, FALSE)</f>
        <v>Americas</v>
      </c>
      <c r="V259" t="str">
        <f>VLOOKUP(C259, Query[[Country]:[Subregion]],13, FALSE)</f>
        <v>Northern America</v>
      </c>
      <c r="W259" t="str">
        <f>VLOOKUP(C259, Query[[Country]:[GDP (IMF)]],16, FALSE)</f>
        <v>$22.20 Tn</v>
      </c>
      <c r="X259" t="str">
        <f>VLOOKUP(C259, Query[[Country]:[GDP (UN)]],17, FALSE)</f>
        <v>$18.62 Tn</v>
      </c>
      <c r="Y259">
        <f>VLOOKUP(C259, Query[[Country]:[GDP Per Capita]],18, FALSE)</f>
        <v>67063.27</v>
      </c>
    </row>
    <row r="260" spans="1:25" x14ac:dyDescent="0.2">
      <c r="A260">
        <v>59</v>
      </c>
      <c r="B260" t="s">
        <v>71</v>
      </c>
      <c r="C260" t="s">
        <v>15</v>
      </c>
      <c r="D260">
        <v>38</v>
      </c>
      <c r="E260">
        <v>212</v>
      </c>
      <c r="F260">
        <v>299</v>
      </c>
      <c r="G260">
        <v>95</v>
      </c>
      <c r="H260">
        <v>34</v>
      </c>
      <c r="I260">
        <v>70</v>
      </c>
      <c r="J260">
        <v>52</v>
      </c>
      <c r="K260" t="s">
        <v>1399</v>
      </c>
      <c r="L260">
        <v>8</v>
      </c>
      <c r="M260">
        <v>54.76</v>
      </c>
      <c r="N260">
        <v>2014</v>
      </c>
      <c r="O260" t="str">
        <f>VLOOKUP(C260, Query[[Country]:[Population Rank]],2,FALSE)</f>
        <v>3</v>
      </c>
      <c r="P260" t="str">
        <f>VLOOKUP(C260, Query[[Country]:[Growth Rate]],3,FALSE)</f>
        <v>0.59%</v>
      </c>
      <c r="Q260" t="str">
        <f>VLOOKUP(C260, Query[[Country]:[World Percentage]],4,FALSE)</f>
        <v>4.25%</v>
      </c>
      <c r="R260" t="str">
        <f>VLOOKUP(C260, Query[[Country]:[Density]],5,FALSE)</f>
        <v>35.32</v>
      </c>
      <c r="S260" t="str">
        <f>VLOOKUP(C260, Query[[Country]:[Land Area]],6, FALSE)</f>
        <v>9,147,420</v>
      </c>
      <c r="T260" t="str">
        <f>VLOOKUP(C260, Query[[Country]:[Area]],10, FALSE)</f>
        <v>9,372,610</v>
      </c>
      <c r="U260" t="str">
        <f>VLOOKUP(C260, Query[[Country]:[Region]],12, FALSE)</f>
        <v>Americas</v>
      </c>
      <c r="V260" t="str">
        <f>VLOOKUP(C260, Query[[Country]:[Subregion]],13, FALSE)</f>
        <v>Northern America</v>
      </c>
      <c r="W260" t="str">
        <f>VLOOKUP(C260, Query[[Country]:[GDP (IMF)]],16, FALSE)</f>
        <v>$22.20 Tn</v>
      </c>
      <c r="X260" t="str">
        <f>VLOOKUP(C260, Query[[Country]:[GDP (UN)]],17, FALSE)</f>
        <v>$18.62 Tn</v>
      </c>
      <c r="Y260">
        <f>VLOOKUP(C260, Query[[Country]:[GDP Per Capita]],18, FALSE)</f>
        <v>67063.27</v>
      </c>
    </row>
    <row r="261" spans="1:25" x14ac:dyDescent="0.2">
      <c r="A261">
        <v>60</v>
      </c>
      <c r="B261" t="s">
        <v>57</v>
      </c>
      <c r="C261" t="s">
        <v>15</v>
      </c>
      <c r="D261">
        <v>39</v>
      </c>
      <c r="E261">
        <v>124</v>
      </c>
      <c r="F261">
        <v>252</v>
      </c>
      <c r="G261">
        <v>28</v>
      </c>
      <c r="H261">
        <v>105</v>
      </c>
      <c r="I261">
        <v>53</v>
      </c>
      <c r="J261">
        <v>48</v>
      </c>
      <c r="K261" t="s">
        <v>2091</v>
      </c>
      <c r="L261">
        <v>68</v>
      </c>
      <c r="M261">
        <v>54.76</v>
      </c>
      <c r="N261">
        <v>2014</v>
      </c>
      <c r="O261" t="str">
        <f>VLOOKUP(C261, Query[[Country]:[Population Rank]],2,FALSE)</f>
        <v>3</v>
      </c>
      <c r="P261" t="str">
        <f>VLOOKUP(C261, Query[[Country]:[Growth Rate]],3,FALSE)</f>
        <v>0.59%</v>
      </c>
      <c r="Q261" t="str">
        <f>VLOOKUP(C261, Query[[Country]:[World Percentage]],4,FALSE)</f>
        <v>4.25%</v>
      </c>
      <c r="R261" t="str">
        <f>VLOOKUP(C261, Query[[Country]:[Density]],5,FALSE)</f>
        <v>35.32</v>
      </c>
      <c r="S261" t="str">
        <f>VLOOKUP(C261, Query[[Country]:[Land Area]],6, FALSE)</f>
        <v>9,147,420</v>
      </c>
      <c r="T261" t="str">
        <f>VLOOKUP(C261, Query[[Country]:[Area]],10, FALSE)</f>
        <v>9,372,610</v>
      </c>
      <c r="U261" t="str">
        <f>VLOOKUP(C261, Query[[Country]:[Region]],12, FALSE)</f>
        <v>Americas</v>
      </c>
      <c r="V261" t="str">
        <f>VLOOKUP(C261, Query[[Country]:[Subregion]],13, FALSE)</f>
        <v>Northern America</v>
      </c>
      <c r="W261" t="str">
        <f>VLOOKUP(C261, Query[[Country]:[GDP (IMF)]],16, FALSE)</f>
        <v>$22.20 Tn</v>
      </c>
      <c r="X261" t="str">
        <f>VLOOKUP(C261, Query[[Country]:[GDP (UN)]],17, FALSE)</f>
        <v>$18.62 Tn</v>
      </c>
      <c r="Y261">
        <f>VLOOKUP(C261, Query[[Country]:[GDP Per Capita]],18, FALSE)</f>
        <v>67063.27</v>
      </c>
    </row>
    <row r="262" spans="1:25" x14ac:dyDescent="0.2">
      <c r="A262">
        <v>61</v>
      </c>
      <c r="B262" t="s">
        <v>82</v>
      </c>
      <c r="C262" t="s">
        <v>52</v>
      </c>
      <c r="D262">
        <v>3</v>
      </c>
      <c r="E262">
        <v>85</v>
      </c>
      <c r="F262">
        <v>298</v>
      </c>
      <c r="G262">
        <v>92</v>
      </c>
      <c r="H262">
        <v>26</v>
      </c>
      <c r="I262">
        <v>34</v>
      </c>
      <c r="J262">
        <v>36</v>
      </c>
      <c r="K262" t="s">
        <v>1362</v>
      </c>
      <c r="L262">
        <v>78</v>
      </c>
      <c r="M262">
        <v>54.75</v>
      </c>
      <c r="N262">
        <v>2014</v>
      </c>
      <c r="O262" t="str">
        <f>VLOOKUP(C262, Query[[Country]:[Population Rank]],2,FALSE)</f>
        <v>39</v>
      </c>
      <c r="P262" t="str">
        <f>VLOOKUP(C262, Query[[Country]:[Growth Rate]],3,FALSE)</f>
        <v>0.89%</v>
      </c>
      <c r="Q262" t="str">
        <f>VLOOKUP(C262, Query[[Country]:[World Percentage]],4,FALSE)</f>
        <v>0.48%</v>
      </c>
      <c r="R262" t="str">
        <f>VLOOKUP(C262, Query[[Country]:[Density]],5,FALSE)</f>
        <v>3.78</v>
      </c>
      <c r="S262" t="str">
        <f>VLOOKUP(C262, Query[[Country]:[Land Area]],6, FALSE)</f>
        <v>9,093,510</v>
      </c>
      <c r="T262" t="str">
        <f>VLOOKUP(C262, Query[[Country]:[Area]],10, FALSE)</f>
        <v>9,984,670</v>
      </c>
      <c r="U262" t="str">
        <f>VLOOKUP(C262, Query[[Country]:[Region]],12, FALSE)</f>
        <v>Americas</v>
      </c>
      <c r="V262" t="str">
        <f>VLOOKUP(C262, Query[[Country]:[Subregion]],13, FALSE)</f>
        <v>Northern America</v>
      </c>
      <c r="W262" t="str">
        <f>VLOOKUP(C262, Query[[Country]:[GDP (IMF)]],16, FALSE)</f>
        <v>$1.83 Tn</v>
      </c>
      <c r="X262" t="str">
        <f>VLOOKUP(C262, Query[[Country]:[GDP (UN)]],17, FALSE)</f>
        <v>$1.53 Tn</v>
      </c>
      <c r="Y262">
        <f>VLOOKUP(C262, Query[[Country]:[GDP Per Capita]],18, FALSE)</f>
        <v>48552.87</v>
      </c>
    </row>
    <row r="263" spans="1:25" x14ac:dyDescent="0.2">
      <c r="A263">
        <v>62</v>
      </c>
      <c r="B263" t="s">
        <v>55</v>
      </c>
      <c r="C263" t="s">
        <v>15</v>
      </c>
      <c r="D263">
        <v>40</v>
      </c>
      <c r="E263">
        <v>88</v>
      </c>
      <c r="F263">
        <v>91</v>
      </c>
      <c r="G263">
        <v>45</v>
      </c>
      <c r="H263">
        <v>99</v>
      </c>
      <c r="I263">
        <v>62</v>
      </c>
      <c r="J263">
        <v>114</v>
      </c>
      <c r="K263" t="s">
        <v>2392</v>
      </c>
      <c r="L263">
        <v>22</v>
      </c>
      <c r="M263">
        <v>54.67</v>
      </c>
      <c r="N263">
        <v>2014</v>
      </c>
      <c r="O263" t="str">
        <f>VLOOKUP(C263, Query[[Country]:[Population Rank]],2,FALSE)</f>
        <v>3</v>
      </c>
      <c r="P263" t="str">
        <f>VLOOKUP(C263, Query[[Country]:[Growth Rate]],3,FALSE)</f>
        <v>0.59%</v>
      </c>
      <c r="Q263" t="str">
        <f>VLOOKUP(C263, Query[[Country]:[World Percentage]],4,FALSE)</f>
        <v>4.25%</v>
      </c>
      <c r="R263" t="str">
        <f>VLOOKUP(C263, Query[[Country]:[Density]],5,FALSE)</f>
        <v>35.32</v>
      </c>
      <c r="S263" t="str">
        <f>VLOOKUP(C263, Query[[Country]:[Land Area]],6, FALSE)</f>
        <v>9,147,420</v>
      </c>
      <c r="T263" t="str">
        <f>VLOOKUP(C263, Query[[Country]:[Area]],10, FALSE)</f>
        <v>9,372,610</v>
      </c>
      <c r="U263" t="str">
        <f>VLOOKUP(C263, Query[[Country]:[Region]],12, FALSE)</f>
        <v>Americas</v>
      </c>
      <c r="V263" t="str">
        <f>VLOOKUP(C263, Query[[Country]:[Subregion]],13, FALSE)</f>
        <v>Northern America</v>
      </c>
      <c r="W263" t="str">
        <f>VLOOKUP(C263, Query[[Country]:[GDP (IMF)]],16, FALSE)</f>
        <v>$22.20 Tn</v>
      </c>
      <c r="X263" t="str">
        <f>VLOOKUP(C263, Query[[Country]:[GDP (UN)]],17, FALSE)</f>
        <v>$18.62 Tn</v>
      </c>
      <c r="Y263">
        <f>VLOOKUP(C263, Query[[Country]:[GDP Per Capita]],18, FALSE)</f>
        <v>67063.27</v>
      </c>
    </row>
    <row r="264" spans="1:25" x14ac:dyDescent="0.2">
      <c r="A264">
        <v>63</v>
      </c>
      <c r="B264" t="s">
        <v>63</v>
      </c>
      <c r="C264" t="s">
        <v>15</v>
      </c>
      <c r="D264">
        <v>41</v>
      </c>
      <c r="E264">
        <v>75</v>
      </c>
      <c r="F264">
        <v>56</v>
      </c>
      <c r="G264">
        <v>41</v>
      </c>
      <c r="H264">
        <v>97</v>
      </c>
      <c r="I264">
        <v>35</v>
      </c>
      <c r="J264">
        <v>75</v>
      </c>
      <c r="K264" t="s">
        <v>2022</v>
      </c>
      <c r="L264">
        <v>128</v>
      </c>
      <c r="M264">
        <v>54.5</v>
      </c>
      <c r="N264">
        <v>2014</v>
      </c>
      <c r="O264" t="str">
        <f>VLOOKUP(C264, Query[[Country]:[Population Rank]],2,FALSE)</f>
        <v>3</v>
      </c>
      <c r="P264" t="str">
        <f>VLOOKUP(C264, Query[[Country]:[Growth Rate]],3,FALSE)</f>
        <v>0.59%</v>
      </c>
      <c r="Q264" t="str">
        <f>VLOOKUP(C264, Query[[Country]:[World Percentage]],4,FALSE)</f>
        <v>4.25%</v>
      </c>
      <c r="R264" t="str">
        <f>VLOOKUP(C264, Query[[Country]:[Density]],5,FALSE)</f>
        <v>35.32</v>
      </c>
      <c r="S264" t="str">
        <f>VLOOKUP(C264, Query[[Country]:[Land Area]],6, FALSE)</f>
        <v>9,147,420</v>
      </c>
      <c r="T264" t="str">
        <f>VLOOKUP(C264, Query[[Country]:[Area]],10, FALSE)</f>
        <v>9,372,610</v>
      </c>
      <c r="U264" t="str">
        <f>VLOOKUP(C264, Query[[Country]:[Region]],12, FALSE)</f>
        <v>Americas</v>
      </c>
      <c r="V264" t="str">
        <f>VLOOKUP(C264, Query[[Country]:[Subregion]],13, FALSE)</f>
        <v>Northern America</v>
      </c>
      <c r="W264" t="str">
        <f>VLOOKUP(C264, Query[[Country]:[GDP (IMF)]],16, FALSE)</f>
        <v>$22.20 Tn</v>
      </c>
      <c r="X264" t="str">
        <f>VLOOKUP(C264, Query[[Country]:[GDP (UN)]],17, FALSE)</f>
        <v>$18.62 Tn</v>
      </c>
      <c r="Y264">
        <f>VLOOKUP(C264, Query[[Country]:[GDP Per Capita]],18, FALSE)</f>
        <v>67063.27</v>
      </c>
    </row>
    <row r="265" spans="1:25" x14ac:dyDescent="0.2">
      <c r="A265">
        <v>64</v>
      </c>
      <c r="B265" t="s">
        <v>139</v>
      </c>
      <c r="C265" t="s">
        <v>15</v>
      </c>
      <c r="D265">
        <v>42</v>
      </c>
      <c r="E265">
        <v>197</v>
      </c>
      <c r="F265">
        <v>20</v>
      </c>
      <c r="G265">
        <v>150</v>
      </c>
      <c r="H265">
        <v>241</v>
      </c>
      <c r="I265">
        <v>230</v>
      </c>
      <c r="J265">
        <v>159</v>
      </c>
      <c r="K265" t="s">
        <v>2671</v>
      </c>
      <c r="L265">
        <v>307</v>
      </c>
      <c r="M265">
        <v>54.25</v>
      </c>
      <c r="N265">
        <v>2014</v>
      </c>
      <c r="O265" t="str">
        <f>VLOOKUP(C265, Query[[Country]:[Population Rank]],2,FALSE)</f>
        <v>3</v>
      </c>
      <c r="P265" t="str">
        <f>VLOOKUP(C265, Query[[Country]:[Growth Rate]],3,FALSE)</f>
        <v>0.59%</v>
      </c>
      <c r="Q265" t="str">
        <f>VLOOKUP(C265, Query[[Country]:[World Percentage]],4,FALSE)</f>
        <v>4.25%</v>
      </c>
      <c r="R265" t="str">
        <f>VLOOKUP(C265, Query[[Country]:[Density]],5,FALSE)</f>
        <v>35.32</v>
      </c>
      <c r="S265" t="str">
        <f>VLOOKUP(C265, Query[[Country]:[Land Area]],6, FALSE)</f>
        <v>9,147,420</v>
      </c>
      <c r="T265" t="str">
        <f>VLOOKUP(C265, Query[[Country]:[Area]],10, FALSE)</f>
        <v>9,372,610</v>
      </c>
      <c r="U265" t="str">
        <f>VLOOKUP(C265, Query[[Country]:[Region]],12, FALSE)</f>
        <v>Americas</v>
      </c>
      <c r="V265" t="str">
        <f>VLOOKUP(C265, Query[[Country]:[Subregion]],13, FALSE)</f>
        <v>Northern America</v>
      </c>
      <c r="W265" t="str">
        <f>VLOOKUP(C265, Query[[Country]:[GDP (IMF)]],16, FALSE)</f>
        <v>$22.20 Tn</v>
      </c>
      <c r="X265" t="str">
        <f>VLOOKUP(C265, Query[[Country]:[GDP (UN)]],17, FALSE)</f>
        <v>$18.62 Tn</v>
      </c>
      <c r="Y265">
        <f>VLOOKUP(C265, Query[[Country]:[GDP Per Capita]],18, FALSE)</f>
        <v>67063.27</v>
      </c>
    </row>
    <row r="266" spans="1:25" x14ac:dyDescent="0.2">
      <c r="A266">
        <v>65</v>
      </c>
      <c r="B266" t="s">
        <v>140</v>
      </c>
      <c r="C266" t="s">
        <v>141</v>
      </c>
      <c r="D266">
        <v>1</v>
      </c>
      <c r="E266">
        <v>113</v>
      </c>
      <c r="F266">
        <v>24</v>
      </c>
      <c r="G266">
        <v>210</v>
      </c>
      <c r="H266">
        <v>46</v>
      </c>
      <c r="I266">
        <v>216</v>
      </c>
      <c r="J266">
        <v>283</v>
      </c>
      <c r="K266" t="s">
        <v>2672</v>
      </c>
      <c r="L266">
        <v>637</v>
      </c>
      <c r="M266">
        <v>54.19</v>
      </c>
      <c r="N266">
        <v>2014</v>
      </c>
      <c r="O266" t="str">
        <f>VLOOKUP(C266, Query[[Country]:[Population Rank]],2,FALSE)</f>
        <v>57</v>
      </c>
      <c r="P266" t="str">
        <f>VLOOKUP(C266, Query[[Country]:[Growth Rate]],3,FALSE)</f>
        <v>0.18%</v>
      </c>
      <c r="Q266" t="str">
        <f>VLOOKUP(C266, Query[[Country]:[World Percentage]],4,FALSE)</f>
        <v>0.31%</v>
      </c>
      <c r="R266" t="str">
        <f>VLOOKUP(C266, Query[[Country]:[Density]],5,FALSE)</f>
        <v>658.05</v>
      </c>
      <c r="S266" t="str">
        <f>VLOOKUP(C266, Query[[Country]:[Land Area]],6, FALSE)</f>
        <v>35,410</v>
      </c>
      <c r="T266" t="str">
        <f>VLOOKUP(C266, Query[[Country]:[Area]],10, FALSE)</f>
        <v>36,193</v>
      </c>
      <c r="U266" t="str">
        <f>VLOOKUP(C266, Query[[Country]:[Region]],12, FALSE)</f>
        <v>Asia</v>
      </c>
      <c r="V266" t="str">
        <f>VLOOKUP(C266, Query[[Country]:[Subregion]],13, FALSE)</f>
        <v>Eastern Asia</v>
      </c>
      <c r="W266" t="str">
        <f>VLOOKUP(C266, Query[[Country]:[GDP (IMF)]],16, FALSE)</f>
        <v>$633.70 Bn</v>
      </c>
      <c r="X266" t="str">
        <f>VLOOKUP(C266, Query[[Country]:[GDP (UN)]],17, FALSE)</f>
        <v>-</v>
      </c>
      <c r="Y266">
        <f>VLOOKUP(C266, Query[[Country]:[GDP Per Capita]],18, FALSE)</f>
        <v>26607.09</v>
      </c>
    </row>
    <row r="267" spans="1:25" x14ac:dyDescent="0.2">
      <c r="A267">
        <v>66</v>
      </c>
      <c r="B267" t="s">
        <v>45</v>
      </c>
      <c r="C267" t="s">
        <v>15</v>
      </c>
      <c r="D267">
        <v>43</v>
      </c>
      <c r="E267">
        <v>50</v>
      </c>
      <c r="F267">
        <v>478</v>
      </c>
      <c r="G267">
        <v>29</v>
      </c>
      <c r="H267">
        <v>127</v>
      </c>
      <c r="I267">
        <v>30</v>
      </c>
      <c r="J267">
        <v>81</v>
      </c>
      <c r="K267" t="s">
        <v>2583</v>
      </c>
      <c r="L267">
        <v>181</v>
      </c>
      <c r="M267">
        <v>54.07</v>
      </c>
      <c r="N267">
        <v>2014</v>
      </c>
      <c r="O267" t="str">
        <f>VLOOKUP(C267, Query[[Country]:[Population Rank]],2,FALSE)</f>
        <v>3</v>
      </c>
      <c r="P267" t="str">
        <f>VLOOKUP(C267, Query[[Country]:[Growth Rate]],3,FALSE)</f>
        <v>0.59%</v>
      </c>
      <c r="Q267" t="str">
        <f>VLOOKUP(C267, Query[[Country]:[World Percentage]],4,FALSE)</f>
        <v>4.25%</v>
      </c>
      <c r="R267" t="str">
        <f>VLOOKUP(C267, Query[[Country]:[Density]],5,FALSE)</f>
        <v>35.32</v>
      </c>
      <c r="S267" t="str">
        <f>VLOOKUP(C267, Query[[Country]:[Land Area]],6, FALSE)</f>
        <v>9,147,420</v>
      </c>
      <c r="T267" t="str">
        <f>VLOOKUP(C267, Query[[Country]:[Area]],10, FALSE)</f>
        <v>9,372,610</v>
      </c>
      <c r="U267" t="str">
        <f>VLOOKUP(C267, Query[[Country]:[Region]],12, FALSE)</f>
        <v>Americas</v>
      </c>
      <c r="V267" t="str">
        <f>VLOOKUP(C267, Query[[Country]:[Subregion]],13, FALSE)</f>
        <v>Northern America</v>
      </c>
      <c r="W267" t="str">
        <f>VLOOKUP(C267, Query[[Country]:[GDP (IMF)]],16, FALSE)</f>
        <v>$22.20 Tn</v>
      </c>
      <c r="X267" t="str">
        <f>VLOOKUP(C267, Query[[Country]:[GDP (UN)]],17, FALSE)</f>
        <v>$18.62 Tn</v>
      </c>
      <c r="Y267">
        <f>VLOOKUP(C267, Query[[Country]:[GDP Per Capita]],18, FALSE)</f>
        <v>67063.27</v>
      </c>
    </row>
    <row r="268" spans="1:25" x14ac:dyDescent="0.2">
      <c r="A268">
        <v>67</v>
      </c>
      <c r="B268" t="s">
        <v>77</v>
      </c>
      <c r="C268" t="s">
        <v>15</v>
      </c>
      <c r="D268">
        <v>44</v>
      </c>
      <c r="E268">
        <v>291</v>
      </c>
      <c r="F268">
        <v>47</v>
      </c>
      <c r="G268">
        <v>84</v>
      </c>
      <c r="H268">
        <v>60</v>
      </c>
      <c r="I268">
        <v>46</v>
      </c>
      <c r="J268">
        <v>43</v>
      </c>
      <c r="K268" t="s">
        <v>1201</v>
      </c>
      <c r="L268">
        <v>227</v>
      </c>
      <c r="M268">
        <v>53.96</v>
      </c>
      <c r="N268">
        <v>2014</v>
      </c>
      <c r="O268" t="str">
        <f>VLOOKUP(C268, Query[[Country]:[Population Rank]],2,FALSE)</f>
        <v>3</v>
      </c>
      <c r="P268" t="str">
        <f>VLOOKUP(C268, Query[[Country]:[Growth Rate]],3,FALSE)</f>
        <v>0.59%</v>
      </c>
      <c r="Q268" t="str">
        <f>VLOOKUP(C268, Query[[Country]:[World Percentage]],4,FALSE)</f>
        <v>4.25%</v>
      </c>
      <c r="R268" t="str">
        <f>VLOOKUP(C268, Query[[Country]:[Density]],5,FALSE)</f>
        <v>35.32</v>
      </c>
      <c r="S268" t="str">
        <f>VLOOKUP(C268, Query[[Country]:[Land Area]],6, FALSE)</f>
        <v>9,147,420</v>
      </c>
      <c r="T268" t="str">
        <f>VLOOKUP(C268, Query[[Country]:[Area]],10, FALSE)</f>
        <v>9,372,610</v>
      </c>
      <c r="U268" t="str">
        <f>VLOOKUP(C268, Query[[Country]:[Region]],12, FALSE)</f>
        <v>Americas</v>
      </c>
      <c r="V268" t="str">
        <f>VLOOKUP(C268, Query[[Country]:[Subregion]],13, FALSE)</f>
        <v>Northern America</v>
      </c>
      <c r="W268" t="str">
        <f>VLOOKUP(C268, Query[[Country]:[GDP (IMF)]],16, FALSE)</f>
        <v>$22.20 Tn</v>
      </c>
      <c r="X268" t="str">
        <f>VLOOKUP(C268, Query[[Country]:[GDP (UN)]],17, FALSE)</f>
        <v>$18.62 Tn</v>
      </c>
      <c r="Y268">
        <f>VLOOKUP(C268, Query[[Country]:[GDP Per Capita]],18, FALSE)</f>
        <v>67063.27</v>
      </c>
    </row>
    <row r="269" spans="1:25" x14ac:dyDescent="0.2">
      <c r="A269">
        <v>68</v>
      </c>
      <c r="B269" t="s">
        <v>78</v>
      </c>
      <c r="C269" t="s">
        <v>66</v>
      </c>
      <c r="D269">
        <v>4</v>
      </c>
      <c r="E269">
        <v>36</v>
      </c>
      <c r="F269">
        <v>431</v>
      </c>
      <c r="G269">
        <v>86</v>
      </c>
      <c r="H269">
        <v>31</v>
      </c>
      <c r="I269">
        <v>39</v>
      </c>
      <c r="J269">
        <v>99</v>
      </c>
      <c r="K269" t="s">
        <v>1379</v>
      </c>
      <c r="L269">
        <v>100</v>
      </c>
      <c r="M269">
        <v>53.91</v>
      </c>
      <c r="N269">
        <v>2014</v>
      </c>
      <c r="O269" t="str">
        <f>VLOOKUP(C269, Query[[Country]:[Population Rank]],2,FALSE)</f>
        <v>22</v>
      </c>
      <c r="P269" t="str">
        <f>VLOOKUP(C269, Query[[Country]:[Growth Rate]],3,FALSE)</f>
        <v>0.22%</v>
      </c>
      <c r="Q269" t="str">
        <f>VLOOKUP(C269, Query[[Country]:[World Percentage]],4,FALSE)</f>
        <v>0.84%</v>
      </c>
      <c r="R269" t="str">
        <f>VLOOKUP(C269, Query[[Country]:[Density]],5,FALSE)</f>
        <v>118.31</v>
      </c>
      <c r="S269" t="str">
        <f>VLOOKUP(C269, Query[[Country]:[Land Area]],6, FALSE)</f>
        <v>547,557</v>
      </c>
      <c r="T269" t="str">
        <f>VLOOKUP(C269, Query[[Country]:[Area]],10, FALSE)</f>
        <v>551,695</v>
      </c>
      <c r="U269" t="str">
        <f>VLOOKUP(C269, Query[[Country]:[Region]],12, FALSE)</f>
        <v>Europe</v>
      </c>
      <c r="V269" t="str">
        <f>VLOOKUP(C269, Query[[Country]:[Subregion]],13, FALSE)</f>
        <v>Western Europe</v>
      </c>
      <c r="W269" t="str">
        <f>VLOOKUP(C269, Query[[Country]:[GDP (IMF)]],16, FALSE)</f>
        <v>$2.88 Tn</v>
      </c>
      <c r="X269" t="str">
        <f>VLOOKUP(C269, Query[[Country]:[GDP (UN)]],17, FALSE)</f>
        <v>$2.47 Tn</v>
      </c>
      <c r="Y269">
        <f>VLOOKUP(C269, Query[[Country]:[GDP Per Capita]],18, FALSE)</f>
        <v>44061.52</v>
      </c>
    </row>
    <row r="270" spans="1:25" x14ac:dyDescent="0.2">
      <c r="A270">
        <v>69</v>
      </c>
      <c r="B270" t="s">
        <v>93</v>
      </c>
      <c r="C270" t="s">
        <v>19</v>
      </c>
      <c r="D270">
        <v>6</v>
      </c>
      <c r="E270">
        <v>98</v>
      </c>
      <c r="F270">
        <v>73</v>
      </c>
      <c r="G270">
        <v>74</v>
      </c>
      <c r="H270">
        <v>41</v>
      </c>
      <c r="I270">
        <v>68</v>
      </c>
      <c r="J270">
        <v>43</v>
      </c>
      <c r="K270" t="s">
        <v>1841</v>
      </c>
      <c r="L270">
        <v>94</v>
      </c>
      <c r="M270">
        <v>53.9</v>
      </c>
      <c r="N270">
        <v>2014</v>
      </c>
      <c r="O270" t="str">
        <f>VLOOKUP(C270, Query[[Country]:[Population Rank]],2,FALSE)</f>
        <v>21</v>
      </c>
      <c r="P270" t="str">
        <f>VLOOKUP(C270, Query[[Country]:[Growth Rate]],3,FALSE)</f>
        <v>0.53%</v>
      </c>
      <c r="Q270" t="str">
        <f>VLOOKUP(C270, Query[[Country]:[World Percentage]],4,FALSE)</f>
        <v>0.87%</v>
      </c>
      <c r="R270" t="str">
        <f>VLOOKUP(C270, Query[[Country]:[Density]],5,FALSE)</f>
        <v>279.48</v>
      </c>
      <c r="S270" t="str">
        <f>VLOOKUP(C270, Query[[Country]:[Land Area]],6, FALSE)</f>
        <v>241,930</v>
      </c>
      <c r="T270" t="str">
        <f>VLOOKUP(C270, Query[[Country]:[Area]],10, FALSE)</f>
        <v>242,900</v>
      </c>
      <c r="U270" t="str">
        <f>VLOOKUP(C270, Query[[Country]:[Region]],12, FALSE)</f>
        <v>Europe</v>
      </c>
      <c r="V270" t="str">
        <f>VLOOKUP(C270, Query[[Country]:[Subregion]],13, FALSE)</f>
        <v>Northern Europe</v>
      </c>
      <c r="W270" t="str">
        <f>VLOOKUP(C270, Query[[Country]:[GDP (IMF)]],16, FALSE)</f>
        <v>$2.93 Tn</v>
      </c>
      <c r="X270" t="str">
        <f>VLOOKUP(C270, Query[[Country]:[GDP (UN)]],17, FALSE)</f>
        <v>$2.65 Tn</v>
      </c>
      <c r="Y270">
        <f>VLOOKUP(C270, Query[[Country]:[GDP Per Capita]],18, FALSE)</f>
        <v>43117.57</v>
      </c>
    </row>
    <row r="271" spans="1:25" x14ac:dyDescent="0.2">
      <c r="A271">
        <v>70</v>
      </c>
      <c r="B271" t="s">
        <v>68</v>
      </c>
      <c r="C271" t="s">
        <v>15</v>
      </c>
      <c r="D271">
        <v>45</v>
      </c>
      <c r="E271">
        <v>99</v>
      </c>
      <c r="F271">
        <v>62</v>
      </c>
      <c r="G271">
        <v>87</v>
      </c>
      <c r="H271">
        <v>67</v>
      </c>
      <c r="I271">
        <v>33</v>
      </c>
      <c r="J271">
        <v>37</v>
      </c>
      <c r="K271" t="s">
        <v>1099</v>
      </c>
      <c r="L271">
        <v>307</v>
      </c>
      <c r="M271">
        <v>53.77</v>
      </c>
      <c r="N271">
        <v>2014</v>
      </c>
      <c r="O271" t="str">
        <f>VLOOKUP(C271, Query[[Country]:[Population Rank]],2,FALSE)</f>
        <v>3</v>
      </c>
      <c r="P271" t="str">
        <f>VLOOKUP(C271, Query[[Country]:[Growth Rate]],3,FALSE)</f>
        <v>0.59%</v>
      </c>
      <c r="Q271" t="str">
        <f>VLOOKUP(C271, Query[[Country]:[World Percentage]],4,FALSE)</f>
        <v>4.25%</v>
      </c>
      <c r="R271" t="str">
        <f>VLOOKUP(C271, Query[[Country]:[Density]],5,FALSE)</f>
        <v>35.32</v>
      </c>
      <c r="S271" t="str">
        <f>VLOOKUP(C271, Query[[Country]:[Land Area]],6, FALSE)</f>
        <v>9,147,420</v>
      </c>
      <c r="T271" t="str">
        <f>VLOOKUP(C271, Query[[Country]:[Area]],10, FALSE)</f>
        <v>9,372,610</v>
      </c>
      <c r="U271" t="str">
        <f>VLOOKUP(C271, Query[[Country]:[Region]],12, FALSE)</f>
        <v>Americas</v>
      </c>
      <c r="V271" t="str">
        <f>VLOOKUP(C271, Query[[Country]:[Subregion]],13, FALSE)</f>
        <v>Northern America</v>
      </c>
      <c r="W271" t="str">
        <f>VLOOKUP(C271, Query[[Country]:[GDP (IMF)]],16, FALSE)</f>
        <v>$22.20 Tn</v>
      </c>
      <c r="X271" t="str">
        <f>VLOOKUP(C271, Query[[Country]:[GDP (UN)]],17, FALSE)</f>
        <v>$18.62 Tn</v>
      </c>
      <c r="Y271">
        <f>VLOOKUP(C271, Query[[Country]:[GDP Per Capita]],18, FALSE)</f>
        <v>67063.27</v>
      </c>
    </row>
    <row r="272" spans="1:25" x14ac:dyDescent="0.2">
      <c r="A272">
        <v>71</v>
      </c>
      <c r="B272" t="s">
        <v>75</v>
      </c>
      <c r="C272" t="s">
        <v>15</v>
      </c>
      <c r="D272">
        <v>46</v>
      </c>
      <c r="E272">
        <v>108</v>
      </c>
      <c r="F272">
        <v>90</v>
      </c>
      <c r="G272">
        <v>113</v>
      </c>
      <c r="H272">
        <v>58</v>
      </c>
      <c r="I272">
        <v>57</v>
      </c>
      <c r="J272">
        <v>52</v>
      </c>
      <c r="K272" t="s">
        <v>2268</v>
      </c>
      <c r="L272">
        <v>51</v>
      </c>
      <c r="M272">
        <v>53.69</v>
      </c>
      <c r="N272">
        <v>2014</v>
      </c>
      <c r="O272" t="str">
        <f>VLOOKUP(C272, Query[[Country]:[Population Rank]],2,FALSE)</f>
        <v>3</v>
      </c>
      <c r="P272" t="str">
        <f>VLOOKUP(C272, Query[[Country]:[Growth Rate]],3,FALSE)</f>
        <v>0.59%</v>
      </c>
      <c r="Q272" t="str">
        <f>VLOOKUP(C272, Query[[Country]:[World Percentage]],4,FALSE)</f>
        <v>4.25%</v>
      </c>
      <c r="R272" t="str">
        <f>VLOOKUP(C272, Query[[Country]:[Density]],5,FALSE)</f>
        <v>35.32</v>
      </c>
      <c r="S272" t="str">
        <f>VLOOKUP(C272, Query[[Country]:[Land Area]],6, FALSE)</f>
        <v>9,147,420</v>
      </c>
      <c r="T272" t="str">
        <f>VLOOKUP(C272, Query[[Country]:[Area]],10, FALSE)</f>
        <v>9,372,610</v>
      </c>
      <c r="U272" t="str">
        <f>VLOOKUP(C272, Query[[Country]:[Region]],12, FALSE)</f>
        <v>Americas</v>
      </c>
      <c r="V272" t="str">
        <f>VLOOKUP(C272, Query[[Country]:[Subregion]],13, FALSE)</f>
        <v>Northern America</v>
      </c>
      <c r="W272" t="str">
        <f>VLOOKUP(C272, Query[[Country]:[GDP (IMF)]],16, FALSE)</f>
        <v>$22.20 Tn</v>
      </c>
      <c r="X272" t="str">
        <f>VLOOKUP(C272, Query[[Country]:[GDP (UN)]],17, FALSE)</f>
        <v>$18.62 Tn</v>
      </c>
      <c r="Y272">
        <f>VLOOKUP(C272, Query[[Country]:[GDP Per Capita]],18, FALSE)</f>
        <v>67063.27</v>
      </c>
    </row>
    <row r="273" spans="1:25" x14ac:dyDescent="0.2">
      <c r="A273">
        <v>72</v>
      </c>
      <c r="B273" t="s">
        <v>97</v>
      </c>
      <c r="C273" t="s">
        <v>30</v>
      </c>
      <c r="D273">
        <v>6</v>
      </c>
      <c r="E273">
        <v>40</v>
      </c>
      <c r="F273">
        <v>241</v>
      </c>
      <c r="G273">
        <v>210</v>
      </c>
      <c r="H273">
        <v>56</v>
      </c>
      <c r="I273">
        <v>112</v>
      </c>
      <c r="J273">
        <v>107</v>
      </c>
      <c r="K273" t="s">
        <v>2360</v>
      </c>
      <c r="L273">
        <v>21</v>
      </c>
      <c r="M273">
        <v>53.65</v>
      </c>
      <c r="N273">
        <v>2014</v>
      </c>
      <c r="O273" t="str">
        <f>VLOOKUP(C273, Query[[Country]:[Population Rank]],2,FALSE)</f>
        <v>11</v>
      </c>
      <c r="P273" t="str">
        <f>VLOOKUP(C273, Query[[Country]:[Growth Rate]],3,FALSE)</f>
        <v>-0.30%</v>
      </c>
      <c r="Q273" t="str">
        <f>VLOOKUP(C273, Query[[Country]:[World Percentage]],4,FALSE)</f>
        <v>1.62%</v>
      </c>
      <c r="R273" t="str">
        <f>VLOOKUP(C273, Query[[Country]:[Density]],5,FALSE)</f>
        <v>334.66</v>
      </c>
      <c r="S273" t="str">
        <f>VLOOKUP(C273, Query[[Country]:[Land Area]],6, FALSE)</f>
        <v>364,555</v>
      </c>
      <c r="T273" t="str">
        <f>VLOOKUP(C273, Query[[Country]:[Area]],10, FALSE)</f>
        <v>377,930</v>
      </c>
      <c r="U273" t="str">
        <f>VLOOKUP(C273, Query[[Country]:[Region]],12, FALSE)</f>
        <v>Asia</v>
      </c>
      <c r="V273" t="str">
        <f>VLOOKUP(C273, Query[[Country]:[Subregion]],13, FALSE)</f>
        <v>Eastern Asia</v>
      </c>
      <c r="W273" t="str">
        <f>VLOOKUP(C273, Query[[Country]:[GDP (IMF)]],16, FALSE)</f>
        <v>$5.50 Tn</v>
      </c>
      <c r="X273" t="str">
        <f>VLOOKUP(C273, Query[[Country]:[GDP (UN)]],17, FALSE)</f>
        <v>$4.94 Tn</v>
      </c>
      <c r="Y273">
        <f>VLOOKUP(C273, Query[[Country]:[GDP Per Capita]],18, FALSE)</f>
        <v>43450.14</v>
      </c>
    </row>
    <row r="274" spans="1:25" x14ac:dyDescent="0.2">
      <c r="A274">
        <v>73</v>
      </c>
      <c r="B274" t="s">
        <v>85</v>
      </c>
      <c r="C274" t="s">
        <v>86</v>
      </c>
      <c r="D274">
        <v>1</v>
      </c>
      <c r="E274">
        <v>126</v>
      </c>
      <c r="F274">
        <v>478</v>
      </c>
      <c r="G274">
        <v>37</v>
      </c>
      <c r="H274">
        <v>55</v>
      </c>
      <c r="I274">
        <v>61</v>
      </c>
      <c r="J274">
        <v>38</v>
      </c>
      <c r="K274" t="s">
        <v>1978</v>
      </c>
      <c r="L274">
        <v>737</v>
      </c>
      <c r="M274">
        <v>53.64</v>
      </c>
      <c r="N274">
        <v>2014</v>
      </c>
      <c r="O274" t="str">
        <f>VLOOKUP(C274, Query[[Country]:[Population Rank]],2,FALSE)</f>
        <v>91</v>
      </c>
      <c r="P274" t="str">
        <f>VLOOKUP(C274, Query[[Country]:[Growth Rate]],3,FALSE)</f>
        <v>0.63%</v>
      </c>
      <c r="Q274" t="str">
        <f>VLOOKUP(C274, Query[[Country]:[World Percentage]],4,FALSE)</f>
        <v>0.13%</v>
      </c>
      <c r="R274" t="str">
        <f>VLOOKUP(C274, Query[[Country]:[Density]],5,FALSE)</f>
        <v>22.43</v>
      </c>
      <c r="S274" t="str">
        <f>VLOOKUP(C274, Query[[Country]:[Land Area]],6, FALSE)</f>
        <v>410,340</v>
      </c>
      <c r="T274" t="str">
        <f>VLOOKUP(C274, Query[[Country]:[Area]],10, FALSE)</f>
        <v>450,295</v>
      </c>
      <c r="U274" t="str">
        <f>VLOOKUP(C274, Query[[Country]:[Region]],12, FALSE)</f>
        <v>Europe</v>
      </c>
      <c r="V274" t="str">
        <f>VLOOKUP(C274, Query[[Country]:[Subregion]],13, FALSE)</f>
        <v>Northern Europe</v>
      </c>
      <c r="W274" t="str">
        <f>VLOOKUP(C274, Query[[Country]:[GDP (IMF)]],16, FALSE)</f>
        <v>$576.72 Bn</v>
      </c>
      <c r="X274" t="str">
        <f>VLOOKUP(C274, Query[[Country]:[GDP (UN)]],17, FALSE)</f>
        <v>$514.48 Bn</v>
      </c>
      <c r="Y274">
        <f>VLOOKUP(C274, Query[[Country]:[GDP Per Capita]],18, FALSE)</f>
        <v>57105.15</v>
      </c>
    </row>
    <row r="275" spans="1:25" x14ac:dyDescent="0.2">
      <c r="A275">
        <v>74</v>
      </c>
      <c r="B275" t="s">
        <v>128</v>
      </c>
      <c r="C275" t="s">
        <v>129</v>
      </c>
      <c r="D275">
        <v>1</v>
      </c>
      <c r="E275">
        <v>355</v>
      </c>
      <c r="F275">
        <v>99</v>
      </c>
      <c r="G275">
        <v>210</v>
      </c>
      <c r="H275">
        <v>37</v>
      </c>
      <c r="I275">
        <v>136</v>
      </c>
      <c r="J275">
        <v>114</v>
      </c>
      <c r="K275" t="s">
        <v>2342</v>
      </c>
      <c r="L275">
        <v>23</v>
      </c>
      <c r="M275">
        <v>53.52</v>
      </c>
      <c r="N275">
        <v>2014</v>
      </c>
      <c r="O275" t="str">
        <f>VLOOKUP(C275, Query[[Country]:[Population Rank]],2,FALSE)</f>
        <v>114</v>
      </c>
      <c r="P275" t="str">
        <f>VLOOKUP(C275, Query[[Country]:[Growth Rate]],3,FALSE)</f>
        <v>0.79%</v>
      </c>
      <c r="Q275" t="str">
        <f>VLOOKUP(C275, Query[[Country]:[World Percentage]],4,FALSE)</f>
        <v>0.08%</v>
      </c>
      <c r="R275" t="str">
        <f>VLOOKUP(C275, Query[[Country]:[Density]],5,FALSE)</f>
        <v>8239.92</v>
      </c>
      <c r="S275" t="str">
        <f>VLOOKUP(C275, Query[[Country]:[Land Area]],6, FALSE)</f>
        <v>700</v>
      </c>
      <c r="T275" t="str">
        <f>VLOOKUP(C275, Query[[Country]:[Area]],10, FALSE)</f>
        <v>710</v>
      </c>
      <c r="U275" t="str">
        <f>VLOOKUP(C275, Query[[Country]:[Region]],12, FALSE)</f>
        <v>Asia</v>
      </c>
      <c r="V275" t="str">
        <f>VLOOKUP(C275, Query[[Country]:[Subregion]],13, FALSE)</f>
        <v>South-Eastern Asia</v>
      </c>
      <c r="W275" t="str">
        <f>VLOOKUP(C275, Query[[Country]:[GDP (IMF)]],16, FALSE)</f>
        <v>$391.88 Bn</v>
      </c>
      <c r="X275" t="str">
        <f>VLOOKUP(C275, Query[[Country]:[GDP (UN)]],17, FALSE)</f>
        <v>$296.95 Bn</v>
      </c>
      <c r="Y275">
        <f>VLOOKUP(C275, Query[[Country]:[GDP Per Capita]],18, FALSE)</f>
        <v>66983.259999999995</v>
      </c>
    </row>
    <row r="276" spans="1:25" x14ac:dyDescent="0.2">
      <c r="A276">
        <v>75</v>
      </c>
      <c r="B276" t="s">
        <v>80</v>
      </c>
      <c r="C276" t="s">
        <v>33</v>
      </c>
      <c r="D276">
        <v>2</v>
      </c>
      <c r="E276">
        <v>48</v>
      </c>
      <c r="F276">
        <v>151</v>
      </c>
      <c r="G276">
        <v>30</v>
      </c>
      <c r="H276">
        <v>121</v>
      </c>
      <c r="I276">
        <v>75</v>
      </c>
      <c r="J276">
        <v>99</v>
      </c>
      <c r="K276" t="s">
        <v>2504</v>
      </c>
      <c r="L276">
        <v>194</v>
      </c>
      <c r="M276">
        <v>53.5</v>
      </c>
      <c r="N276">
        <v>2014</v>
      </c>
      <c r="O276" t="str">
        <f>VLOOKUP(C276, Query[[Country]:[Population Rank]],2,FALSE)</f>
        <v>101</v>
      </c>
      <c r="P276" t="str">
        <f>VLOOKUP(C276, Query[[Country]:[Growth Rate]],3,FALSE)</f>
        <v>0.74%</v>
      </c>
      <c r="Q276" t="str">
        <f>VLOOKUP(C276, Query[[Country]:[World Percentage]],4,FALSE)</f>
        <v>0.11%</v>
      </c>
      <c r="R276" t="str">
        <f>VLOOKUP(C276, Query[[Country]:[Density]],5,FALSE)</f>
        <v>209.64</v>
      </c>
      <c r="S276" t="str">
        <f>VLOOKUP(C276, Query[[Country]:[Land Area]],6, FALSE)</f>
        <v>39,516</v>
      </c>
      <c r="T276" t="str">
        <f>VLOOKUP(C276, Query[[Country]:[Area]],10, FALSE)</f>
        <v>41,284</v>
      </c>
      <c r="U276" t="str">
        <f>VLOOKUP(C276, Query[[Country]:[Region]],12, FALSE)</f>
        <v>Europe</v>
      </c>
      <c r="V276" t="str">
        <f>VLOOKUP(C276, Query[[Country]:[Subregion]],13, FALSE)</f>
        <v>Western Europe</v>
      </c>
      <c r="W276" t="str">
        <f>VLOOKUP(C276, Query[[Country]:[GDP (IMF)]],16, FALSE)</f>
        <v>$740.70 Bn</v>
      </c>
      <c r="X276" t="str">
        <f>VLOOKUP(C276, Query[[Country]:[GDP (UN)]],17, FALSE)</f>
        <v>$668.85 Bn</v>
      </c>
      <c r="Y276">
        <f>VLOOKUP(C276, Query[[Country]:[GDP Per Capita]],18, FALSE)</f>
        <v>85584.56</v>
      </c>
    </row>
    <row r="277" spans="1:25" x14ac:dyDescent="0.2">
      <c r="A277">
        <v>76</v>
      </c>
      <c r="B277" t="s">
        <v>83</v>
      </c>
      <c r="C277" t="s">
        <v>15</v>
      </c>
      <c r="D277">
        <v>47</v>
      </c>
      <c r="E277">
        <v>63</v>
      </c>
      <c r="F277">
        <v>198</v>
      </c>
      <c r="G277">
        <v>51</v>
      </c>
      <c r="H277">
        <v>57</v>
      </c>
      <c r="I277">
        <v>49</v>
      </c>
      <c r="J277">
        <v>38</v>
      </c>
      <c r="K277" t="s">
        <v>2673</v>
      </c>
      <c r="L277">
        <v>338</v>
      </c>
      <c r="M277">
        <v>53.46</v>
      </c>
      <c r="N277">
        <v>2014</v>
      </c>
      <c r="O277" t="str">
        <f>VLOOKUP(C277, Query[[Country]:[Population Rank]],2,FALSE)</f>
        <v>3</v>
      </c>
      <c r="P277" t="str">
        <f>VLOOKUP(C277, Query[[Country]:[Growth Rate]],3,FALSE)</f>
        <v>0.59%</v>
      </c>
      <c r="Q277" t="str">
        <f>VLOOKUP(C277, Query[[Country]:[World Percentage]],4,FALSE)</f>
        <v>4.25%</v>
      </c>
      <c r="R277" t="str">
        <f>VLOOKUP(C277, Query[[Country]:[Density]],5,FALSE)</f>
        <v>35.32</v>
      </c>
      <c r="S277" t="str">
        <f>VLOOKUP(C277, Query[[Country]:[Land Area]],6, FALSE)</f>
        <v>9,147,420</v>
      </c>
      <c r="T277" t="str">
        <f>VLOOKUP(C277, Query[[Country]:[Area]],10, FALSE)</f>
        <v>9,372,610</v>
      </c>
      <c r="U277" t="str">
        <f>VLOOKUP(C277, Query[[Country]:[Region]],12, FALSE)</f>
        <v>Americas</v>
      </c>
      <c r="V277" t="str">
        <f>VLOOKUP(C277, Query[[Country]:[Subregion]],13, FALSE)</f>
        <v>Northern America</v>
      </c>
      <c r="W277" t="str">
        <f>VLOOKUP(C277, Query[[Country]:[GDP (IMF)]],16, FALSE)</f>
        <v>$22.20 Tn</v>
      </c>
      <c r="X277" t="str">
        <f>VLOOKUP(C277, Query[[Country]:[GDP (UN)]],17, FALSE)</f>
        <v>$18.62 Tn</v>
      </c>
      <c r="Y277">
        <f>VLOOKUP(C277, Query[[Country]:[GDP Per Capita]],18, FALSE)</f>
        <v>67063.27</v>
      </c>
    </row>
    <row r="278" spans="1:25" x14ac:dyDescent="0.2">
      <c r="A278">
        <v>77</v>
      </c>
      <c r="B278" t="s">
        <v>70</v>
      </c>
      <c r="C278" t="s">
        <v>15</v>
      </c>
      <c r="D278">
        <v>48</v>
      </c>
      <c r="E278">
        <v>60</v>
      </c>
      <c r="F278">
        <v>50</v>
      </c>
      <c r="G278">
        <v>116</v>
      </c>
      <c r="H278">
        <v>112</v>
      </c>
      <c r="I278">
        <v>104</v>
      </c>
      <c r="J278">
        <v>69</v>
      </c>
      <c r="K278" t="s">
        <v>2242</v>
      </c>
      <c r="L278">
        <v>76</v>
      </c>
      <c r="M278">
        <v>53.06</v>
      </c>
      <c r="N278">
        <v>2014</v>
      </c>
      <c r="O278" t="str">
        <f>VLOOKUP(C278, Query[[Country]:[Population Rank]],2,FALSE)</f>
        <v>3</v>
      </c>
      <c r="P278" t="str">
        <f>VLOOKUP(C278, Query[[Country]:[Growth Rate]],3,FALSE)</f>
        <v>0.59%</v>
      </c>
      <c r="Q278" t="str">
        <f>VLOOKUP(C278, Query[[Country]:[World Percentage]],4,FALSE)</f>
        <v>4.25%</v>
      </c>
      <c r="R278" t="str">
        <f>VLOOKUP(C278, Query[[Country]:[Density]],5,FALSE)</f>
        <v>35.32</v>
      </c>
      <c r="S278" t="str">
        <f>VLOOKUP(C278, Query[[Country]:[Land Area]],6, FALSE)</f>
        <v>9,147,420</v>
      </c>
      <c r="T278" t="str">
        <f>VLOOKUP(C278, Query[[Country]:[Area]],10, FALSE)</f>
        <v>9,372,610</v>
      </c>
      <c r="U278" t="str">
        <f>VLOOKUP(C278, Query[[Country]:[Region]],12, FALSE)</f>
        <v>Americas</v>
      </c>
      <c r="V278" t="str">
        <f>VLOOKUP(C278, Query[[Country]:[Subregion]],13, FALSE)</f>
        <v>Northern America</v>
      </c>
      <c r="W278" t="str">
        <f>VLOOKUP(C278, Query[[Country]:[GDP (IMF)]],16, FALSE)</f>
        <v>$22.20 Tn</v>
      </c>
      <c r="X278" t="str">
        <f>VLOOKUP(C278, Query[[Country]:[GDP (UN)]],17, FALSE)</f>
        <v>$18.62 Tn</v>
      </c>
      <c r="Y278">
        <f>VLOOKUP(C278, Query[[Country]:[GDP Per Capita]],18, FALSE)</f>
        <v>67063.27</v>
      </c>
    </row>
    <row r="279" spans="1:25" x14ac:dyDescent="0.2">
      <c r="A279">
        <v>78</v>
      </c>
      <c r="B279" t="s">
        <v>99</v>
      </c>
      <c r="C279" t="s">
        <v>15</v>
      </c>
      <c r="D279">
        <v>49</v>
      </c>
      <c r="E279">
        <v>355</v>
      </c>
      <c r="F279">
        <v>97</v>
      </c>
      <c r="G279">
        <v>210</v>
      </c>
      <c r="H279">
        <v>66</v>
      </c>
      <c r="I279">
        <v>65</v>
      </c>
      <c r="J279">
        <v>73</v>
      </c>
      <c r="K279" t="s">
        <v>1201</v>
      </c>
      <c r="L279">
        <v>45</v>
      </c>
      <c r="M279">
        <v>53.01</v>
      </c>
      <c r="N279">
        <v>2014</v>
      </c>
      <c r="O279" t="str">
        <f>VLOOKUP(C279, Query[[Country]:[Population Rank]],2,FALSE)</f>
        <v>3</v>
      </c>
      <c r="P279" t="str">
        <f>VLOOKUP(C279, Query[[Country]:[Growth Rate]],3,FALSE)</f>
        <v>0.59%</v>
      </c>
      <c r="Q279" t="str">
        <f>VLOOKUP(C279, Query[[Country]:[World Percentage]],4,FALSE)</f>
        <v>4.25%</v>
      </c>
      <c r="R279" t="str">
        <f>VLOOKUP(C279, Query[[Country]:[Density]],5,FALSE)</f>
        <v>35.32</v>
      </c>
      <c r="S279" t="str">
        <f>VLOOKUP(C279, Query[[Country]:[Land Area]],6, FALSE)</f>
        <v>9,147,420</v>
      </c>
      <c r="T279" t="str">
        <f>VLOOKUP(C279, Query[[Country]:[Area]],10, FALSE)</f>
        <v>9,372,610</v>
      </c>
      <c r="U279" t="str">
        <f>VLOOKUP(C279, Query[[Country]:[Region]],12, FALSE)</f>
        <v>Americas</v>
      </c>
      <c r="V279" t="str">
        <f>VLOOKUP(C279, Query[[Country]:[Subregion]],13, FALSE)</f>
        <v>Northern America</v>
      </c>
      <c r="W279" t="str">
        <f>VLOOKUP(C279, Query[[Country]:[GDP (IMF)]],16, FALSE)</f>
        <v>$22.20 Tn</v>
      </c>
      <c r="X279" t="str">
        <f>VLOOKUP(C279, Query[[Country]:[GDP (UN)]],17, FALSE)</f>
        <v>$18.62 Tn</v>
      </c>
      <c r="Y279">
        <f>VLOOKUP(C279, Query[[Country]:[GDP Per Capita]],18, FALSE)</f>
        <v>67063.27</v>
      </c>
    </row>
    <row r="280" spans="1:25" x14ac:dyDescent="0.2">
      <c r="A280">
        <v>79</v>
      </c>
      <c r="B280" t="s">
        <v>116</v>
      </c>
      <c r="C280" t="s">
        <v>117</v>
      </c>
      <c r="D280">
        <v>1</v>
      </c>
      <c r="E280">
        <v>111</v>
      </c>
      <c r="F280">
        <v>143</v>
      </c>
      <c r="G280">
        <v>63</v>
      </c>
      <c r="H280">
        <v>44</v>
      </c>
      <c r="I280">
        <v>44</v>
      </c>
      <c r="J280">
        <v>61</v>
      </c>
      <c r="K280" t="s">
        <v>2583</v>
      </c>
      <c r="L280">
        <v>481</v>
      </c>
      <c r="M280">
        <v>52.94</v>
      </c>
      <c r="N280">
        <v>2014</v>
      </c>
      <c r="O280" t="str">
        <f>VLOOKUP(C280, Query[[Country]:[Population Rank]],2,FALSE)</f>
        <v>115</v>
      </c>
      <c r="P280" t="str">
        <f>VLOOKUP(C280, Query[[Country]:[Growth Rate]],3,FALSE)</f>
        <v>0.35%</v>
      </c>
      <c r="Q280" t="str">
        <f>VLOOKUP(C280, Query[[Country]:[World Percentage]],4,FALSE)</f>
        <v>0.07%</v>
      </c>
      <c r="R280" t="str">
        <f>VLOOKUP(C280, Query[[Country]:[Density]],5,FALSE)</f>
        <v>134.41</v>
      </c>
      <c r="S280" t="str">
        <f>VLOOKUP(C280, Query[[Country]:[Land Area]],6, FALSE)</f>
        <v>42,430</v>
      </c>
      <c r="T280" t="str">
        <f>VLOOKUP(C280, Query[[Country]:[Area]],10, FALSE)</f>
        <v>43,094</v>
      </c>
      <c r="U280" t="str">
        <f>VLOOKUP(C280, Query[[Country]:[Region]],12, FALSE)</f>
        <v>Europe</v>
      </c>
      <c r="V280" t="str">
        <f>VLOOKUP(C280, Query[[Country]:[Subregion]],13, FALSE)</f>
        <v>Northern Europe</v>
      </c>
      <c r="W280" t="str">
        <f>VLOOKUP(C280, Query[[Country]:[GDP (IMF)]],16, FALSE)</f>
        <v>$364.55 Bn</v>
      </c>
      <c r="X280" t="str">
        <f>VLOOKUP(C280, Query[[Country]:[GDP (UN)]],17, FALSE)</f>
        <v>$306.90 Bn</v>
      </c>
      <c r="Y280">
        <f>VLOOKUP(C280, Query[[Country]:[GDP Per Capita]],18, FALSE)</f>
        <v>62937.38</v>
      </c>
    </row>
    <row r="281" spans="1:25" x14ac:dyDescent="0.2">
      <c r="A281">
        <v>80</v>
      </c>
      <c r="B281" t="s">
        <v>64</v>
      </c>
      <c r="C281" t="s">
        <v>15</v>
      </c>
      <c r="D281">
        <v>50</v>
      </c>
      <c r="E281">
        <v>217</v>
      </c>
      <c r="F281">
        <v>478</v>
      </c>
      <c r="G281">
        <v>42</v>
      </c>
      <c r="H281">
        <v>76</v>
      </c>
      <c r="I281">
        <v>48</v>
      </c>
      <c r="J281">
        <v>48</v>
      </c>
      <c r="K281" t="s">
        <v>1708</v>
      </c>
      <c r="L281">
        <v>138</v>
      </c>
      <c r="M281">
        <v>52.93</v>
      </c>
      <c r="N281">
        <v>2014</v>
      </c>
      <c r="O281" t="str">
        <f>VLOOKUP(C281, Query[[Country]:[Population Rank]],2,FALSE)</f>
        <v>3</v>
      </c>
      <c r="P281" t="str">
        <f>VLOOKUP(C281, Query[[Country]:[Growth Rate]],3,FALSE)</f>
        <v>0.59%</v>
      </c>
      <c r="Q281" t="str">
        <f>VLOOKUP(C281, Query[[Country]:[World Percentage]],4,FALSE)</f>
        <v>4.25%</v>
      </c>
      <c r="R281" t="str">
        <f>VLOOKUP(C281, Query[[Country]:[Density]],5,FALSE)</f>
        <v>35.32</v>
      </c>
      <c r="S281" t="str">
        <f>VLOOKUP(C281, Query[[Country]:[Land Area]],6, FALSE)</f>
        <v>9,147,420</v>
      </c>
      <c r="T281" t="str">
        <f>VLOOKUP(C281, Query[[Country]:[Area]],10, FALSE)</f>
        <v>9,372,610</v>
      </c>
      <c r="U281" t="str">
        <f>VLOOKUP(C281, Query[[Country]:[Region]],12, FALSE)</f>
        <v>Americas</v>
      </c>
      <c r="V281" t="str">
        <f>VLOOKUP(C281, Query[[Country]:[Subregion]],13, FALSE)</f>
        <v>Northern America</v>
      </c>
      <c r="W281" t="str">
        <f>VLOOKUP(C281, Query[[Country]:[GDP (IMF)]],16, FALSE)</f>
        <v>$22.20 Tn</v>
      </c>
      <c r="X281" t="str">
        <f>VLOOKUP(C281, Query[[Country]:[GDP (UN)]],17, FALSE)</f>
        <v>$18.62 Tn</v>
      </c>
      <c r="Y281">
        <f>VLOOKUP(C281, Query[[Country]:[GDP Per Capita]],18, FALSE)</f>
        <v>67063.27</v>
      </c>
    </row>
    <row r="282" spans="1:25" x14ac:dyDescent="0.2">
      <c r="A282">
        <v>81</v>
      </c>
      <c r="B282" t="s">
        <v>81</v>
      </c>
      <c r="C282" t="s">
        <v>15</v>
      </c>
      <c r="D282">
        <v>51</v>
      </c>
      <c r="E282">
        <v>56</v>
      </c>
      <c r="F282">
        <v>46</v>
      </c>
      <c r="G282">
        <v>67</v>
      </c>
      <c r="H282">
        <v>123</v>
      </c>
      <c r="I282">
        <v>66</v>
      </c>
      <c r="J282">
        <v>55</v>
      </c>
      <c r="K282" t="s">
        <v>2400</v>
      </c>
      <c r="L282">
        <v>170</v>
      </c>
      <c r="M282">
        <v>52.92</v>
      </c>
      <c r="N282">
        <v>2014</v>
      </c>
      <c r="O282" t="str">
        <f>VLOOKUP(C282, Query[[Country]:[Population Rank]],2,FALSE)</f>
        <v>3</v>
      </c>
      <c r="P282" t="str">
        <f>VLOOKUP(C282, Query[[Country]:[Growth Rate]],3,FALSE)</f>
        <v>0.59%</v>
      </c>
      <c r="Q282" t="str">
        <f>VLOOKUP(C282, Query[[Country]:[World Percentage]],4,FALSE)</f>
        <v>4.25%</v>
      </c>
      <c r="R282" t="str">
        <f>VLOOKUP(C282, Query[[Country]:[Density]],5,FALSE)</f>
        <v>35.32</v>
      </c>
      <c r="S282" t="str">
        <f>VLOOKUP(C282, Query[[Country]:[Land Area]],6, FALSE)</f>
        <v>9,147,420</v>
      </c>
      <c r="T282" t="str">
        <f>VLOOKUP(C282, Query[[Country]:[Area]],10, FALSE)</f>
        <v>9,372,610</v>
      </c>
      <c r="U282" t="str">
        <f>VLOOKUP(C282, Query[[Country]:[Region]],12, FALSE)</f>
        <v>Americas</v>
      </c>
      <c r="V282" t="str">
        <f>VLOOKUP(C282, Query[[Country]:[Subregion]],13, FALSE)</f>
        <v>Northern America</v>
      </c>
      <c r="W282" t="str">
        <f>VLOOKUP(C282, Query[[Country]:[GDP (IMF)]],16, FALSE)</f>
        <v>$22.20 Tn</v>
      </c>
      <c r="X282" t="str">
        <f>VLOOKUP(C282, Query[[Country]:[GDP (UN)]],17, FALSE)</f>
        <v>$18.62 Tn</v>
      </c>
      <c r="Y282">
        <f>VLOOKUP(C282, Query[[Country]:[GDP Per Capita]],18, FALSE)</f>
        <v>67063.27</v>
      </c>
    </row>
    <row r="283" spans="1:25" x14ac:dyDescent="0.2">
      <c r="A283">
        <v>82</v>
      </c>
      <c r="B283" t="s">
        <v>102</v>
      </c>
      <c r="C283" t="s">
        <v>101</v>
      </c>
      <c r="D283">
        <v>1</v>
      </c>
      <c r="E283">
        <v>43</v>
      </c>
      <c r="F283">
        <v>156</v>
      </c>
      <c r="G283">
        <v>91</v>
      </c>
      <c r="H283">
        <v>64</v>
      </c>
      <c r="I283">
        <v>56</v>
      </c>
      <c r="J283">
        <v>69</v>
      </c>
      <c r="K283" t="s">
        <v>2039</v>
      </c>
      <c r="L283">
        <v>181</v>
      </c>
      <c r="M283">
        <v>52.75</v>
      </c>
      <c r="N283">
        <v>2014</v>
      </c>
      <c r="O283" t="str">
        <f>VLOOKUP(C283, Query[[Country]:[Population Rank]],2,FALSE)</f>
        <v>19</v>
      </c>
      <c r="P283" t="str">
        <f>VLOOKUP(C283, Query[[Country]:[Growth Rate]],3,FALSE)</f>
        <v>0.32%</v>
      </c>
      <c r="Q283" t="str">
        <f>VLOOKUP(C283, Query[[Country]:[World Percentage]],4,FALSE)</f>
        <v>1.07%</v>
      </c>
      <c r="R283" t="str">
        <f>VLOOKUP(C283, Query[[Country]:[Density]],5,FALSE)</f>
        <v>234.61</v>
      </c>
      <c r="S283" t="str">
        <f>VLOOKUP(C283, Query[[Country]:[Land Area]],6, FALSE)</f>
        <v>348,560</v>
      </c>
      <c r="T283" t="str">
        <f>VLOOKUP(C283, Query[[Country]:[Area]],10, FALSE)</f>
        <v>357,114</v>
      </c>
      <c r="U283" t="str">
        <f>VLOOKUP(C283, Query[[Country]:[Region]],12, FALSE)</f>
        <v>Europe</v>
      </c>
      <c r="V283" t="str">
        <f>VLOOKUP(C283, Query[[Country]:[Subregion]],13, FALSE)</f>
        <v>Western Europe</v>
      </c>
      <c r="W283" t="str">
        <f>VLOOKUP(C283, Query[[Country]:[GDP (IMF)]],16, FALSE)</f>
        <v>$4.16 Tn</v>
      </c>
      <c r="X283" t="str">
        <f>VLOOKUP(C283, Query[[Country]:[GDP (UN)]],17, FALSE)</f>
        <v>$3.48 Tn</v>
      </c>
      <c r="Y283">
        <f>VLOOKUP(C283, Query[[Country]:[GDP Per Capita]],18, FALSE)</f>
        <v>49617.15</v>
      </c>
    </row>
    <row r="284" spans="1:25" x14ac:dyDescent="0.2">
      <c r="A284">
        <v>83</v>
      </c>
      <c r="B284" t="s">
        <v>107</v>
      </c>
      <c r="C284" t="s">
        <v>15</v>
      </c>
      <c r="D284">
        <v>52</v>
      </c>
      <c r="E284">
        <v>123</v>
      </c>
      <c r="F284">
        <v>77</v>
      </c>
      <c r="G284">
        <v>210</v>
      </c>
      <c r="H284">
        <v>104</v>
      </c>
      <c r="I284">
        <v>154</v>
      </c>
      <c r="J284">
        <v>79</v>
      </c>
      <c r="K284" t="s">
        <v>1726</v>
      </c>
      <c r="L284">
        <v>24</v>
      </c>
      <c r="M284">
        <v>52.74</v>
      </c>
      <c r="N284">
        <v>2014</v>
      </c>
      <c r="O284" t="str">
        <f>VLOOKUP(C284, Query[[Country]:[Population Rank]],2,FALSE)</f>
        <v>3</v>
      </c>
      <c r="P284" t="str">
        <f>VLOOKUP(C284, Query[[Country]:[Growth Rate]],3,FALSE)</f>
        <v>0.59%</v>
      </c>
      <c r="Q284" t="str">
        <f>VLOOKUP(C284, Query[[Country]:[World Percentage]],4,FALSE)</f>
        <v>4.25%</v>
      </c>
      <c r="R284" t="str">
        <f>VLOOKUP(C284, Query[[Country]:[Density]],5,FALSE)</f>
        <v>35.32</v>
      </c>
      <c r="S284" t="str">
        <f>VLOOKUP(C284, Query[[Country]:[Land Area]],6, FALSE)</f>
        <v>9,147,420</v>
      </c>
      <c r="T284" t="str">
        <f>VLOOKUP(C284, Query[[Country]:[Area]],10, FALSE)</f>
        <v>9,372,610</v>
      </c>
      <c r="U284" t="str">
        <f>VLOOKUP(C284, Query[[Country]:[Region]],12, FALSE)</f>
        <v>Americas</v>
      </c>
      <c r="V284" t="str">
        <f>VLOOKUP(C284, Query[[Country]:[Subregion]],13, FALSE)</f>
        <v>Northern America</v>
      </c>
      <c r="W284" t="str">
        <f>VLOOKUP(C284, Query[[Country]:[GDP (IMF)]],16, FALSE)</f>
        <v>$22.20 Tn</v>
      </c>
      <c r="X284" t="str">
        <f>VLOOKUP(C284, Query[[Country]:[GDP (UN)]],17, FALSE)</f>
        <v>$18.62 Tn</v>
      </c>
      <c r="Y284">
        <f>VLOOKUP(C284, Query[[Country]:[GDP Per Capita]],18, FALSE)</f>
        <v>67063.27</v>
      </c>
    </row>
    <row r="285" spans="1:25" x14ac:dyDescent="0.2">
      <c r="A285">
        <v>84</v>
      </c>
      <c r="B285" t="s">
        <v>106</v>
      </c>
      <c r="C285" t="s">
        <v>15</v>
      </c>
      <c r="D285">
        <v>53</v>
      </c>
      <c r="E285">
        <v>68</v>
      </c>
      <c r="F285">
        <v>43</v>
      </c>
      <c r="G285">
        <v>178</v>
      </c>
      <c r="H285">
        <v>164</v>
      </c>
      <c r="I285">
        <v>148</v>
      </c>
      <c r="J285">
        <v>79</v>
      </c>
      <c r="K285" t="s">
        <v>1076</v>
      </c>
      <c r="L285">
        <v>84</v>
      </c>
      <c r="M285">
        <v>52.71</v>
      </c>
      <c r="N285">
        <v>2014</v>
      </c>
      <c r="O285" t="str">
        <f>VLOOKUP(C285, Query[[Country]:[Population Rank]],2,FALSE)</f>
        <v>3</v>
      </c>
      <c r="P285" t="str">
        <f>VLOOKUP(C285, Query[[Country]:[Growth Rate]],3,FALSE)</f>
        <v>0.59%</v>
      </c>
      <c r="Q285" t="str">
        <f>VLOOKUP(C285, Query[[Country]:[World Percentage]],4,FALSE)</f>
        <v>4.25%</v>
      </c>
      <c r="R285" t="str">
        <f>VLOOKUP(C285, Query[[Country]:[Density]],5,FALSE)</f>
        <v>35.32</v>
      </c>
      <c r="S285" t="str">
        <f>VLOOKUP(C285, Query[[Country]:[Land Area]],6, FALSE)</f>
        <v>9,147,420</v>
      </c>
      <c r="T285" t="str">
        <f>VLOOKUP(C285, Query[[Country]:[Area]],10, FALSE)</f>
        <v>9,372,610</v>
      </c>
      <c r="U285" t="str">
        <f>VLOOKUP(C285, Query[[Country]:[Region]],12, FALSE)</f>
        <v>Americas</v>
      </c>
      <c r="V285" t="str">
        <f>VLOOKUP(C285, Query[[Country]:[Subregion]],13, FALSE)</f>
        <v>Northern America</v>
      </c>
      <c r="W285" t="str">
        <f>VLOOKUP(C285, Query[[Country]:[GDP (IMF)]],16, FALSE)</f>
        <v>$22.20 Tn</v>
      </c>
      <c r="X285" t="str">
        <f>VLOOKUP(C285, Query[[Country]:[GDP (UN)]],17, FALSE)</f>
        <v>$18.62 Tn</v>
      </c>
      <c r="Y285">
        <f>VLOOKUP(C285, Query[[Country]:[GDP Per Capita]],18, FALSE)</f>
        <v>67063.27</v>
      </c>
    </row>
    <row r="286" spans="1:25" x14ac:dyDescent="0.2">
      <c r="A286">
        <v>85</v>
      </c>
      <c r="B286" t="s">
        <v>108</v>
      </c>
      <c r="C286" t="s">
        <v>33</v>
      </c>
      <c r="D286">
        <v>3</v>
      </c>
      <c r="E286">
        <v>110</v>
      </c>
      <c r="F286">
        <v>404</v>
      </c>
      <c r="G286">
        <v>82</v>
      </c>
      <c r="H286">
        <v>47</v>
      </c>
      <c r="I286">
        <v>43</v>
      </c>
      <c r="J286">
        <v>55</v>
      </c>
      <c r="K286" t="s">
        <v>2091</v>
      </c>
      <c r="L286">
        <v>94</v>
      </c>
      <c r="M286">
        <v>52.69</v>
      </c>
      <c r="N286">
        <v>2014</v>
      </c>
      <c r="O286" t="str">
        <f>VLOOKUP(C286, Query[[Country]:[Population Rank]],2,FALSE)</f>
        <v>101</v>
      </c>
      <c r="P286" t="str">
        <f>VLOOKUP(C286, Query[[Country]:[Growth Rate]],3,FALSE)</f>
        <v>0.74%</v>
      </c>
      <c r="Q286" t="str">
        <f>VLOOKUP(C286, Query[[Country]:[World Percentage]],4,FALSE)</f>
        <v>0.11%</v>
      </c>
      <c r="R286" t="str">
        <f>VLOOKUP(C286, Query[[Country]:[Density]],5,FALSE)</f>
        <v>209.64</v>
      </c>
      <c r="S286" t="str">
        <f>VLOOKUP(C286, Query[[Country]:[Land Area]],6, FALSE)</f>
        <v>39,516</v>
      </c>
      <c r="T286" t="str">
        <f>VLOOKUP(C286, Query[[Country]:[Area]],10, FALSE)</f>
        <v>41,284</v>
      </c>
      <c r="U286" t="str">
        <f>VLOOKUP(C286, Query[[Country]:[Region]],12, FALSE)</f>
        <v>Europe</v>
      </c>
      <c r="V286" t="str">
        <f>VLOOKUP(C286, Query[[Country]:[Subregion]],13, FALSE)</f>
        <v>Western Europe</v>
      </c>
      <c r="W286" t="str">
        <f>VLOOKUP(C286, Query[[Country]:[GDP (IMF)]],16, FALSE)</f>
        <v>$740.70 Bn</v>
      </c>
      <c r="X286" t="str">
        <f>VLOOKUP(C286, Query[[Country]:[GDP (UN)]],17, FALSE)</f>
        <v>$668.85 Bn</v>
      </c>
      <c r="Y286">
        <f>VLOOKUP(C286, Query[[Country]:[GDP Per Capita]],18, FALSE)</f>
        <v>85584.56</v>
      </c>
    </row>
    <row r="287" spans="1:25" x14ac:dyDescent="0.2">
      <c r="A287">
        <v>86</v>
      </c>
      <c r="B287" t="s">
        <v>72</v>
      </c>
      <c r="C287" t="s">
        <v>36</v>
      </c>
      <c r="D287">
        <v>3</v>
      </c>
      <c r="E287">
        <v>74</v>
      </c>
      <c r="F287">
        <v>122</v>
      </c>
      <c r="G287">
        <v>56</v>
      </c>
      <c r="H287">
        <v>95</v>
      </c>
      <c r="I287">
        <v>116</v>
      </c>
      <c r="J287">
        <v>176</v>
      </c>
      <c r="K287" t="s">
        <v>1537</v>
      </c>
      <c r="L287">
        <v>28</v>
      </c>
      <c r="M287">
        <v>52.63</v>
      </c>
      <c r="N287">
        <v>2014</v>
      </c>
      <c r="O287" t="str">
        <f>VLOOKUP(C287, Query[[Country]:[Population Rank]],2,FALSE)</f>
        <v>100</v>
      </c>
      <c r="P287" t="str">
        <f>VLOOKUP(C287, Query[[Country]:[Growth Rate]],3,FALSE)</f>
        <v>1.60%</v>
      </c>
      <c r="Q287" t="str">
        <f>VLOOKUP(C287, Query[[Country]:[World Percentage]],4,FALSE)</f>
        <v>0.11%</v>
      </c>
      <c r="R287" t="str">
        <f>VLOOKUP(C287, Query[[Country]:[Density]],5,FALSE)</f>
        <v>416.73</v>
      </c>
      <c r="S287" t="str">
        <f>VLOOKUP(C287, Query[[Country]:[Land Area]],6, FALSE)</f>
        <v>21,640</v>
      </c>
      <c r="T287" t="str">
        <f>VLOOKUP(C287, Query[[Country]:[Area]],10, FALSE)</f>
        <v>20,770</v>
      </c>
      <c r="U287" t="str">
        <f>VLOOKUP(C287, Query[[Country]:[Region]],12, FALSE)</f>
        <v>Asia</v>
      </c>
      <c r="V287" t="str">
        <f>VLOOKUP(C287, Query[[Country]:[Subregion]],13, FALSE)</f>
        <v>Western Asia</v>
      </c>
      <c r="W287" t="str">
        <f>VLOOKUP(C287, Query[[Country]:[GDP (IMF)]],16, FALSE)</f>
        <v>$403.96 Bn</v>
      </c>
      <c r="X287" t="str">
        <f>VLOOKUP(C287, Query[[Country]:[GDP (UN)]],17, FALSE)</f>
        <v>$317.75 Bn</v>
      </c>
      <c r="Y287">
        <f>VLOOKUP(C287, Query[[Country]:[GDP Per Capita]],18, FALSE)</f>
        <v>46670.83</v>
      </c>
    </row>
    <row r="288" spans="1:25" x14ac:dyDescent="0.2">
      <c r="A288">
        <v>87</v>
      </c>
      <c r="B288" t="s">
        <v>142</v>
      </c>
      <c r="C288" t="s">
        <v>138</v>
      </c>
      <c r="D288">
        <v>2</v>
      </c>
      <c r="E288">
        <v>294</v>
      </c>
      <c r="F288">
        <v>63</v>
      </c>
      <c r="G288">
        <v>210</v>
      </c>
      <c r="H288">
        <v>79</v>
      </c>
      <c r="I288">
        <v>192</v>
      </c>
      <c r="J288">
        <v>134</v>
      </c>
      <c r="K288" t="s">
        <v>2674</v>
      </c>
      <c r="L288">
        <v>16</v>
      </c>
      <c r="M288">
        <v>52.6</v>
      </c>
      <c r="N288">
        <v>2014</v>
      </c>
      <c r="O288" t="str">
        <f>VLOOKUP(C288, Query[[Country]:[Population Rank]],2,FALSE)</f>
        <v>1</v>
      </c>
      <c r="P288" t="str">
        <f>VLOOKUP(C288, Query[[Country]:[Growth Rate]],3,FALSE)</f>
        <v>0.39%</v>
      </c>
      <c r="Q288" t="str">
        <f>VLOOKUP(C288, Query[[Country]:[World Percentage]],4,FALSE)</f>
        <v>18.47%</v>
      </c>
      <c r="R288" t="str">
        <f>VLOOKUP(C288, Query[[Country]:[Density]],5,FALSE)</f>
        <v>148.28</v>
      </c>
      <c r="S288" t="str">
        <f>VLOOKUP(C288, Query[[Country]:[Land Area]],6, FALSE)</f>
        <v>9,388,211</v>
      </c>
      <c r="T288" t="str">
        <f>VLOOKUP(C288, Query[[Country]:[Area]],10, FALSE)</f>
        <v>9,706,961</v>
      </c>
      <c r="U288" t="str">
        <f>VLOOKUP(C288, Query[[Country]:[Region]],12, FALSE)</f>
        <v>Asia</v>
      </c>
      <c r="V288" t="str">
        <f>VLOOKUP(C288, Query[[Country]:[Subregion]],13, FALSE)</f>
        <v>Eastern Asia</v>
      </c>
      <c r="W288" t="str">
        <f>VLOOKUP(C288, Query[[Country]:[GDP (IMF)]],16, FALSE)</f>
        <v>$15.47 Tn</v>
      </c>
      <c r="X288" t="str">
        <f>VLOOKUP(C288, Query[[Country]:[GDP (UN)]],17, FALSE)</f>
        <v>$11.22 Tn</v>
      </c>
      <c r="Y288">
        <f>VLOOKUP(C288, Query[[Country]:[GDP Per Capita]],18, FALSE)</f>
        <v>10746.78</v>
      </c>
    </row>
    <row r="289" spans="1:25" x14ac:dyDescent="0.2">
      <c r="A289">
        <v>88</v>
      </c>
      <c r="B289" t="s">
        <v>123</v>
      </c>
      <c r="C289" t="s">
        <v>105</v>
      </c>
      <c r="D289">
        <v>1</v>
      </c>
      <c r="E289">
        <v>102</v>
      </c>
      <c r="F289">
        <v>181</v>
      </c>
      <c r="G289">
        <v>101</v>
      </c>
      <c r="H289">
        <v>40</v>
      </c>
      <c r="I289">
        <v>51</v>
      </c>
      <c r="J289">
        <v>55</v>
      </c>
      <c r="K289" t="s">
        <v>1518</v>
      </c>
      <c r="L289">
        <v>338</v>
      </c>
      <c r="M289">
        <v>52.42</v>
      </c>
      <c r="N289">
        <v>2014</v>
      </c>
      <c r="O289" t="str">
        <f>VLOOKUP(C289, Query[[Country]:[Population Rank]],2,FALSE)</f>
        <v>69</v>
      </c>
      <c r="P289" t="str">
        <f>VLOOKUP(C289, Query[[Country]:[Growth Rate]],3,FALSE)</f>
        <v>0.22%</v>
      </c>
      <c r="Q289" t="str">
        <f>VLOOKUP(C289, Query[[Country]:[World Percentage]],4,FALSE)</f>
        <v>0.22%</v>
      </c>
      <c r="R289" t="str">
        <f>VLOOKUP(C289, Query[[Country]:[Density]],5,FALSE)</f>
        <v>409.44</v>
      </c>
      <c r="S289" t="str">
        <f>VLOOKUP(C289, Query[[Country]:[Land Area]],6, FALSE)</f>
        <v>33,720</v>
      </c>
      <c r="T289" t="str">
        <f>VLOOKUP(C289, Query[[Country]:[Area]],10, FALSE)</f>
        <v>41,850</v>
      </c>
      <c r="U289" t="str">
        <f>VLOOKUP(C289, Query[[Country]:[Region]],12, FALSE)</f>
        <v>Europe</v>
      </c>
      <c r="V289" t="str">
        <f>VLOOKUP(C289, Query[[Country]:[Subregion]],13, FALSE)</f>
        <v>Western Europe</v>
      </c>
      <c r="W289" t="str">
        <f>VLOOKUP(C289, Query[[Country]:[GDP (IMF)]],16, FALSE)</f>
        <v>$954.93 Bn</v>
      </c>
      <c r="X289" t="str">
        <f>VLOOKUP(C289, Query[[Country]:[GDP (UN)]],17, FALSE)</f>
        <v>$777.23 Bn</v>
      </c>
      <c r="Y289">
        <f>VLOOKUP(C289, Query[[Country]:[GDP Per Capita]],18, FALSE)</f>
        <v>55730.27</v>
      </c>
    </row>
    <row r="290" spans="1:25" x14ac:dyDescent="0.2">
      <c r="A290">
        <v>89</v>
      </c>
      <c r="B290" t="s">
        <v>100</v>
      </c>
      <c r="C290" t="s">
        <v>101</v>
      </c>
      <c r="D290">
        <v>2</v>
      </c>
      <c r="E290">
        <v>57</v>
      </c>
      <c r="F290">
        <v>426</v>
      </c>
      <c r="G290">
        <v>58</v>
      </c>
      <c r="H290">
        <v>68</v>
      </c>
      <c r="I290">
        <v>67</v>
      </c>
      <c r="J290">
        <v>61</v>
      </c>
      <c r="K290" t="s">
        <v>2669</v>
      </c>
      <c r="L290">
        <v>159</v>
      </c>
      <c r="M290">
        <v>52.4</v>
      </c>
      <c r="N290">
        <v>2014</v>
      </c>
      <c r="O290" t="str">
        <f>VLOOKUP(C290, Query[[Country]:[Population Rank]],2,FALSE)</f>
        <v>19</v>
      </c>
      <c r="P290" t="str">
        <f>VLOOKUP(C290, Query[[Country]:[Growth Rate]],3,FALSE)</f>
        <v>0.32%</v>
      </c>
      <c r="Q290" t="str">
        <f>VLOOKUP(C290, Query[[Country]:[World Percentage]],4,FALSE)</f>
        <v>1.07%</v>
      </c>
      <c r="R290" t="str">
        <f>VLOOKUP(C290, Query[[Country]:[Density]],5,FALSE)</f>
        <v>234.61</v>
      </c>
      <c r="S290" t="str">
        <f>VLOOKUP(C290, Query[[Country]:[Land Area]],6, FALSE)</f>
        <v>348,560</v>
      </c>
      <c r="T290" t="str">
        <f>VLOOKUP(C290, Query[[Country]:[Area]],10, FALSE)</f>
        <v>357,114</v>
      </c>
      <c r="U290" t="str">
        <f>VLOOKUP(C290, Query[[Country]:[Region]],12, FALSE)</f>
        <v>Europe</v>
      </c>
      <c r="V290" t="str">
        <f>VLOOKUP(C290, Query[[Country]:[Subregion]],13, FALSE)</f>
        <v>Western Europe</v>
      </c>
      <c r="W290" t="str">
        <f>VLOOKUP(C290, Query[[Country]:[GDP (IMF)]],16, FALSE)</f>
        <v>$4.16 Tn</v>
      </c>
      <c r="X290" t="str">
        <f>VLOOKUP(C290, Query[[Country]:[GDP (UN)]],17, FALSE)</f>
        <v>$3.48 Tn</v>
      </c>
      <c r="Y290">
        <f>VLOOKUP(C290, Query[[Country]:[GDP Per Capita]],18, FALSE)</f>
        <v>49617.15</v>
      </c>
    </row>
    <row r="291" spans="1:25" x14ac:dyDescent="0.2">
      <c r="A291">
        <v>90</v>
      </c>
      <c r="B291" t="s">
        <v>126</v>
      </c>
      <c r="C291" t="s">
        <v>19</v>
      </c>
      <c r="D291">
        <v>7</v>
      </c>
      <c r="E291">
        <v>28</v>
      </c>
      <c r="F291">
        <v>173</v>
      </c>
      <c r="G291">
        <v>114</v>
      </c>
      <c r="H291">
        <v>84</v>
      </c>
      <c r="I291">
        <v>132</v>
      </c>
      <c r="J291">
        <v>87</v>
      </c>
      <c r="K291" t="s">
        <v>2022</v>
      </c>
      <c r="L291">
        <v>181</v>
      </c>
      <c r="M291">
        <v>52.31</v>
      </c>
      <c r="N291">
        <v>2014</v>
      </c>
      <c r="O291" t="str">
        <f>VLOOKUP(C291, Query[[Country]:[Population Rank]],2,FALSE)</f>
        <v>21</v>
      </c>
      <c r="P291" t="str">
        <f>VLOOKUP(C291, Query[[Country]:[Growth Rate]],3,FALSE)</f>
        <v>0.53%</v>
      </c>
      <c r="Q291" t="str">
        <f>VLOOKUP(C291, Query[[Country]:[World Percentage]],4,FALSE)</f>
        <v>0.87%</v>
      </c>
      <c r="R291" t="str">
        <f>VLOOKUP(C291, Query[[Country]:[Density]],5,FALSE)</f>
        <v>279.48</v>
      </c>
      <c r="S291" t="str">
        <f>VLOOKUP(C291, Query[[Country]:[Land Area]],6, FALSE)</f>
        <v>241,930</v>
      </c>
      <c r="T291" t="str">
        <f>VLOOKUP(C291, Query[[Country]:[Area]],10, FALSE)</f>
        <v>242,900</v>
      </c>
      <c r="U291" t="str">
        <f>VLOOKUP(C291, Query[[Country]:[Region]],12, FALSE)</f>
        <v>Europe</v>
      </c>
      <c r="V291" t="str">
        <f>VLOOKUP(C291, Query[[Country]:[Subregion]],13, FALSE)</f>
        <v>Northern Europe</v>
      </c>
      <c r="W291" t="str">
        <f>VLOOKUP(C291, Query[[Country]:[GDP (IMF)]],16, FALSE)</f>
        <v>$2.93 Tn</v>
      </c>
      <c r="X291" t="str">
        <f>VLOOKUP(C291, Query[[Country]:[GDP (UN)]],17, FALSE)</f>
        <v>$2.65 Tn</v>
      </c>
      <c r="Y291">
        <f>VLOOKUP(C291, Query[[Country]:[GDP Per Capita]],18, FALSE)</f>
        <v>43117.57</v>
      </c>
    </row>
    <row r="292" spans="1:25" x14ac:dyDescent="0.2">
      <c r="A292">
        <v>91</v>
      </c>
      <c r="B292" t="s">
        <v>94</v>
      </c>
      <c r="C292" t="s">
        <v>95</v>
      </c>
      <c r="D292">
        <v>1</v>
      </c>
      <c r="E292">
        <v>66</v>
      </c>
      <c r="F292">
        <v>178</v>
      </c>
      <c r="G292">
        <v>32</v>
      </c>
      <c r="H292">
        <v>78</v>
      </c>
      <c r="I292">
        <v>162</v>
      </c>
      <c r="J292">
        <v>250</v>
      </c>
      <c r="K292" t="s">
        <v>1179</v>
      </c>
      <c r="L292">
        <v>373</v>
      </c>
      <c r="M292">
        <v>52.12</v>
      </c>
      <c r="N292">
        <v>2014</v>
      </c>
      <c r="O292" t="str">
        <f>VLOOKUP(C292, Query[[Country]:[Population Rank]],2,FALSE)</f>
        <v>23</v>
      </c>
      <c r="P292" t="str">
        <f>VLOOKUP(C292, Query[[Country]:[Growth Rate]],3,FALSE)</f>
        <v>-0.15%</v>
      </c>
      <c r="Q292" t="str">
        <f>VLOOKUP(C292, Query[[Country]:[World Percentage]],4,FALSE)</f>
        <v>0.78%</v>
      </c>
      <c r="R292" t="str">
        <f>VLOOKUP(C292, Query[[Country]:[Density]],5,FALSE)</f>
        <v>200.65</v>
      </c>
      <c r="S292" t="str">
        <f>VLOOKUP(C292, Query[[Country]:[Land Area]],6, FALSE)</f>
        <v>294,140</v>
      </c>
      <c r="T292" t="str">
        <f>VLOOKUP(C292, Query[[Country]:[Area]],10, FALSE)</f>
        <v>301,336</v>
      </c>
      <c r="U292" t="str">
        <f>VLOOKUP(C292, Query[[Country]:[Region]],12, FALSE)</f>
        <v>Europe</v>
      </c>
      <c r="V292" t="str">
        <f>VLOOKUP(C292, Query[[Country]:[Subregion]],13, FALSE)</f>
        <v>Southern Europe</v>
      </c>
      <c r="W292" t="str">
        <f>VLOOKUP(C292, Query[[Country]:[GDP (IMF)]],16, FALSE)</f>
        <v>$2.09 Tn</v>
      </c>
      <c r="X292" t="str">
        <f>VLOOKUP(C292, Query[[Country]:[GDP (UN)]],17, FALSE)</f>
        <v>$1.86 Tn</v>
      </c>
      <c r="Y292">
        <f>VLOOKUP(C292, Query[[Country]:[GDP Per Capita]],18, FALSE)</f>
        <v>34574.71</v>
      </c>
    </row>
    <row r="293" spans="1:25" x14ac:dyDescent="0.2">
      <c r="A293">
        <v>92</v>
      </c>
      <c r="B293" t="s">
        <v>143</v>
      </c>
      <c r="C293" t="s">
        <v>30</v>
      </c>
      <c r="D293">
        <v>7</v>
      </c>
      <c r="E293">
        <v>355</v>
      </c>
      <c r="F293">
        <v>41</v>
      </c>
      <c r="G293">
        <v>210</v>
      </c>
      <c r="H293">
        <v>135</v>
      </c>
      <c r="I293">
        <v>170</v>
      </c>
      <c r="J293">
        <v>283</v>
      </c>
      <c r="K293" t="s">
        <v>1336</v>
      </c>
      <c r="L293">
        <v>27</v>
      </c>
      <c r="M293">
        <v>51.96</v>
      </c>
      <c r="N293">
        <v>2014</v>
      </c>
      <c r="O293" t="str">
        <f>VLOOKUP(C293, Query[[Country]:[Population Rank]],2,FALSE)</f>
        <v>11</v>
      </c>
      <c r="P293" t="str">
        <f>VLOOKUP(C293, Query[[Country]:[Growth Rate]],3,FALSE)</f>
        <v>-0.30%</v>
      </c>
      <c r="Q293" t="str">
        <f>VLOOKUP(C293, Query[[Country]:[World Percentage]],4,FALSE)</f>
        <v>1.62%</v>
      </c>
      <c r="R293" t="str">
        <f>VLOOKUP(C293, Query[[Country]:[Density]],5,FALSE)</f>
        <v>334.66</v>
      </c>
      <c r="S293" t="str">
        <f>VLOOKUP(C293, Query[[Country]:[Land Area]],6, FALSE)</f>
        <v>364,555</v>
      </c>
      <c r="T293" t="str">
        <f>VLOOKUP(C293, Query[[Country]:[Area]],10, FALSE)</f>
        <v>377,930</v>
      </c>
      <c r="U293" t="str">
        <f>VLOOKUP(C293, Query[[Country]:[Region]],12, FALSE)</f>
        <v>Asia</v>
      </c>
      <c r="V293" t="str">
        <f>VLOOKUP(C293, Query[[Country]:[Subregion]],13, FALSE)</f>
        <v>Eastern Asia</v>
      </c>
      <c r="W293" t="str">
        <f>VLOOKUP(C293, Query[[Country]:[GDP (IMF)]],16, FALSE)</f>
        <v>$5.50 Tn</v>
      </c>
      <c r="X293" t="str">
        <f>VLOOKUP(C293, Query[[Country]:[GDP (UN)]],17, FALSE)</f>
        <v>$4.94 Tn</v>
      </c>
      <c r="Y293">
        <f>VLOOKUP(C293, Query[[Country]:[GDP Per Capita]],18, FALSE)</f>
        <v>43450.14</v>
      </c>
    </row>
    <row r="294" spans="1:25" x14ac:dyDescent="0.2">
      <c r="A294">
        <v>93</v>
      </c>
      <c r="B294" t="s">
        <v>84</v>
      </c>
      <c r="C294" t="s">
        <v>33</v>
      </c>
      <c r="D294">
        <v>4</v>
      </c>
      <c r="E294">
        <v>355</v>
      </c>
      <c r="F294">
        <v>130</v>
      </c>
      <c r="G294">
        <v>80</v>
      </c>
      <c r="H294">
        <v>126</v>
      </c>
      <c r="I294">
        <v>121</v>
      </c>
      <c r="J294">
        <v>48</v>
      </c>
      <c r="K294" t="s">
        <v>2293</v>
      </c>
      <c r="L294">
        <v>41</v>
      </c>
      <c r="M294">
        <v>51.8</v>
      </c>
      <c r="N294">
        <v>2014</v>
      </c>
      <c r="O294" t="str">
        <f>VLOOKUP(C294, Query[[Country]:[Population Rank]],2,FALSE)</f>
        <v>101</v>
      </c>
      <c r="P294" t="str">
        <f>VLOOKUP(C294, Query[[Country]:[Growth Rate]],3,FALSE)</f>
        <v>0.74%</v>
      </c>
      <c r="Q294" t="str">
        <f>VLOOKUP(C294, Query[[Country]:[World Percentage]],4,FALSE)</f>
        <v>0.11%</v>
      </c>
      <c r="R294" t="str">
        <f>VLOOKUP(C294, Query[[Country]:[Density]],5,FALSE)</f>
        <v>209.64</v>
      </c>
      <c r="S294" t="str">
        <f>VLOOKUP(C294, Query[[Country]:[Land Area]],6, FALSE)</f>
        <v>39,516</v>
      </c>
      <c r="T294" t="str">
        <f>VLOOKUP(C294, Query[[Country]:[Area]],10, FALSE)</f>
        <v>41,284</v>
      </c>
      <c r="U294" t="str">
        <f>VLOOKUP(C294, Query[[Country]:[Region]],12, FALSE)</f>
        <v>Europe</v>
      </c>
      <c r="V294" t="str">
        <f>VLOOKUP(C294, Query[[Country]:[Subregion]],13, FALSE)</f>
        <v>Western Europe</v>
      </c>
      <c r="W294" t="str">
        <f>VLOOKUP(C294, Query[[Country]:[GDP (IMF)]],16, FALSE)</f>
        <v>$740.70 Bn</v>
      </c>
      <c r="X294" t="str">
        <f>VLOOKUP(C294, Query[[Country]:[GDP (UN)]],17, FALSE)</f>
        <v>$668.85 Bn</v>
      </c>
      <c r="Y294">
        <f>VLOOKUP(C294, Query[[Country]:[GDP Per Capita]],18, FALSE)</f>
        <v>85584.56</v>
      </c>
    </row>
    <row r="295" spans="1:25" x14ac:dyDescent="0.2">
      <c r="A295">
        <v>94</v>
      </c>
      <c r="B295" t="s">
        <v>144</v>
      </c>
      <c r="C295" t="s">
        <v>145</v>
      </c>
      <c r="D295">
        <v>1</v>
      </c>
      <c r="E295">
        <v>355</v>
      </c>
      <c r="F295">
        <v>225</v>
      </c>
      <c r="G295">
        <v>210</v>
      </c>
      <c r="H295">
        <v>53</v>
      </c>
      <c r="I295">
        <v>111</v>
      </c>
      <c r="J295">
        <v>75</v>
      </c>
      <c r="K295" t="s">
        <v>1841</v>
      </c>
      <c r="L295">
        <v>64</v>
      </c>
      <c r="M295">
        <v>51.72</v>
      </c>
      <c r="N295">
        <v>2014</v>
      </c>
      <c r="O295" t="str">
        <f>VLOOKUP(C295, Query[[Country]:[Population Rank]],2,FALSE)</f>
        <v>81</v>
      </c>
      <c r="P295" t="str">
        <f>VLOOKUP(C295, Query[[Country]:[Growth Rate]],3,FALSE)</f>
        <v>0.44%</v>
      </c>
      <c r="Q295" t="str">
        <f>VLOOKUP(C295, Query[[Country]:[World Percentage]],4,FALSE)</f>
        <v>0.15%</v>
      </c>
      <c r="R295" t="str">
        <f>VLOOKUP(C295, Query[[Country]:[Density]],5,FALSE)</f>
        <v>379.64</v>
      </c>
      <c r="S295" t="str">
        <f>VLOOKUP(C295, Query[[Country]:[Land Area]],6, FALSE)</f>
        <v>30,280</v>
      </c>
      <c r="T295" t="str">
        <f>VLOOKUP(C295, Query[[Country]:[Area]],10, FALSE)</f>
        <v>30,528</v>
      </c>
      <c r="U295" t="str">
        <f>VLOOKUP(C295, Query[[Country]:[Region]],12, FALSE)</f>
        <v>Europe</v>
      </c>
      <c r="V295" t="str">
        <f>VLOOKUP(C295, Query[[Country]:[Subregion]],13, FALSE)</f>
        <v>Western Europe</v>
      </c>
      <c r="W295" t="str">
        <f>VLOOKUP(C295, Query[[Country]:[GDP (IMF)]],16, FALSE)</f>
        <v>$553.78 Bn</v>
      </c>
      <c r="X295" t="str">
        <f>VLOOKUP(C295, Query[[Country]:[GDP (UN)]],17, FALSE)</f>
        <v>$467.96 Bn</v>
      </c>
      <c r="Y295">
        <f>VLOOKUP(C295, Query[[Country]:[GDP Per Capita]],18, FALSE)</f>
        <v>47782.49</v>
      </c>
    </row>
    <row r="296" spans="1:25" x14ac:dyDescent="0.2">
      <c r="A296">
        <v>95</v>
      </c>
      <c r="B296" t="s">
        <v>118</v>
      </c>
      <c r="C296" t="s">
        <v>115</v>
      </c>
      <c r="D296">
        <v>1</v>
      </c>
      <c r="E296">
        <v>127</v>
      </c>
      <c r="F296">
        <v>158</v>
      </c>
      <c r="G296">
        <v>162</v>
      </c>
      <c r="H296">
        <v>50</v>
      </c>
      <c r="I296">
        <v>117</v>
      </c>
      <c r="J296">
        <v>61</v>
      </c>
      <c r="K296" t="s">
        <v>2392</v>
      </c>
      <c r="L296">
        <v>100</v>
      </c>
      <c r="M296">
        <v>51.58</v>
      </c>
      <c r="N296">
        <v>2014</v>
      </c>
      <c r="O296" t="str">
        <f>VLOOKUP(C296, Query[[Country]:[Population Rank]],2,FALSE)</f>
        <v>55</v>
      </c>
      <c r="P296" t="str">
        <f>VLOOKUP(C296, Query[[Country]:[Growth Rate]],3,FALSE)</f>
        <v>1.18%</v>
      </c>
      <c r="Q296" t="str">
        <f>VLOOKUP(C296, Query[[Country]:[World Percentage]],4,FALSE)</f>
        <v>0.33%</v>
      </c>
      <c r="R296" t="str">
        <f>VLOOKUP(C296, Query[[Country]:[Density]],5,FALSE)</f>
        <v>3.32</v>
      </c>
      <c r="S296" t="str">
        <f>VLOOKUP(C296, Query[[Country]:[Land Area]],6, FALSE)</f>
        <v>7,682,300</v>
      </c>
      <c r="T296" t="str">
        <f>VLOOKUP(C296, Query[[Country]:[Area]],10, FALSE)</f>
        <v>7,692,024</v>
      </c>
      <c r="U296" t="str">
        <f>VLOOKUP(C296, Query[[Country]:[Region]],12, FALSE)</f>
        <v>Oceania</v>
      </c>
      <c r="V296" t="str">
        <f>VLOOKUP(C296, Query[[Country]:[Subregion]],13, FALSE)</f>
        <v>Australia and New Zealand</v>
      </c>
      <c r="W296" t="str">
        <f>VLOOKUP(C296, Query[[Country]:[GDP (IMF)]],16, FALSE)</f>
        <v>$1.48 Tn</v>
      </c>
      <c r="X296" t="str">
        <f>VLOOKUP(C296, Query[[Country]:[GDP (UN)]],17, FALSE)</f>
        <v>$1.30 Tn</v>
      </c>
      <c r="Y296">
        <f>VLOOKUP(C296, Query[[Country]:[GDP Per Capita]],18, FALSE)</f>
        <v>58096.73</v>
      </c>
    </row>
    <row r="297" spans="1:25" x14ac:dyDescent="0.2">
      <c r="A297">
        <v>96</v>
      </c>
      <c r="B297" t="s">
        <v>146</v>
      </c>
      <c r="C297" t="s">
        <v>30</v>
      </c>
      <c r="D297">
        <v>8</v>
      </c>
      <c r="E297">
        <v>208</v>
      </c>
      <c r="F297">
        <v>48</v>
      </c>
      <c r="G297">
        <v>119</v>
      </c>
      <c r="H297">
        <v>150</v>
      </c>
      <c r="I297">
        <v>157</v>
      </c>
      <c r="J297">
        <v>87</v>
      </c>
      <c r="K297" t="s">
        <v>1339</v>
      </c>
      <c r="L297">
        <v>44</v>
      </c>
      <c r="M297">
        <v>51.53</v>
      </c>
      <c r="N297">
        <v>2014</v>
      </c>
      <c r="O297" t="str">
        <f>VLOOKUP(C297, Query[[Country]:[Population Rank]],2,FALSE)</f>
        <v>11</v>
      </c>
      <c r="P297" t="str">
        <f>VLOOKUP(C297, Query[[Country]:[Growth Rate]],3,FALSE)</f>
        <v>-0.30%</v>
      </c>
      <c r="Q297" t="str">
        <f>VLOOKUP(C297, Query[[Country]:[World Percentage]],4,FALSE)</f>
        <v>1.62%</v>
      </c>
      <c r="R297" t="str">
        <f>VLOOKUP(C297, Query[[Country]:[Density]],5,FALSE)</f>
        <v>334.66</v>
      </c>
      <c r="S297" t="str">
        <f>VLOOKUP(C297, Query[[Country]:[Land Area]],6, FALSE)</f>
        <v>364,555</v>
      </c>
      <c r="T297" t="str">
        <f>VLOOKUP(C297, Query[[Country]:[Area]],10, FALSE)</f>
        <v>377,930</v>
      </c>
      <c r="U297" t="str">
        <f>VLOOKUP(C297, Query[[Country]:[Region]],12, FALSE)</f>
        <v>Asia</v>
      </c>
      <c r="V297" t="str">
        <f>VLOOKUP(C297, Query[[Country]:[Subregion]],13, FALSE)</f>
        <v>Eastern Asia</v>
      </c>
      <c r="W297" t="str">
        <f>VLOOKUP(C297, Query[[Country]:[GDP (IMF)]],16, FALSE)</f>
        <v>$5.50 Tn</v>
      </c>
      <c r="X297" t="str">
        <f>VLOOKUP(C297, Query[[Country]:[GDP (UN)]],17, FALSE)</f>
        <v>$4.94 Tn</v>
      </c>
      <c r="Y297">
        <f>VLOOKUP(C297, Query[[Country]:[GDP Per Capita]],18, FALSE)</f>
        <v>43450.14</v>
      </c>
    </row>
    <row r="298" spans="1:25" x14ac:dyDescent="0.2">
      <c r="A298">
        <v>97</v>
      </c>
      <c r="B298" t="s">
        <v>147</v>
      </c>
      <c r="C298" t="s">
        <v>115</v>
      </c>
      <c r="D298">
        <v>2</v>
      </c>
      <c r="E298">
        <v>136</v>
      </c>
      <c r="F298">
        <v>101</v>
      </c>
      <c r="G298">
        <v>210</v>
      </c>
      <c r="H298">
        <v>45</v>
      </c>
      <c r="I298">
        <v>74</v>
      </c>
      <c r="J298">
        <v>87</v>
      </c>
      <c r="K298" t="s">
        <v>1076</v>
      </c>
      <c r="L298">
        <v>194</v>
      </c>
      <c r="M298">
        <v>51.43</v>
      </c>
      <c r="N298">
        <v>2014</v>
      </c>
      <c r="O298" t="str">
        <f>VLOOKUP(C298, Query[[Country]:[Population Rank]],2,FALSE)</f>
        <v>55</v>
      </c>
      <c r="P298" t="str">
        <f>VLOOKUP(C298, Query[[Country]:[Growth Rate]],3,FALSE)</f>
        <v>1.18%</v>
      </c>
      <c r="Q298" t="str">
        <f>VLOOKUP(C298, Query[[Country]:[World Percentage]],4,FALSE)</f>
        <v>0.33%</v>
      </c>
      <c r="R298" t="str">
        <f>VLOOKUP(C298, Query[[Country]:[Density]],5,FALSE)</f>
        <v>3.32</v>
      </c>
      <c r="S298" t="str">
        <f>VLOOKUP(C298, Query[[Country]:[Land Area]],6, FALSE)</f>
        <v>7,682,300</v>
      </c>
      <c r="T298" t="str">
        <f>VLOOKUP(C298, Query[[Country]:[Area]],10, FALSE)</f>
        <v>7,692,024</v>
      </c>
      <c r="U298" t="str">
        <f>VLOOKUP(C298, Query[[Country]:[Region]],12, FALSE)</f>
        <v>Oceania</v>
      </c>
      <c r="V298" t="str">
        <f>VLOOKUP(C298, Query[[Country]:[Subregion]],13, FALSE)</f>
        <v>Australia and New Zealand</v>
      </c>
      <c r="W298" t="str">
        <f>VLOOKUP(C298, Query[[Country]:[GDP (IMF)]],16, FALSE)</f>
        <v>$1.48 Tn</v>
      </c>
      <c r="X298" t="str">
        <f>VLOOKUP(C298, Query[[Country]:[GDP (UN)]],17, FALSE)</f>
        <v>$1.30 Tn</v>
      </c>
      <c r="Y298">
        <f>VLOOKUP(C298, Query[[Country]:[GDP Per Capita]],18, FALSE)</f>
        <v>58096.73</v>
      </c>
    </row>
    <row r="299" spans="1:25" x14ac:dyDescent="0.2">
      <c r="A299">
        <v>98</v>
      </c>
      <c r="B299" t="s">
        <v>148</v>
      </c>
      <c r="C299" t="s">
        <v>101</v>
      </c>
      <c r="D299">
        <v>3</v>
      </c>
      <c r="E299">
        <v>23</v>
      </c>
      <c r="F299">
        <v>275</v>
      </c>
      <c r="G299">
        <v>70</v>
      </c>
      <c r="H299">
        <v>156</v>
      </c>
      <c r="I299">
        <v>125</v>
      </c>
      <c r="J299">
        <v>187</v>
      </c>
      <c r="K299" t="s">
        <v>1179</v>
      </c>
      <c r="L299">
        <v>227</v>
      </c>
      <c r="M299">
        <v>51.37</v>
      </c>
      <c r="N299">
        <v>2014</v>
      </c>
      <c r="O299" t="str">
        <f>VLOOKUP(C299, Query[[Country]:[Population Rank]],2,FALSE)</f>
        <v>19</v>
      </c>
      <c r="P299" t="str">
        <f>VLOOKUP(C299, Query[[Country]:[Growth Rate]],3,FALSE)</f>
        <v>0.32%</v>
      </c>
      <c r="Q299" t="str">
        <f>VLOOKUP(C299, Query[[Country]:[World Percentage]],4,FALSE)</f>
        <v>1.07%</v>
      </c>
      <c r="R299" t="str">
        <f>VLOOKUP(C299, Query[[Country]:[Density]],5,FALSE)</f>
        <v>234.61</v>
      </c>
      <c r="S299" t="str">
        <f>VLOOKUP(C299, Query[[Country]:[Land Area]],6, FALSE)</f>
        <v>348,560</v>
      </c>
      <c r="T299" t="str">
        <f>VLOOKUP(C299, Query[[Country]:[Area]],10, FALSE)</f>
        <v>357,114</v>
      </c>
      <c r="U299" t="str">
        <f>VLOOKUP(C299, Query[[Country]:[Region]],12, FALSE)</f>
        <v>Europe</v>
      </c>
      <c r="V299" t="str">
        <f>VLOOKUP(C299, Query[[Country]:[Subregion]],13, FALSE)</f>
        <v>Western Europe</v>
      </c>
      <c r="W299" t="str">
        <f>VLOOKUP(C299, Query[[Country]:[GDP (IMF)]],16, FALSE)</f>
        <v>$4.16 Tn</v>
      </c>
      <c r="X299" t="str">
        <f>VLOOKUP(C299, Query[[Country]:[GDP (UN)]],17, FALSE)</f>
        <v>$3.48 Tn</v>
      </c>
      <c r="Y299">
        <f>VLOOKUP(C299, Query[[Country]:[GDP Per Capita]],18, FALSE)</f>
        <v>49617.15</v>
      </c>
    </row>
    <row r="300" spans="1:25" x14ac:dyDescent="0.2">
      <c r="A300">
        <v>99</v>
      </c>
      <c r="B300" t="s">
        <v>111</v>
      </c>
      <c r="C300" t="s">
        <v>101</v>
      </c>
      <c r="D300">
        <v>4</v>
      </c>
      <c r="E300">
        <v>38</v>
      </c>
      <c r="F300">
        <v>138</v>
      </c>
      <c r="G300">
        <v>173</v>
      </c>
      <c r="H300">
        <v>106</v>
      </c>
      <c r="I300">
        <v>92</v>
      </c>
      <c r="J300">
        <v>187</v>
      </c>
      <c r="K300" t="s">
        <v>2400</v>
      </c>
      <c r="L300">
        <v>100</v>
      </c>
      <c r="M300">
        <v>51.34</v>
      </c>
      <c r="N300">
        <v>2014</v>
      </c>
      <c r="O300" t="str">
        <f>VLOOKUP(C300, Query[[Country]:[Population Rank]],2,FALSE)</f>
        <v>19</v>
      </c>
      <c r="P300" t="str">
        <f>VLOOKUP(C300, Query[[Country]:[Growth Rate]],3,FALSE)</f>
        <v>0.32%</v>
      </c>
      <c r="Q300" t="str">
        <f>VLOOKUP(C300, Query[[Country]:[World Percentage]],4,FALSE)</f>
        <v>1.07%</v>
      </c>
      <c r="R300" t="str">
        <f>VLOOKUP(C300, Query[[Country]:[Density]],5,FALSE)</f>
        <v>234.61</v>
      </c>
      <c r="S300" t="str">
        <f>VLOOKUP(C300, Query[[Country]:[Land Area]],6, FALSE)</f>
        <v>348,560</v>
      </c>
      <c r="T300" t="str">
        <f>VLOOKUP(C300, Query[[Country]:[Area]],10, FALSE)</f>
        <v>357,114</v>
      </c>
      <c r="U300" t="str">
        <f>VLOOKUP(C300, Query[[Country]:[Region]],12, FALSE)</f>
        <v>Europe</v>
      </c>
      <c r="V300" t="str">
        <f>VLOOKUP(C300, Query[[Country]:[Subregion]],13, FALSE)</f>
        <v>Western Europe</v>
      </c>
      <c r="W300" t="str">
        <f>VLOOKUP(C300, Query[[Country]:[GDP (IMF)]],16, FALSE)</f>
        <v>$4.16 Tn</v>
      </c>
      <c r="X300" t="str">
        <f>VLOOKUP(C300, Query[[Country]:[GDP (UN)]],17, FALSE)</f>
        <v>$3.48 Tn</v>
      </c>
      <c r="Y300">
        <f>VLOOKUP(C300, Query[[Country]:[GDP Per Capita]],18, FALSE)</f>
        <v>49617.15</v>
      </c>
    </row>
    <row r="301" spans="1:25" x14ac:dyDescent="0.2">
      <c r="A301">
        <v>100</v>
      </c>
      <c r="B301" t="s">
        <v>149</v>
      </c>
      <c r="C301" t="s">
        <v>86</v>
      </c>
      <c r="D301">
        <v>2</v>
      </c>
      <c r="E301">
        <v>185</v>
      </c>
      <c r="F301">
        <v>26</v>
      </c>
      <c r="G301">
        <v>106</v>
      </c>
      <c r="H301">
        <v>223</v>
      </c>
      <c r="I301">
        <v>312</v>
      </c>
      <c r="J301">
        <v>310</v>
      </c>
      <c r="K301" t="s">
        <v>2675</v>
      </c>
      <c r="L301">
        <v>637</v>
      </c>
      <c r="M301">
        <v>51.34</v>
      </c>
      <c r="N301">
        <v>2014</v>
      </c>
      <c r="O301" t="str">
        <f>VLOOKUP(C301, Query[[Country]:[Population Rank]],2,FALSE)</f>
        <v>91</v>
      </c>
      <c r="P301" t="str">
        <f>VLOOKUP(C301, Query[[Country]:[Growth Rate]],3,FALSE)</f>
        <v>0.63%</v>
      </c>
      <c r="Q301" t="str">
        <f>VLOOKUP(C301, Query[[Country]:[World Percentage]],4,FALSE)</f>
        <v>0.13%</v>
      </c>
      <c r="R301" t="str">
        <f>VLOOKUP(C301, Query[[Country]:[Density]],5,FALSE)</f>
        <v>22.43</v>
      </c>
      <c r="S301" t="str">
        <f>VLOOKUP(C301, Query[[Country]:[Land Area]],6, FALSE)</f>
        <v>410,340</v>
      </c>
      <c r="T301" t="str">
        <f>VLOOKUP(C301, Query[[Country]:[Area]],10, FALSE)</f>
        <v>450,295</v>
      </c>
      <c r="U301" t="str">
        <f>VLOOKUP(C301, Query[[Country]:[Region]],12, FALSE)</f>
        <v>Europe</v>
      </c>
      <c r="V301" t="str">
        <f>VLOOKUP(C301, Query[[Country]:[Subregion]],13, FALSE)</f>
        <v>Northern Europe</v>
      </c>
      <c r="W301" t="str">
        <f>VLOOKUP(C301, Query[[Country]:[GDP (IMF)]],16, FALSE)</f>
        <v>$576.72 Bn</v>
      </c>
      <c r="X301" t="str">
        <f>VLOOKUP(C301, Query[[Country]:[GDP (UN)]],17, FALSE)</f>
        <v>$514.48 Bn</v>
      </c>
      <c r="Y301">
        <f>VLOOKUP(C301, Query[[Country]:[GDP Per Capita]],18, FALSE)</f>
        <v>57105.15</v>
      </c>
    </row>
    <row r="302" spans="1:25" x14ac:dyDescent="0.2">
      <c r="A302">
        <v>101</v>
      </c>
      <c r="B302" t="s">
        <v>150</v>
      </c>
      <c r="C302" t="s">
        <v>105</v>
      </c>
      <c r="D302">
        <v>2</v>
      </c>
      <c r="E302">
        <v>355</v>
      </c>
      <c r="F302">
        <v>66</v>
      </c>
      <c r="G302">
        <v>184</v>
      </c>
      <c r="H302">
        <v>88</v>
      </c>
      <c r="I302">
        <v>142</v>
      </c>
      <c r="J302">
        <v>75</v>
      </c>
      <c r="K302" t="s">
        <v>2074</v>
      </c>
      <c r="L302">
        <v>227</v>
      </c>
      <c r="M302">
        <v>51.29</v>
      </c>
      <c r="N302">
        <v>2014</v>
      </c>
      <c r="O302" t="str">
        <f>VLOOKUP(C302, Query[[Country]:[Population Rank]],2,FALSE)</f>
        <v>69</v>
      </c>
      <c r="P302" t="str">
        <f>VLOOKUP(C302, Query[[Country]:[Growth Rate]],3,FALSE)</f>
        <v>0.22%</v>
      </c>
      <c r="Q302" t="str">
        <f>VLOOKUP(C302, Query[[Country]:[World Percentage]],4,FALSE)</f>
        <v>0.22%</v>
      </c>
      <c r="R302" t="str">
        <f>VLOOKUP(C302, Query[[Country]:[Density]],5,FALSE)</f>
        <v>409.44</v>
      </c>
      <c r="S302" t="str">
        <f>VLOOKUP(C302, Query[[Country]:[Land Area]],6, FALSE)</f>
        <v>33,720</v>
      </c>
      <c r="T302" t="str">
        <f>VLOOKUP(C302, Query[[Country]:[Area]],10, FALSE)</f>
        <v>41,850</v>
      </c>
      <c r="U302" t="str">
        <f>VLOOKUP(C302, Query[[Country]:[Region]],12, FALSE)</f>
        <v>Europe</v>
      </c>
      <c r="V302" t="str">
        <f>VLOOKUP(C302, Query[[Country]:[Subregion]],13, FALSE)</f>
        <v>Western Europe</v>
      </c>
      <c r="W302" t="str">
        <f>VLOOKUP(C302, Query[[Country]:[GDP (IMF)]],16, FALSE)</f>
        <v>$954.93 Bn</v>
      </c>
      <c r="X302" t="str">
        <f>VLOOKUP(C302, Query[[Country]:[GDP (UN)]],17, FALSE)</f>
        <v>$777.23 Bn</v>
      </c>
      <c r="Y302">
        <f>VLOOKUP(C302, Query[[Country]:[GDP Per Capita]],18, FALSE)</f>
        <v>55730.27</v>
      </c>
    </row>
    <row r="303" spans="1:25" x14ac:dyDescent="0.2">
      <c r="A303">
        <v>102</v>
      </c>
      <c r="B303" t="s">
        <v>96</v>
      </c>
      <c r="C303" t="s">
        <v>15</v>
      </c>
      <c r="D303">
        <v>54</v>
      </c>
      <c r="E303">
        <v>44</v>
      </c>
      <c r="F303">
        <v>208</v>
      </c>
      <c r="G303">
        <v>189</v>
      </c>
      <c r="H303">
        <v>134</v>
      </c>
      <c r="I303">
        <v>97</v>
      </c>
      <c r="J303">
        <v>60</v>
      </c>
      <c r="K303" t="s">
        <v>2242</v>
      </c>
      <c r="L303">
        <v>100</v>
      </c>
      <c r="M303">
        <v>51.27</v>
      </c>
      <c r="N303">
        <v>2014</v>
      </c>
      <c r="O303" t="str">
        <f>VLOOKUP(C303, Query[[Country]:[Population Rank]],2,FALSE)</f>
        <v>3</v>
      </c>
      <c r="P303" t="str">
        <f>VLOOKUP(C303, Query[[Country]:[Growth Rate]],3,FALSE)</f>
        <v>0.59%</v>
      </c>
      <c r="Q303" t="str">
        <f>VLOOKUP(C303, Query[[Country]:[World Percentage]],4,FALSE)</f>
        <v>4.25%</v>
      </c>
      <c r="R303" t="str">
        <f>VLOOKUP(C303, Query[[Country]:[Density]],5,FALSE)</f>
        <v>35.32</v>
      </c>
      <c r="S303" t="str">
        <f>VLOOKUP(C303, Query[[Country]:[Land Area]],6, FALSE)</f>
        <v>9,147,420</v>
      </c>
      <c r="T303" t="str">
        <f>VLOOKUP(C303, Query[[Country]:[Area]],10, FALSE)</f>
        <v>9,372,610</v>
      </c>
      <c r="U303" t="str">
        <f>VLOOKUP(C303, Query[[Country]:[Region]],12, FALSE)</f>
        <v>Americas</v>
      </c>
      <c r="V303" t="str">
        <f>VLOOKUP(C303, Query[[Country]:[Subregion]],13, FALSE)</f>
        <v>Northern America</v>
      </c>
      <c r="W303" t="str">
        <f>VLOOKUP(C303, Query[[Country]:[GDP (IMF)]],16, FALSE)</f>
        <v>$22.20 Tn</v>
      </c>
      <c r="X303" t="str">
        <f>VLOOKUP(C303, Query[[Country]:[GDP (UN)]],17, FALSE)</f>
        <v>$18.62 Tn</v>
      </c>
      <c r="Y303">
        <f>VLOOKUP(C303, Query[[Country]:[GDP Per Capita]],18, FALSE)</f>
        <v>67063.27</v>
      </c>
    </row>
    <row r="304" spans="1:25" x14ac:dyDescent="0.2">
      <c r="A304">
        <v>103</v>
      </c>
      <c r="B304" t="s">
        <v>134</v>
      </c>
      <c r="C304" t="s">
        <v>52</v>
      </c>
      <c r="D304">
        <v>4</v>
      </c>
      <c r="E304">
        <v>163</v>
      </c>
      <c r="F304">
        <v>144</v>
      </c>
      <c r="G304">
        <v>148</v>
      </c>
      <c r="H304">
        <v>61</v>
      </c>
      <c r="I304">
        <v>105</v>
      </c>
      <c r="J304">
        <v>81</v>
      </c>
      <c r="K304" t="s">
        <v>1986</v>
      </c>
      <c r="L304">
        <v>84</v>
      </c>
      <c r="M304">
        <v>51.23</v>
      </c>
      <c r="N304">
        <v>2014</v>
      </c>
      <c r="O304" t="str">
        <f>VLOOKUP(C304, Query[[Country]:[Population Rank]],2,FALSE)</f>
        <v>39</v>
      </c>
      <c r="P304" t="str">
        <f>VLOOKUP(C304, Query[[Country]:[Growth Rate]],3,FALSE)</f>
        <v>0.89%</v>
      </c>
      <c r="Q304" t="str">
        <f>VLOOKUP(C304, Query[[Country]:[World Percentage]],4,FALSE)</f>
        <v>0.48%</v>
      </c>
      <c r="R304" t="str">
        <f>VLOOKUP(C304, Query[[Country]:[Density]],5,FALSE)</f>
        <v>3.78</v>
      </c>
      <c r="S304" t="str">
        <f>VLOOKUP(C304, Query[[Country]:[Land Area]],6, FALSE)</f>
        <v>9,093,510</v>
      </c>
      <c r="T304" t="str">
        <f>VLOOKUP(C304, Query[[Country]:[Area]],10, FALSE)</f>
        <v>9,984,670</v>
      </c>
      <c r="U304" t="str">
        <f>VLOOKUP(C304, Query[[Country]:[Region]],12, FALSE)</f>
        <v>Americas</v>
      </c>
      <c r="V304" t="str">
        <f>VLOOKUP(C304, Query[[Country]:[Subregion]],13, FALSE)</f>
        <v>Northern America</v>
      </c>
      <c r="W304" t="str">
        <f>VLOOKUP(C304, Query[[Country]:[GDP (IMF)]],16, FALSE)</f>
        <v>$1.83 Tn</v>
      </c>
      <c r="X304" t="str">
        <f>VLOOKUP(C304, Query[[Country]:[GDP (UN)]],17, FALSE)</f>
        <v>$1.53 Tn</v>
      </c>
      <c r="Y304">
        <f>VLOOKUP(C304, Query[[Country]:[GDP Per Capita]],18, FALSE)</f>
        <v>48552.87</v>
      </c>
    </row>
    <row r="305" spans="1:25" x14ac:dyDescent="0.2">
      <c r="A305">
        <v>104</v>
      </c>
      <c r="B305" t="s">
        <v>120</v>
      </c>
      <c r="C305" t="s">
        <v>15</v>
      </c>
      <c r="D305">
        <v>55</v>
      </c>
      <c r="E305">
        <v>355</v>
      </c>
      <c r="F305">
        <v>478</v>
      </c>
      <c r="G305">
        <v>136</v>
      </c>
      <c r="H305">
        <v>92</v>
      </c>
      <c r="I305">
        <v>76</v>
      </c>
      <c r="J305">
        <v>61</v>
      </c>
      <c r="K305" t="s">
        <v>1023</v>
      </c>
      <c r="L305">
        <v>78</v>
      </c>
      <c r="M305">
        <v>51.19</v>
      </c>
      <c r="N305">
        <v>2014</v>
      </c>
      <c r="O305" t="str">
        <f>VLOOKUP(C305, Query[[Country]:[Population Rank]],2,FALSE)</f>
        <v>3</v>
      </c>
      <c r="P305" t="str">
        <f>VLOOKUP(C305, Query[[Country]:[Growth Rate]],3,FALSE)</f>
        <v>0.59%</v>
      </c>
      <c r="Q305" t="str">
        <f>VLOOKUP(C305, Query[[Country]:[World Percentage]],4,FALSE)</f>
        <v>4.25%</v>
      </c>
      <c r="R305" t="str">
        <f>VLOOKUP(C305, Query[[Country]:[Density]],5,FALSE)</f>
        <v>35.32</v>
      </c>
      <c r="S305" t="str">
        <f>VLOOKUP(C305, Query[[Country]:[Land Area]],6, FALSE)</f>
        <v>9,147,420</v>
      </c>
      <c r="T305" t="str">
        <f>VLOOKUP(C305, Query[[Country]:[Area]],10, FALSE)</f>
        <v>9,372,610</v>
      </c>
      <c r="U305" t="str">
        <f>VLOOKUP(C305, Query[[Country]:[Region]],12, FALSE)</f>
        <v>Americas</v>
      </c>
      <c r="V305" t="str">
        <f>VLOOKUP(C305, Query[[Country]:[Subregion]],13, FALSE)</f>
        <v>Northern America</v>
      </c>
      <c r="W305" t="str">
        <f>VLOOKUP(C305, Query[[Country]:[GDP (IMF)]],16, FALSE)</f>
        <v>$22.20 Tn</v>
      </c>
      <c r="X305" t="str">
        <f>VLOOKUP(C305, Query[[Country]:[GDP (UN)]],17, FALSE)</f>
        <v>$18.62 Tn</v>
      </c>
      <c r="Y305">
        <f>VLOOKUP(C305, Query[[Country]:[GDP Per Capita]],18, FALSE)</f>
        <v>67063.27</v>
      </c>
    </row>
    <row r="306" spans="1:25" x14ac:dyDescent="0.2">
      <c r="A306">
        <v>105</v>
      </c>
      <c r="B306" t="s">
        <v>89</v>
      </c>
      <c r="C306" t="s">
        <v>15</v>
      </c>
      <c r="D306">
        <v>56</v>
      </c>
      <c r="E306">
        <v>328</v>
      </c>
      <c r="F306">
        <v>94</v>
      </c>
      <c r="G306">
        <v>53</v>
      </c>
      <c r="H306">
        <v>73</v>
      </c>
      <c r="I306">
        <v>90</v>
      </c>
      <c r="J306">
        <v>87</v>
      </c>
      <c r="K306" t="s">
        <v>1885</v>
      </c>
      <c r="L306">
        <v>280</v>
      </c>
      <c r="M306">
        <v>51.18</v>
      </c>
      <c r="N306">
        <v>2014</v>
      </c>
      <c r="O306" t="str">
        <f>VLOOKUP(C306, Query[[Country]:[Population Rank]],2,FALSE)</f>
        <v>3</v>
      </c>
      <c r="P306" t="str">
        <f>VLOOKUP(C306, Query[[Country]:[Growth Rate]],3,FALSE)</f>
        <v>0.59%</v>
      </c>
      <c r="Q306" t="str">
        <f>VLOOKUP(C306, Query[[Country]:[World Percentage]],4,FALSE)</f>
        <v>4.25%</v>
      </c>
      <c r="R306" t="str">
        <f>VLOOKUP(C306, Query[[Country]:[Density]],5,FALSE)</f>
        <v>35.32</v>
      </c>
      <c r="S306" t="str">
        <f>VLOOKUP(C306, Query[[Country]:[Land Area]],6, FALSE)</f>
        <v>9,147,420</v>
      </c>
      <c r="T306" t="str">
        <f>VLOOKUP(C306, Query[[Country]:[Area]],10, FALSE)</f>
        <v>9,372,610</v>
      </c>
      <c r="U306" t="str">
        <f>VLOOKUP(C306, Query[[Country]:[Region]],12, FALSE)</f>
        <v>Americas</v>
      </c>
      <c r="V306" t="str">
        <f>VLOOKUP(C306, Query[[Country]:[Subregion]],13, FALSE)</f>
        <v>Northern America</v>
      </c>
      <c r="W306" t="str">
        <f>VLOOKUP(C306, Query[[Country]:[GDP (IMF)]],16, FALSE)</f>
        <v>$22.20 Tn</v>
      </c>
      <c r="X306" t="str">
        <f>VLOOKUP(C306, Query[[Country]:[GDP (UN)]],17, FALSE)</f>
        <v>$18.62 Tn</v>
      </c>
      <c r="Y306">
        <f>VLOOKUP(C306, Query[[Country]:[GDP Per Capita]],18, FALSE)</f>
        <v>67063.27</v>
      </c>
    </row>
    <row r="307" spans="1:25" x14ac:dyDescent="0.2">
      <c r="A307">
        <v>106</v>
      </c>
      <c r="B307" t="s">
        <v>98</v>
      </c>
      <c r="C307" t="s">
        <v>15</v>
      </c>
      <c r="D307">
        <v>57</v>
      </c>
      <c r="E307">
        <v>355</v>
      </c>
      <c r="F307">
        <v>478</v>
      </c>
      <c r="G307">
        <v>72</v>
      </c>
      <c r="H307">
        <v>141</v>
      </c>
      <c r="I307">
        <v>79</v>
      </c>
      <c r="J307">
        <v>69</v>
      </c>
      <c r="K307" t="s">
        <v>1179</v>
      </c>
      <c r="L307">
        <v>34</v>
      </c>
      <c r="M307">
        <v>51.14</v>
      </c>
      <c r="N307">
        <v>2014</v>
      </c>
      <c r="O307" t="str">
        <f>VLOOKUP(C307, Query[[Country]:[Population Rank]],2,FALSE)</f>
        <v>3</v>
      </c>
      <c r="P307" t="str">
        <f>VLOOKUP(C307, Query[[Country]:[Growth Rate]],3,FALSE)</f>
        <v>0.59%</v>
      </c>
      <c r="Q307" t="str">
        <f>VLOOKUP(C307, Query[[Country]:[World Percentage]],4,FALSE)</f>
        <v>4.25%</v>
      </c>
      <c r="R307" t="str">
        <f>VLOOKUP(C307, Query[[Country]:[Density]],5,FALSE)</f>
        <v>35.32</v>
      </c>
      <c r="S307" t="str">
        <f>VLOOKUP(C307, Query[[Country]:[Land Area]],6, FALSE)</f>
        <v>9,147,420</v>
      </c>
      <c r="T307" t="str">
        <f>VLOOKUP(C307, Query[[Country]:[Area]],10, FALSE)</f>
        <v>9,372,610</v>
      </c>
      <c r="U307" t="str">
        <f>VLOOKUP(C307, Query[[Country]:[Region]],12, FALSE)</f>
        <v>Americas</v>
      </c>
      <c r="V307" t="str">
        <f>VLOOKUP(C307, Query[[Country]:[Subregion]],13, FALSE)</f>
        <v>Northern America</v>
      </c>
      <c r="W307" t="str">
        <f>VLOOKUP(C307, Query[[Country]:[GDP (IMF)]],16, FALSE)</f>
        <v>$22.20 Tn</v>
      </c>
      <c r="X307" t="str">
        <f>VLOOKUP(C307, Query[[Country]:[GDP (UN)]],17, FALSE)</f>
        <v>$18.62 Tn</v>
      </c>
      <c r="Y307">
        <f>VLOOKUP(C307, Query[[Country]:[GDP Per Capita]],18, FALSE)</f>
        <v>67063.27</v>
      </c>
    </row>
    <row r="308" spans="1:25" x14ac:dyDescent="0.2">
      <c r="A308">
        <v>107</v>
      </c>
      <c r="B308" t="s">
        <v>151</v>
      </c>
      <c r="C308" t="s">
        <v>92</v>
      </c>
      <c r="D308">
        <v>2</v>
      </c>
      <c r="E308">
        <v>355</v>
      </c>
      <c r="F308">
        <v>61</v>
      </c>
      <c r="G308">
        <v>210</v>
      </c>
      <c r="H308">
        <v>143</v>
      </c>
      <c r="I308">
        <v>330</v>
      </c>
      <c r="J308">
        <v>250</v>
      </c>
      <c r="K308" t="s">
        <v>2676</v>
      </c>
      <c r="L308">
        <v>15</v>
      </c>
      <c r="M308">
        <v>50.95</v>
      </c>
      <c r="N308">
        <v>2014</v>
      </c>
      <c r="O308" t="str">
        <f>VLOOKUP(C308, Query[[Country]:[Population Rank]],2,FALSE)</f>
        <v>28</v>
      </c>
      <c r="P308" t="str">
        <f>VLOOKUP(C308, Query[[Country]:[Growth Rate]],3,FALSE)</f>
        <v>0.09%</v>
      </c>
      <c r="Q308" t="str">
        <f>VLOOKUP(C308, Query[[Country]:[World Percentage]],4,FALSE)</f>
        <v>0.66%</v>
      </c>
      <c r="R308" t="str">
        <f>VLOOKUP(C308, Query[[Country]:[Density]],5,FALSE)</f>
        <v>511.62</v>
      </c>
      <c r="S308" t="str">
        <f>VLOOKUP(C308, Query[[Country]:[Land Area]],6, FALSE)</f>
        <v>97,230</v>
      </c>
      <c r="T308" t="str">
        <f>VLOOKUP(C308, Query[[Country]:[Area]],10, FALSE)</f>
        <v>100,210</v>
      </c>
      <c r="U308" t="str">
        <f>VLOOKUP(C308, Query[[Country]:[Region]],12, FALSE)</f>
        <v>Asia</v>
      </c>
      <c r="V308" t="str">
        <f>VLOOKUP(C308, Query[[Country]:[Subregion]],13, FALSE)</f>
        <v>Eastern Asia</v>
      </c>
      <c r="W308" t="str">
        <f>VLOOKUP(C308, Query[[Country]:[GDP (IMF)]],16, FALSE)</f>
        <v>$1.74 Tn</v>
      </c>
      <c r="X308" t="str">
        <f>VLOOKUP(C308, Query[[Country]:[GDP (UN)]],17, FALSE)</f>
        <v>$1.41 Tn</v>
      </c>
      <c r="Y308">
        <f>VLOOKUP(C308, Query[[Country]:[GDP Per Capita]],18, FALSE)</f>
        <v>34023.56</v>
      </c>
    </row>
    <row r="309" spans="1:25" x14ac:dyDescent="0.2">
      <c r="A309">
        <v>108</v>
      </c>
      <c r="B309" t="s">
        <v>73</v>
      </c>
      <c r="C309" t="s">
        <v>15</v>
      </c>
      <c r="D309">
        <v>58</v>
      </c>
      <c r="E309">
        <v>54</v>
      </c>
      <c r="F309">
        <v>313</v>
      </c>
      <c r="G309">
        <v>94</v>
      </c>
      <c r="H309">
        <v>252</v>
      </c>
      <c r="I309">
        <v>144</v>
      </c>
      <c r="J309">
        <v>45</v>
      </c>
      <c r="K309" t="s">
        <v>2670</v>
      </c>
      <c r="L309">
        <v>61</v>
      </c>
      <c r="M309">
        <v>50.94</v>
      </c>
      <c r="N309">
        <v>2014</v>
      </c>
      <c r="O309" t="str">
        <f>VLOOKUP(C309, Query[[Country]:[Population Rank]],2,FALSE)</f>
        <v>3</v>
      </c>
      <c r="P309" t="str">
        <f>VLOOKUP(C309, Query[[Country]:[Growth Rate]],3,FALSE)</f>
        <v>0.59%</v>
      </c>
      <c r="Q309" t="str">
        <f>VLOOKUP(C309, Query[[Country]:[World Percentage]],4,FALSE)</f>
        <v>4.25%</v>
      </c>
      <c r="R309" t="str">
        <f>VLOOKUP(C309, Query[[Country]:[Density]],5,FALSE)</f>
        <v>35.32</v>
      </c>
      <c r="S309" t="str">
        <f>VLOOKUP(C309, Query[[Country]:[Land Area]],6, FALSE)</f>
        <v>9,147,420</v>
      </c>
      <c r="T309" t="str">
        <f>VLOOKUP(C309, Query[[Country]:[Area]],10, FALSE)</f>
        <v>9,372,610</v>
      </c>
      <c r="U309" t="str">
        <f>VLOOKUP(C309, Query[[Country]:[Region]],12, FALSE)</f>
        <v>Americas</v>
      </c>
      <c r="V309" t="str">
        <f>VLOOKUP(C309, Query[[Country]:[Subregion]],13, FALSE)</f>
        <v>Northern America</v>
      </c>
      <c r="W309" t="str">
        <f>VLOOKUP(C309, Query[[Country]:[GDP (IMF)]],16, FALSE)</f>
        <v>$22.20 Tn</v>
      </c>
      <c r="X309" t="str">
        <f>VLOOKUP(C309, Query[[Country]:[GDP (UN)]],17, FALSE)</f>
        <v>$18.62 Tn</v>
      </c>
      <c r="Y309">
        <f>VLOOKUP(C309, Query[[Country]:[GDP Per Capita]],18, FALSE)</f>
        <v>67063.27</v>
      </c>
    </row>
    <row r="310" spans="1:25" x14ac:dyDescent="0.2">
      <c r="A310">
        <v>109</v>
      </c>
      <c r="B310" t="s">
        <v>2660</v>
      </c>
      <c r="C310" t="s">
        <v>36</v>
      </c>
      <c r="D310">
        <v>4</v>
      </c>
      <c r="E310">
        <v>41</v>
      </c>
      <c r="F310">
        <v>221</v>
      </c>
      <c r="G310">
        <v>39</v>
      </c>
      <c r="H310">
        <v>180</v>
      </c>
      <c r="I310">
        <v>226</v>
      </c>
      <c r="J310">
        <v>187</v>
      </c>
      <c r="K310" t="s">
        <v>1336</v>
      </c>
      <c r="L310">
        <v>100</v>
      </c>
      <c r="M310">
        <v>50.89</v>
      </c>
      <c r="N310">
        <v>2014</v>
      </c>
      <c r="O310" t="str">
        <f>VLOOKUP(C310, Query[[Country]:[Population Rank]],2,FALSE)</f>
        <v>100</v>
      </c>
      <c r="P310" t="str">
        <f>VLOOKUP(C310, Query[[Country]:[Growth Rate]],3,FALSE)</f>
        <v>1.60%</v>
      </c>
      <c r="Q310" t="str">
        <f>VLOOKUP(C310, Query[[Country]:[World Percentage]],4,FALSE)</f>
        <v>0.11%</v>
      </c>
      <c r="R310" t="str">
        <f>VLOOKUP(C310, Query[[Country]:[Density]],5,FALSE)</f>
        <v>416.73</v>
      </c>
      <c r="S310" t="str">
        <f>VLOOKUP(C310, Query[[Country]:[Land Area]],6, FALSE)</f>
        <v>21,640</v>
      </c>
      <c r="T310" t="str">
        <f>VLOOKUP(C310, Query[[Country]:[Area]],10, FALSE)</f>
        <v>20,770</v>
      </c>
      <c r="U310" t="str">
        <f>VLOOKUP(C310, Query[[Country]:[Region]],12, FALSE)</f>
        <v>Asia</v>
      </c>
      <c r="V310" t="str">
        <f>VLOOKUP(C310, Query[[Country]:[Subregion]],13, FALSE)</f>
        <v>Western Asia</v>
      </c>
      <c r="W310" t="str">
        <f>VLOOKUP(C310, Query[[Country]:[GDP (IMF)]],16, FALSE)</f>
        <v>$403.96 Bn</v>
      </c>
      <c r="X310" t="str">
        <f>VLOOKUP(C310, Query[[Country]:[GDP (UN)]],17, FALSE)</f>
        <v>$317.75 Bn</v>
      </c>
      <c r="Y310">
        <f>VLOOKUP(C310, Query[[Country]:[GDP Per Capita]],18, FALSE)</f>
        <v>46670.83</v>
      </c>
    </row>
    <row r="311" spans="1:25" x14ac:dyDescent="0.2">
      <c r="A311">
        <v>110</v>
      </c>
      <c r="B311" t="s">
        <v>109</v>
      </c>
      <c r="C311" t="s">
        <v>110</v>
      </c>
      <c r="D311">
        <v>1</v>
      </c>
      <c r="E311">
        <v>53</v>
      </c>
      <c r="F311">
        <v>478</v>
      </c>
      <c r="G311">
        <v>77</v>
      </c>
      <c r="H311">
        <v>80</v>
      </c>
      <c r="I311">
        <v>88</v>
      </c>
      <c r="J311">
        <v>99</v>
      </c>
      <c r="K311" t="s">
        <v>1271</v>
      </c>
      <c r="L311">
        <v>481</v>
      </c>
      <c r="M311">
        <v>50.76</v>
      </c>
      <c r="N311">
        <v>2014</v>
      </c>
      <c r="O311" t="str">
        <f>VLOOKUP(C311, Query[[Country]:[Population Rank]],2,FALSE)</f>
        <v>116</v>
      </c>
      <c r="P311" t="str">
        <f>VLOOKUP(C311, Query[[Country]:[Growth Rate]],3,FALSE)</f>
        <v>0.15%</v>
      </c>
      <c r="Q311" t="str">
        <f>VLOOKUP(C311, Query[[Country]:[World Percentage]],4,FALSE)</f>
        <v>0.07%</v>
      </c>
      <c r="R311" t="str">
        <f>VLOOKUP(C311, Query[[Country]:[Density]],5,FALSE)</f>
        <v>16.37</v>
      </c>
      <c r="S311" t="str">
        <f>VLOOKUP(C311, Query[[Country]:[Land Area]],6, FALSE)</f>
        <v>303,890</v>
      </c>
      <c r="T311" t="str">
        <f>VLOOKUP(C311, Query[[Country]:[Area]],10, FALSE)</f>
        <v>338,424</v>
      </c>
      <c r="U311" t="str">
        <f>VLOOKUP(C311, Query[[Country]:[Region]],12, FALSE)</f>
        <v>Europe</v>
      </c>
      <c r="V311" t="str">
        <f>VLOOKUP(C311, Query[[Country]:[Subregion]],13, FALSE)</f>
        <v>Northern Europe</v>
      </c>
      <c r="W311" t="str">
        <f>VLOOKUP(C311, Query[[Country]:[GDP (IMF)]],16, FALSE)</f>
        <v>$289.24 Bn</v>
      </c>
      <c r="X311" t="str">
        <f>VLOOKUP(C311, Query[[Country]:[GDP (UN)]],17, FALSE)</f>
        <v>$238.50 Bn</v>
      </c>
      <c r="Y311">
        <f>VLOOKUP(C311, Query[[Country]:[GDP Per Capita]],18, FALSE)</f>
        <v>52203.14</v>
      </c>
    </row>
    <row r="312" spans="1:25" x14ac:dyDescent="0.2">
      <c r="A312">
        <v>111</v>
      </c>
      <c r="B312" t="s">
        <v>112</v>
      </c>
      <c r="C312" t="s">
        <v>113</v>
      </c>
      <c r="D312">
        <v>1</v>
      </c>
      <c r="E312">
        <v>139</v>
      </c>
      <c r="F312">
        <v>266</v>
      </c>
      <c r="G312">
        <v>44</v>
      </c>
      <c r="H312">
        <v>108</v>
      </c>
      <c r="I312">
        <v>126</v>
      </c>
      <c r="J312">
        <v>130</v>
      </c>
      <c r="K312" t="s">
        <v>2168</v>
      </c>
      <c r="L312">
        <v>373</v>
      </c>
      <c r="M312">
        <v>50.7</v>
      </c>
      <c r="N312">
        <v>2014</v>
      </c>
      <c r="O312" t="str">
        <f>VLOOKUP(C312, Query[[Country]:[Population Rank]],2,FALSE)</f>
        <v>119</v>
      </c>
      <c r="P312" t="str">
        <f>VLOOKUP(C312, Query[[Country]:[Growth Rate]],3,FALSE)</f>
        <v>0.79%</v>
      </c>
      <c r="Q312" t="str">
        <f>VLOOKUP(C312, Query[[Country]:[World Percentage]],4,FALSE)</f>
        <v>0.07%</v>
      </c>
      <c r="R312" t="str">
        <f>VLOOKUP(C312, Query[[Country]:[Density]],5,FALSE)</f>
        <v>16.74</v>
      </c>
      <c r="S312" t="str">
        <f>VLOOKUP(C312, Query[[Country]:[Land Area]],6, FALSE)</f>
        <v>365,268</v>
      </c>
      <c r="T312" t="str">
        <f>VLOOKUP(C312, Query[[Country]:[Area]],10, FALSE)</f>
        <v>323,802</v>
      </c>
      <c r="U312" t="str">
        <f>VLOOKUP(C312, Query[[Country]:[Region]],12, FALSE)</f>
        <v>Europe</v>
      </c>
      <c r="V312" t="str">
        <f>VLOOKUP(C312, Query[[Country]:[Subregion]],13, FALSE)</f>
        <v>Northern Europe</v>
      </c>
      <c r="W312" t="str">
        <f>VLOOKUP(C312, Query[[Country]:[GDP (IMF)]],16, FALSE)</f>
        <v>$438.62 Bn</v>
      </c>
      <c r="X312" t="str">
        <f>VLOOKUP(C312, Query[[Country]:[GDP (UN)]],17, FALSE)</f>
        <v>$371.07 Bn</v>
      </c>
      <c r="Y312">
        <f>VLOOKUP(C312, Query[[Country]:[GDP Per Capita]],18, FALSE)</f>
        <v>80908.23</v>
      </c>
    </row>
    <row r="313" spans="1:25" x14ac:dyDescent="0.2">
      <c r="A313">
        <v>112</v>
      </c>
      <c r="B313" t="s">
        <v>152</v>
      </c>
      <c r="C313" t="s">
        <v>15</v>
      </c>
      <c r="D313">
        <v>59</v>
      </c>
      <c r="E313">
        <v>112</v>
      </c>
      <c r="F313">
        <v>214</v>
      </c>
      <c r="G313">
        <v>210</v>
      </c>
      <c r="H313">
        <v>85</v>
      </c>
      <c r="I313">
        <v>115</v>
      </c>
      <c r="J313">
        <v>45</v>
      </c>
      <c r="K313" t="s">
        <v>1298</v>
      </c>
      <c r="L313">
        <v>128</v>
      </c>
      <c r="M313">
        <v>50.69</v>
      </c>
      <c r="N313">
        <v>2014</v>
      </c>
      <c r="O313" t="str">
        <f>VLOOKUP(C313, Query[[Country]:[Population Rank]],2,FALSE)</f>
        <v>3</v>
      </c>
      <c r="P313" t="str">
        <f>VLOOKUP(C313, Query[[Country]:[Growth Rate]],3,FALSE)</f>
        <v>0.59%</v>
      </c>
      <c r="Q313" t="str">
        <f>VLOOKUP(C313, Query[[Country]:[World Percentage]],4,FALSE)</f>
        <v>4.25%</v>
      </c>
      <c r="R313" t="str">
        <f>VLOOKUP(C313, Query[[Country]:[Density]],5,FALSE)</f>
        <v>35.32</v>
      </c>
      <c r="S313" t="str">
        <f>VLOOKUP(C313, Query[[Country]:[Land Area]],6, FALSE)</f>
        <v>9,147,420</v>
      </c>
      <c r="T313" t="str">
        <f>VLOOKUP(C313, Query[[Country]:[Area]],10, FALSE)</f>
        <v>9,372,610</v>
      </c>
      <c r="U313" t="str">
        <f>VLOOKUP(C313, Query[[Country]:[Region]],12, FALSE)</f>
        <v>Americas</v>
      </c>
      <c r="V313" t="str">
        <f>VLOOKUP(C313, Query[[Country]:[Subregion]],13, FALSE)</f>
        <v>Northern America</v>
      </c>
      <c r="W313" t="str">
        <f>VLOOKUP(C313, Query[[Country]:[GDP (IMF)]],16, FALSE)</f>
        <v>$22.20 Tn</v>
      </c>
      <c r="X313" t="str">
        <f>VLOOKUP(C313, Query[[Country]:[GDP (UN)]],17, FALSE)</f>
        <v>$18.62 Tn</v>
      </c>
      <c r="Y313">
        <f>VLOOKUP(C313, Query[[Country]:[GDP Per Capita]],18, FALSE)</f>
        <v>67063.27</v>
      </c>
    </row>
    <row r="314" spans="1:25" x14ac:dyDescent="0.2">
      <c r="A314">
        <v>113</v>
      </c>
      <c r="B314" t="s">
        <v>127</v>
      </c>
      <c r="C314" t="s">
        <v>15</v>
      </c>
      <c r="D314">
        <v>60</v>
      </c>
      <c r="E314">
        <v>211</v>
      </c>
      <c r="F314">
        <v>38</v>
      </c>
      <c r="G314">
        <v>175</v>
      </c>
      <c r="H314">
        <v>166</v>
      </c>
      <c r="I314">
        <v>769</v>
      </c>
      <c r="J314">
        <v>176</v>
      </c>
      <c r="K314" t="s">
        <v>2082</v>
      </c>
      <c r="L314">
        <v>204</v>
      </c>
      <c r="M314">
        <v>50.53</v>
      </c>
      <c r="N314">
        <v>2014</v>
      </c>
      <c r="O314" t="str">
        <f>VLOOKUP(C314, Query[[Country]:[Population Rank]],2,FALSE)</f>
        <v>3</v>
      </c>
      <c r="P314" t="str">
        <f>VLOOKUP(C314, Query[[Country]:[Growth Rate]],3,FALSE)</f>
        <v>0.59%</v>
      </c>
      <c r="Q314" t="str">
        <f>VLOOKUP(C314, Query[[Country]:[World Percentage]],4,FALSE)</f>
        <v>4.25%</v>
      </c>
      <c r="R314" t="str">
        <f>VLOOKUP(C314, Query[[Country]:[Density]],5,FALSE)</f>
        <v>35.32</v>
      </c>
      <c r="S314" t="str">
        <f>VLOOKUP(C314, Query[[Country]:[Land Area]],6, FALSE)</f>
        <v>9,147,420</v>
      </c>
      <c r="T314" t="str">
        <f>VLOOKUP(C314, Query[[Country]:[Area]],10, FALSE)</f>
        <v>9,372,610</v>
      </c>
      <c r="U314" t="str">
        <f>VLOOKUP(C314, Query[[Country]:[Region]],12, FALSE)</f>
        <v>Americas</v>
      </c>
      <c r="V314" t="str">
        <f>VLOOKUP(C314, Query[[Country]:[Subregion]],13, FALSE)</f>
        <v>Northern America</v>
      </c>
      <c r="W314" t="str">
        <f>VLOOKUP(C314, Query[[Country]:[GDP (IMF)]],16, FALSE)</f>
        <v>$22.20 Tn</v>
      </c>
      <c r="X314" t="str">
        <f>VLOOKUP(C314, Query[[Country]:[GDP (UN)]],17, FALSE)</f>
        <v>$18.62 Tn</v>
      </c>
      <c r="Y314">
        <f>VLOOKUP(C314, Query[[Country]:[GDP Per Capita]],18, FALSE)</f>
        <v>67063.27</v>
      </c>
    </row>
    <row r="315" spans="1:25" x14ac:dyDescent="0.2">
      <c r="A315">
        <v>114</v>
      </c>
      <c r="B315" t="s">
        <v>153</v>
      </c>
      <c r="C315" t="s">
        <v>154</v>
      </c>
      <c r="D315">
        <v>1</v>
      </c>
      <c r="E315">
        <v>79</v>
      </c>
      <c r="F315">
        <v>29</v>
      </c>
      <c r="G315">
        <v>169</v>
      </c>
      <c r="H315">
        <v>456</v>
      </c>
      <c r="I315">
        <v>241</v>
      </c>
      <c r="J315">
        <v>310</v>
      </c>
      <c r="K315" t="s">
        <v>2677</v>
      </c>
      <c r="L315">
        <v>259</v>
      </c>
      <c r="M315">
        <v>50.4</v>
      </c>
      <c r="N315">
        <v>2014</v>
      </c>
      <c r="O315" t="str">
        <f>VLOOKUP(C315, Query[[Country]:[Population Rank]],2,FALSE)</f>
        <v>25</v>
      </c>
      <c r="P315" t="str">
        <f>VLOOKUP(C315, Query[[Country]:[Growth Rate]],3,FALSE)</f>
        <v>1.28%</v>
      </c>
      <c r="Q315" t="str">
        <f>VLOOKUP(C315, Query[[Country]:[World Percentage]],4,FALSE)</f>
        <v>0.76%</v>
      </c>
      <c r="R315" t="str">
        <f>VLOOKUP(C315, Query[[Country]:[Density]],5,FALSE)</f>
        <v>48.57</v>
      </c>
      <c r="S315" t="str">
        <f>VLOOKUP(C315, Query[[Country]:[Land Area]],6, FALSE)</f>
        <v>1,213,090</v>
      </c>
      <c r="T315" t="str">
        <f>VLOOKUP(C315, Query[[Country]:[Area]],10, FALSE)</f>
        <v>1,221,037</v>
      </c>
      <c r="U315" t="str">
        <f>VLOOKUP(C315, Query[[Country]:[Region]],12, FALSE)</f>
        <v>Africa</v>
      </c>
      <c r="V315" t="str">
        <f>VLOOKUP(C315, Query[[Country]:[Subregion]],13, FALSE)</f>
        <v>Southern Africa</v>
      </c>
      <c r="W315" t="str">
        <f>VLOOKUP(C315, Query[[Country]:[GDP (IMF)]],16, FALSE)</f>
        <v>$386.73 Bn</v>
      </c>
      <c r="X315" t="str">
        <f>VLOOKUP(C315, Query[[Country]:[GDP (UN)]],17, FALSE)</f>
        <v>$295.44 Bn</v>
      </c>
      <c r="Y315">
        <f>VLOOKUP(C315, Query[[Country]:[GDP Per Capita]],18, FALSE)</f>
        <v>6520.58</v>
      </c>
    </row>
    <row r="316" spans="1:25" x14ac:dyDescent="0.2">
      <c r="A316">
        <v>115</v>
      </c>
      <c r="B316" t="s">
        <v>114</v>
      </c>
      <c r="C316" t="s">
        <v>115</v>
      </c>
      <c r="D316">
        <v>3</v>
      </c>
      <c r="E316">
        <v>265</v>
      </c>
      <c r="F316">
        <v>295</v>
      </c>
      <c r="G316">
        <v>134</v>
      </c>
      <c r="H316">
        <v>75</v>
      </c>
      <c r="I316">
        <v>96</v>
      </c>
      <c r="J316">
        <v>125</v>
      </c>
      <c r="K316" t="s">
        <v>2342</v>
      </c>
      <c r="L316">
        <v>78</v>
      </c>
      <c r="M316">
        <v>50.37</v>
      </c>
      <c r="N316">
        <v>2014</v>
      </c>
      <c r="O316" t="str">
        <f>VLOOKUP(C316, Query[[Country]:[Population Rank]],2,FALSE)</f>
        <v>55</v>
      </c>
      <c r="P316" t="str">
        <f>VLOOKUP(C316, Query[[Country]:[Growth Rate]],3,FALSE)</f>
        <v>1.18%</v>
      </c>
      <c r="Q316" t="str">
        <f>VLOOKUP(C316, Query[[Country]:[World Percentage]],4,FALSE)</f>
        <v>0.33%</v>
      </c>
      <c r="R316" t="str">
        <f>VLOOKUP(C316, Query[[Country]:[Density]],5,FALSE)</f>
        <v>3.32</v>
      </c>
      <c r="S316" t="str">
        <f>VLOOKUP(C316, Query[[Country]:[Land Area]],6, FALSE)</f>
        <v>7,682,300</v>
      </c>
      <c r="T316" t="str">
        <f>VLOOKUP(C316, Query[[Country]:[Area]],10, FALSE)</f>
        <v>7,692,024</v>
      </c>
      <c r="U316" t="str">
        <f>VLOOKUP(C316, Query[[Country]:[Region]],12, FALSE)</f>
        <v>Oceania</v>
      </c>
      <c r="V316" t="str">
        <f>VLOOKUP(C316, Query[[Country]:[Subregion]],13, FALSE)</f>
        <v>Australia and New Zealand</v>
      </c>
      <c r="W316" t="str">
        <f>VLOOKUP(C316, Query[[Country]:[GDP (IMF)]],16, FALSE)</f>
        <v>$1.48 Tn</v>
      </c>
      <c r="X316" t="str">
        <f>VLOOKUP(C316, Query[[Country]:[GDP (UN)]],17, FALSE)</f>
        <v>$1.30 Tn</v>
      </c>
      <c r="Y316">
        <f>VLOOKUP(C316, Query[[Country]:[GDP Per Capita]],18, FALSE)</f>
        <v>58096.73</v>
      </c>
    </row>
    <row r="317" spans="1:25" x14ac:dyDescent="0.2">
      <c r="A317">
        <v>116</v>
      </c>
      <c r="B317" t="s">
        <v>155</v>
      </c>
      <c r="C317" t="s">
        <v>86</v>
      </c>
      <c r="D317">
        <v>3</v>
      </c>
      <c r="E317">
        <v>132</v>
      </c>
      <c r="F317">
        <v>478</v>
      </c>
      <c r="G317">
        <v>165</v>
      </c>
      <c r="H317">
        <v>81</v>
      </c>
      <c r="I317">
        <v>133</v>
      </c>
      <c r="J317">
        <v>48</v>
      </c>
      <c r="K317" t="s">
        <v>2242</v>
      </c>
      <c r="L317">
        <v>737</v>
      </c>
      <c r="M317">
        <v>50.34</v>
      </c>
      <c r="N317">
        <v>2014</v>
      </c>
      <c r="O317" t="str">
        <f>VLOOKUP(C317, Query[[Country]:[Population Rank]],2,FALSE)</f>
        <v>91</v>
      </c>
      <c r="P317" t="str">
        <f>VLOOKUP(C317, Query[[Country]:[Growth Rate]],3,FALSE)</f>
        <v>0.63%</v>
      </c>
      <c r="Q317" t="str">
        <f>VLOOKUP(C317, Query[[Country]:[World Percentage]],4,FALSE)</f>
        <v>0.13%</v>
      </c>
      <c r="R317" t="str">
        <f>VLOOKUP(C317, Query[[Country]:[Density]],5,FALSE)</f>
        <v>22.43</v>
      </c>
      <c r="S317" t="str">
        <f>VLOOKUP(C317, Query[[Country]:[Land Area]],6, FALSE)</f>
        <v>410,340</v>
      </c>
      <c r="T317" t="str">
        <f>VLOOKUP(C317, Query[[Country]:[Area]],10, FALSE)</f>
        <v>450,295</v>
      </c>
      <c r="U317" t="str">
        <f>VLOOKUP(C317, Query[[Country]:[Region]],12, FALSE)</f>
        <v>Europe</v>
      </c>
      <c r="V317" t="str">
        <f>VLOOKUP(C317, Query[[Country]:[Subregion]],13, FALSE)</f>
        <v>Northern Europe</v>
      </c>
      <c r="W317" t="str">
        <f>VLOOKUP(C317, Query[[Country]:[GDP (IMF)]],16, FALSE)</f>
        <v>$576.72 Bn</v>
      </c>
      <c r="X317" t="str">
        <f>VLOOKUP(C317, Query[[Country]:[GDP (UN)]],17, FALSE)</f>
        <v>$514.48 Bn</v>
      </c>
      <c r="Y317">
        <f>VLOOKUP(C317, Query[[Country]:[GDP Per Capita]],18, FALSE)</f>
        <v>57105.15</v>
      </c>
    </row>
    <row r="318" spans="1:25" x14ac:dyDescent="0.2">
      <c r="A318">
        <v>117</v>
      </c>
      <c r="B318" t="s">
        <v>104</v>
      </c>
      <c r="C318" t="s">
        <v>105</v>
      </c>
      <c r="D318">
        <v>3</v>
      </c>
      <c r="E318">
        <v>107</v>
      </c>
      <c r="F318">
        <v>478</v>
      </c>
      <c r="G318">
        <v>78</v>
      </c>
      <c r="H318">
        <v>82</v>
      </c>
      <c r="I318">
        <v>91</v>
      </c>
      <c r="J318">
        <v>114</v>
      </c>
      <c r="K318" t="s">
        <v>1379</v>
      </c>
      <c r="L318">
        <v>227</v>
      </c>
      <c r="M318">
        <v>50.29</v>
      </c>
      <c r="N318">
        <v>2014</v>
      </c>
      <c r="O318" t="str">
        <f>VLOOKUP(C318, Query[[Country]:[Population Rank]],2,FALSE)</f>
        <v>69</v>
      </c>
      <c r="P318" t="str">
        <f>VLOOKUP(C318, Query[[Country]:[Growth Rate]],3,FALSE)</f>
        <v>0.22%</v>
      </c>
      <c r="Q318" t="str">
        <f>VLOOKUP(C318, Query[[Country]:[World Percentage]],4,FALSE)</f>
        <v>0.22%</v>
      </c>
      <c r="R318" t="str">
        <f>VLOOKUP(C318, Query[[Country]:[Density]],5,FALSE)</f>
        <v>409.44</v>
      </c>
      <c r="S318" t="str">
        <f>VLOOKUP(C318, Query[[Country]:[Land Area]],6, FALSE)</f>
        <v>33,720</v>
      </c>
      <c r="T318" t="str">
        <f>VLOOKUP(C318, Query[[Country]:[Area]],10, FALSE)</f>
        <v>41,850</v>
      </c>
      <c r="U318" t="str">
        <f>VLOOKUP(C318, Query[[Country]:[Region]],12, FALSE)</f>
        <v>Europe</v>
      </c>
      <c r="V318" t="str">
        <f>VLOOKUP(C318, Query[[Country]:[Subregion]],13, FALSE)</f>
        <v>Western Europe</v>
      </c>
      <c r="W318" t="str">
        <f>VLOOKUP(C318, Query[[Country]:[GDP (IMF)]],16, FALSE)</f>
        <v>$954.93 Bn</v>
      </c>
      <c r="X318" t="str">
        <f>VLOOKUP(C318, Query[[Country]:[GDP (UN)]],17, FALSE)</f>
        <v>$777.23 Bn</v>
      </c>
      <c r="Y318">
        <f>VLOOKUP(C318, Query[[Country]:[GDP Per Capita]],18, FALSE)</f>
        <v>55730.27</v>
      </c>
    </row>
    <row r="319" spans="1:25" x14ac:dyDescent="0.2">
      <c r="A319">
        <v>118</v>
      </c>
      <c r="B319" t="s">
        <v>156</v>
      </c>
      <c r="C319" t="s">
        <v>15</v>
      </c>
      <c r="D319">
        <v>61</v>
      </c>
      <c r="E319">
        <v>146</v>
      </c>
      <c r="F319">
        <v>37</v>
      </c>
      <c r="G319">
        <v>210</v>
      </c>
      <c r="H319">
        <v>295</v>
      </c>
      <c r="I319">
        <v>323</v>
      </c>
      <c r="J319">
        <v>310</v>
      </c>
      <c r="K319" t="s">
        <v>2195</v>
      </c>
      <c r="L319">
        <v>159</v>
      </c>
      <c r="M319">
        <v>50.28</v>
      </c>
      <c r="N319">
        <v>2014</v>
      </c>
      <c r="O319" t="str">
        <f>VLOOKUP(C319, Query[[Country]:[Population Rank]],2,FALSE)</f>
        <v>3</v>
      </c>
      <c r="P319" t="str">
        <f>VLOOKUP(C319, Query[[Country]:[Growth Rate]],3,FALSE)</f>
        <v>0.59%</v>
      </c>
      <c r="Q319" t="str">
        <f>VLOOKUP(C319, Query[[Country]:[World Percentage]],4,FALSE)</f>
        <v>4.25%</v>
      </c>
      <c r="R319" t="str">
        <f>VLOOKUP(C319, Query[[Country]:[Density]],5,FALSE)</f>
        <v>35.32</v>
      </c>
      <c r="S319" t="str">
        <f>VLOOKUP(C319, Query[[Country]:[Land Area]],6, FALSE)</f>
        <v>9,147,420</v>
      </c>
      <c r="T319" t="str">
        <f>VLOOKUP(C319, Query[[Country]:[Area]],10, FALSE)</f>
        <v>9,372,610</v>
      </c>
      <c r="U319" t="str">
        <f>VLOOKUP(C319, Query[[Country]:[Region]],12, FALSE)</f>
        <v>Americas</v>
      </c>
      <c r="V319" t="str">
        <f>VLOOKUP(C319, Query[[Country]:[Subregion]],13, FALSE)</f>
        <v>Northern America</v>
      </c>
      <c r="W319" t="str">
        <f>VLOOKUP(C319, Query[[Country]:[GDP (IMF)]],16, FALSE)</f>
        <v>$22.20 Tn</v>
      </c>
      <c r="X319" t="str">
        <f>VLOOKUP(C319, Query[[Country]:[GDP (UN)]],17, FALSE)</f>
        <v>$18.62 Tn</v>
      </c>
      <c r="Y319">
        <f>VLOOKUP(C319, Query[[Country]:[GDP Per Capita]],18, FALSE)</f>
        <v>67063.27</v>
      </c>
    </row>
    <row r="320" spans="1:25" x14ac:dyDescent="0.2">
      <c r="A320">
        <v>119</v>
      </c>
      <c r="B320" t="s">
        <v>157</v>
      </c>
      <c r="C320" t="s">
        <v>117</v>
      </c>
      <c r="D320">
        <v>2</v>
      </c>
      <c r="E320">
        <v>292</v>
      </c>
      <c r="F320">
        <v>188</v>
      </c>
      <c r="G320">
        <v>107</v>
      </c>
      <c r="H320">
        <v>90</v>
      </c>
      <c r="I320">
        <v>78</v>
      </c>
      <c r="J320">
        <v>81</v>
      </c>
      <c r="K320" t="s">
        <v>1256</v>
      </c>
      <c r="L320">
        <v>194</v>
      </c>
      <c r="M320">
        <v>50.17</v>
      </c>
      <c r="N320">
        <v>2014</v>
      </c>
      <c r="O320" t="str">
        <f>VLOOKUP(C320, Query[[Country]:[Population Rank]],2,FALSE)</f>
        <v>115</v>
      </c>
      <c r="P320" t="str">
        <f>VLOOKUP(C320, Query[[Country]:[Growth Rate]],3,FALSE)</f>
        <v>0.35%</v>
      </c>
      <c r="Q320" t="str">
        <f>VLOOKUP(C320, Query[[Country]:[World Percentage]],4,FALSE)</f>
        <v>0.07%</v>
      </c>
      <c r="R320" t="str">
        <f>VLOOKUP(C320, Query[[Country]:[Density]],5,FALSE)</f>
        <v>134.41</v>
      </c>
      <c r="S320" t="str">
        <f>VLOOKUP(C320, Query[[Country]:[Land Area]],6, FALSE)</f>
        <v>42,430</v>
      </c>
      <c r="T320" t="str">
        <f>VLOOKUP(C320, Query[[Country]:[Area]],10, FALSE)</f>
        <v>43,094</v>
      </c>
      <c r="U320" t="str">
        <f>VLOOKUP(C320, Query[[Country]:[Region]],12, FALSE)</f>
        <v>Europe</v>
      </c>
      <c r="V320" t="str">
        <f>VLOOKUP(C320, Query[[Country]:[Subregion]],13, FALSE)</f>
        <v>Northern Europe</v>
      </c>
      <c r="W320" t="str">
        <f>VLOOKUP(C320, Query[[Country]:[GDP (IMF)]],16, FALSE)</f>
        <v>$364.55 Bn</v>
      </c>
      <c r="X320" t="str">
        <f>VLOOKUP(C320, Query[[Country]:[GDP (UN)]],17, FALSE)</f>
        <v>$306.90 Bn</v>
      </c>
      <c r="Y320">
        <f>VLOOKUP(C320, Query[[Country]:[GDP Per Capita]],18, FALSE)</f>
        <v>62937.38</v>
      </c>
    </row>
    <row r="321" spans="1:25" x14ac:dyDescent="0.2">
      <c r="A321">
        <v>120</v>
      </c>
      <c r="B321" t="s">
        <v>158</v>
      </c>
      <c r="C321" t="s">
        <v>159</v>
      </c>
      <c r="D321">
        <v>1</v>
      </c>
      <c r="E321">
        <v>355</v>
      </c>
      <c r="F321">
        <v>207</v>
      </c>
      <c r="G321">
        <v>210</v>
      </c>
      <c r="H321">
        <v>63</v>
      </c>
      <c r="I321">
        <v>107</v>
      </c>
      <c r="J321">
        <v>81</v>
      </c>
      <c r="K321" t="s">
        <v>2565</v>
      </c>
      <c r="L321">
        <v>259</v>
      </c>
      <c r="M321">
        <v>50.17</v>
      </c>
      <c r="N321">
        <v>2014</v>
      </c>
      <c r="O321" t="str">
        <f>VLOOKUP(C321, Query[[Country]:[Population Rank]],2,FALSE)</f>
        <v>30</v>
      </c>
      <c r="P321" t="str">
        <f>VLOOKUP(C321, Query[[Country]:[Growth Rate]],3,FALSE)</f>
        <v>0.04%</v>
      </c>
      <c r="Q321" t="str">
        <f>VLOOKUP(C321, Query[[Country]:[World Percentage]],4,FALSE)</f>
        <v>0.60%</v>
      </c>
      <c r="R321" t="str">
        <f>VLOOKUP(C321, Query[[Country]:[Density]],5,FALSE)</f>
        <v>92.40</v>
      </c>
      <c r="S321" t="str">
        <f>VLOOKUP(C321, Query[[Country]:[Land Area]],6, FALSE)</f>
        <v>498,800</v>
      </c>
      <c r="T321" t="str">
        <f>VLOOKUP(C321, Query[[Country]:[Area]],10, FALSE)</f>
        <v>505,992</v>
      </c>
      <c r="U321" t="str">
        <f>VLOOKUP(C321, Query[[Country]:[Region]],12, FALSE)</f>
        <v>Europe</v>
      </c>
      <c r="V321" t="str">
        <f>VLOOKUP(C321, Query[[Country]:[Subregion]],13, FALSE)</f>
        <v>Southern Europe</v>
      </c>
      <c r="W321" t="str">
        <f>VLOOKUP(C321, Query[[Country]:[GDP (IMF)]],16, FALSE)</f>
        <v>$1.50 Tn</v>
      </c>
      <c r="X321" t="str">
        <f>VLOOKUP(C321, Query[[Country]:[GDP (UN)]],17, FALSE)</f>
        <v>$1.24 Tn</v>
      </c>
      <c r="Y321">
        <f>VLOOKUP(C321, Query[[Country]:[GDP Per Capita]],18, FALSE)</f>
        <v>32019.83</v>
      </c>
    </row>
    <row r="322" spans="1:25" x14ac:dyDescent="0.2">
      <c r="A322">
        <v>121</v>
      </c>
      <c r="B322" t="s">
        <v>160</v>
      </c>
      <c r="C322" t="s">
        <v>15</v>
      </c>
      <c r="D322">
        <v>62</v>
      </c>
      <c r="E322">
        <v>355</v>
      </c>
      <c r="F322">
        <v>478</v>
      </c>
      <c r="G322">
        <v>210</v>
      </c>
      <c r="H322">
        <v>111</v>
      </c>
      <c r="I322">
        <v>40</v>
      </c>
      <c r="J322">
        <v>107</v>
      </c>
      <c r="K322" t="s">
        <v>1362</v>
      </c>
      <c r="L322">
        <v>194</v>
      </c>
      <c r="M322">
        <v>50.12</v>
      </c>
      <c r="N322">
        <v>2014</v>
      </c>
      <c r="O322" t="str">
        <f>VLOOKUP(C322, Query[[Country]:[Population Rank]],2,FALSE)</f>
        <v>3</v>
      </c>
      <c r="P322" t="str">
        <f>VLOOKUP(C322, Query[[Country]:[Growth Rate]],3,FALSE)</f>
        <v>0.59%</v>
      </c>
      <c r="Q322" t="str">
        <f>VLOOKUP(C322, Query[[Country]:[World Percentage]],4,FALSE)</f>
        <v>4.25%</v>
      </c>
      <c r="R322" t="str">
        <f>VLOOKUP(C322, Query[[Country]:[Density]],5,FALSE)</f>
        <v>35.32</v>
      </c>
      <c r="S322" t="str">
        <f>VLOOKUP(C322, Query[[Country]:[Land Area]],6, FALSE)</f>
        <v>9,147,420</v>
      </c>
      <c r="T322" t="str">
        <f>VLOOKUP(C322, Query[[Country]:[Area]],10, FALSE)</f>
        <v>9,372,610</v>
      </c>
      <c r="U322" t="str">
        <f>VLOOKUP(C322, Query[[Country]:[Region]],12, FALSE)</f>
        <v>Americas</v>
      </c>
      <c r="V322" t="str">
        <f>VLOOKUP(C322, Query[[Country]:[Subregion]],13, FALSE)</f>
        <v>Northern America</v>
      </c>
      <c r="W322" t="str">
        <f>VLOOKUP(C322, Query[[Country]:[GDP (IMF)]],16, FALSE)</f>
        <v>$22.20 Tn</v>
      </c>
      <c r="X322" t="str">
        <f>VLOOKUP(C322, Query[[Country]:[GDP (UN)]],17, FALSE)</f>
        <v>$18.62 Tn</v>
      </c>
      <c r="Y322">
        <f>VLOOKUP(C322, Query[[Country]:[GDP Per Capita]],18, FALSE)</f>
        <v>67063.27</v>
      </c>
    </row>
    <row r="323" spans="1:25" x14ac:dyDescent="0.2">
      <c r="A323">
        <v>122</v>
      </c>
      <c r="B323" t="s">
        <v>161</v>
      </c>
      <c r="C323" t="s">
        <v>105</v>
      </c>
      <c r="D323">
        <v>4</v>
      </c>
      <c r="E323">
        <v>182</v>
      </c>
      <c r="F323">
        <v>438</v>
      </c>
      <c r="G323">
        <v>204</v>
      </c>
      <c r="H323">
        <v>74</v>
      </c>
      <c r="I323">
        <v>86</v>
      </c>
      <c r="J323">
        <v>87</v>
      </c>
      <c r="K323" t="s">
        <v>2663</v>
      </c>
      <c r="L323">
        <v>338</v>
      </c>
      <c r="M323">
        <v>49.97</v>
      </c>
      <c r="N323">
        <v>2014</v>
      </c>
      <c r="O323" t="str">
        <f>VLOOKUP(C323, Query[[Country]:[Population Rank]],2,FALSE)</f>
        <v>69</v>
      </c>
      <c r="P323" t="str">
        <f>VLOOKUP(C323, Query[[Country]:[Growth Rate]],3,FALSE)</f>
        <v>0.22%</v>
      </c>
      <c r="Q323" t="str">
        <f>VLOOKUP(C323, Query[[Country]:[World Percentage]],4,FALSE)</f>
        <v>0.22%</v>
      </c>
      <c r="R323" t="str">
        <f>VLOOKUP(C323, Query[[Country]:[Density]],5,FALSE)</f>
        <v>409.44</v>
      </c>
      <c r="S323" t="str">
        <f>VLOOKUP(C323, Query[[Country]:[Land Area]],6, FALSE)</f>
        <v>33,720</v>
      </c>
      <c r="T323" t="str">
        <f>VLOOKUP(C323, Query[[Country]:[Area]],10, FALSE)</f>
        <v>41,850</v>
      </c>
      <c r="U323" t="str">
        <f>VLOOKUP(C323, Query[[Country]:[Region]],12, FALSE)</f>
        <v>Europe</v>
      </c>
      <c r="V323" t="str">
        <f>VLOOKUP(C323, Query[[Country]:[Subregion]],13, FALSE)</f>
        <v>Western Europe</v>
      </c>
      <c r="W323" t="str">
        <f>VLOOKUP(C323, Query[[Country]:[GDP (IMF)]],16, FALSE)</f>
        <v>$954.93 Bn</v>
      </c>
      <c r="X323" t="str">
        <f>VLOOKUP(C323, Query[[Country]:[GDP (UN)]],17, FALSE)</f>
        <v>$777.23 Bn</v>
      </c>
      <c r="Y323">
        <f>VLOOKUP(C323, Query[[Country]:[GDP Per Capita]],18, FALSE)</f>
        <v>55730.27</v>
      </c>
    </row>
    <row r="324" spans="1:25" x14ac:dyDescent="0.2">
      <c r="A324">
        <v>123</v>
      </c>
      <c r="B324" t="s">
        <v>122</v>
      </c>
      <c r="C324" t="s">
        <v>19</v>
      </c>
      <c r="D324">
        <v>8</v>
      </c>
      <c r="E324">
        <v>177</v>
      </c>
      <c r="F324">
        <v>242</v>
      </c>
      <c r="G324">
        <v>76</v>
      </c>
      <c r="H324">
        <v>87</v>
      </c>
      <c r="I324">
        <v>69</v>
      </c>
      <c r="J324">
        <v>99</v>
      </c>
      <c r="K324" t="s">
        <v>1736</v>
      </c>
      <c r="L324">
        <v>338</v>
      </c>
      <c r="M324">
        <v>49.97</v>
      </c>
      <c r="N324">
        <v>2014</v>
      </c>
      <c r="O324" t="str">
        <f>VLOOKUP(C324, Query[[Country]:[Population Rank]],2,FALSE)</f>
        <v>21</v>
      </c>
      <c r="P324" t="str">
        <f>VLOOKUP(C324, Query[[Country]:[Growth Rate]],3,FALSE)</f>
        <v>0.53%</v>
      </c>
      <c r="Q324" t="str">
        <f>VLOOKUP(C324, Query[[Country]:[World Percentage]],4,FALSE)</f>
        <v>0.87%</v>
      </c>
      <c r="R324" t="str">
        <f>VLOOKUP(C324, Query[[Country]:[Density]],5,FALSE)</f>
        <v>279.48</v>
      </c>
      <c r="S324" t="str">
        <f>VLOOKUP(C324, Query[[Country]:[Land Area]],6, FALSE)</f>
        <v>241,930</v>
      </c>
      <c r="T324" t="str">
        <f>VLOOKUP(C324, Query[[Country]:[Area]],10, FALSE)</f>
        <v>242,900</v>
      </c>
      <c r="U324" t="str">
        <f>VLOOKUP(C324, Query[[Country]:[Region]],12, FALSE)</f>
        <v>Europe</v>
      </c>
      <c r="V324" t="str">
        <f>VLOOKUP(C324, Query[[Country]:[Subregion]],13, FALSE)</f>
        <v>Northern Europe</v>
      </c>
      <c r="W324" t="str">
        <f>VLOOKUP(C324, Query[[Country]:[GDP (IMF)]],16, FALSE)</f>
        <v>$2.93 Tn</v>
      </c>
      <c r="X324" t="str">
        <f>VLOOKUP(C324, Query[[Country]:[GDP (UN)]],17, FALSE)</f>
        <v>$2.65 Tn</v>
      </c>
      <c r="Y324">
        <f>VLOOKUP(C324, Query[[Country]:[GDP Per Capita]],18, FALSE)</f>
        <v>43117.57</v>
      </c>
    </row>
    <row r="325" spans="1:25" x14ac:dyDescent="0.2">
      <c r="A325">
        <v>124</v>
      </c>
      <c r="B325" t="s">
        <v>162</v>
      </c>
      <c r="C325" t="s">
        <v>86</v>
      </c>
      <c r="D325">
        <v>4</v>
      </c>
      <c r="E325">
        <v>62</v>
      </c>
      <c r="F325">
        <v>336</v>
      </c>
      <c r="G325">
        <v>111</v>
      </c>
      <c r="H325">
        <v>94</v>
      </c>
      <c r="I325">
        <v>77</v>
      </c>
      <c r="J325">
        <v>99</v>
      </c>
      <c r="K325" t="s">
        <v>2342</v>
      </c>
      <c r="L325">
        <v>737</v>
      </c>
      <c r="M325">
        <v>49.96</v>
      </c>
      <c r="N325">
        <v>2014</v>
      </c>
      <c r="O325" t="str">
        <f>VLOOKUP(C325, Query[[Country]:[Population Rank]],2,FALSE)</f>
        <v>91</v>
      </c>
      <c r="P325" t="str">
        <f>VLOOKUP(C325, Query[[Country]:[Growth Rate]],3,FALSE)</f>
        <v>0.63%</v>
      </c>
      <c r="Q325" t="str">
        <f>VLOOKUP(C325, Query[[Country]:[World Percentage]],4,FALSE)</f>
        <v>0.13%</v>
      </c>
      <c r="R325" t="str">
        <f>VLOOKUP(C325, Query[[Country]:[Density]],5,FALSE)</f>
        <v>22.43</v>
      </c>
      <c r="S325" t="str">
        <f>VLOOKUP(C325, Query[[Country]:[Land Area]],6, FALSE)</f>
        <v>410,340</v>
      </c>
      <c r="T325" t="str">
        <f>VLOOKUP(C325, Query[[Country]:[Area]],10, FALSE)</f>
        <v>450,295</v>
      </c>
      <c r="U325" t="str">
        <f>VLOOKUP(C325, Query[[Country]:[Region]],12, FALSE)</f>
        <v>Europe</v>
      </c>
      <c r="V325" t="str">
        <f>VLOOKUP(C325, Query[[Country]:[Subregion]],13, FALSE)</f>
        <v>Northern Europe</v>
      </c>
      <c r="W325" t="str">
        <f>VLOOKUP(C325, Query[[Country]:[GDP (IMF)]],16, FALSE)</f>
        <v>$576.72 Bn</v>
      </c>
      <c r="X325" t="str">
        <f>VLOOKUP(C325, Query[[Country]:[GDP (UN)]],17, FALSE)</f>
        <v>$514.48 Bn</v>
      </c>
      <c r="Y325">
        <f>VLOOKUP(C325, Query[[Country]:[GDP Per Capita]],18, FALSE)</f>
        <v>57105.15</v>
      </c>
    </row>
    <row r="326" spans="1:25" x14ac:dyDescent="0.2">
      <c r="A326">
        <v>125</v>
      </c>
      <c r="B326" t="s">
        <v>163</v>
      </c>
      <c r="C326" t="s">
        <v>15</v>
      </c>
      <c r="D326">
        <v>63</v>
      </c>
      <c r="E326">
        <v>223</v>
      </c>
      <c r="F326">
        <v>184</v>
      </c>
      <c r="G326">
        <v>163</v>
      </c>
      <c r="H326">
        <v>103</v>
      </c>
      <c r="I326">
        <v>81</v>
      </c>
      <c r="J326">
        <v>87</v>
      </c>
      <c r="K326" t="s">
        <v>1736</v>
      </c>
      <c r="L326">
        <v>115</v>
      </c>
      <c r="M326">
        <v>49.95</v>
      </c>
      <c r="N326">
        <v>2014</v>
      </c>
      <c r="O326" t="str">
        <f>VLOOKUP(C326, Query[[Country]:[Population Rank]],2,FALSE)</f>
        <v>3</v>
      </c>
      <c r="P326" t="str">
        <f>VLOOKUP(C326, Query[[Country]:[Growth Rate]],3,FALSE)</f>
        <v>0.59%</v>
      </c>
      <c r="Q326" t="str">
        <f>VLOOKUP(C326, Query[[Country]:[World Percentage]],4,FALSE)</f>
        <v>4.25%</v>
      </c>
      <c r="R326" t="str">
        <f>VLOOKUP(C326, Query[[Country]:[Density]],5,FALSE)</f>
        <v>35.32</v>
      </c>
      <c r="S326" t="str">
        <f>VLOOKUP(C326, Query[[Country]:[Land Area]],6, FALSE)</f>
        <v>9,147,420</v>
      </c>
      <c r="T326" t="str">
        <f>VLOOKUP(C326, Query[[Country]:[Area]],10, FALSE)</f>
        <v>9,372,610</v>
      </c>
      <c r="U326" t="str">
        <f>VLOOKUP(C326, Query[[Country]:[Region]],12, FALSE)</f>
        <v>Americas</v>
      </c>
      <c r="V326" t="str">
        <f>VLOOKUP(C326, Query[[Country]:[Subregion]],13, FALSE)</f>
        <v>Northern America</v>
      </c>
      <c r="W326" t="str">
        <f>VLOOKUP(C326, Query[[Country]:[GDP (IMF)]],16, FALSE)</f>
        <v>$22.20 Tn</v>
      </c>
      <c r="X326" t="str">
        <f>VLOOKUP(C326, Query[[Country]:[GDP (UN)]],17, FALSE)</f>
        <v>$18.62 Tn</v>
      </c>
      <c r="Y326">
        <f>VLOOKUP(C326, Query[[Country]:[GDP Per Capita]],18, FALSE)</f>
        <v>67063.27</v>
      </c>
    </row>
    <row r="327" spans="1:25" x14ac:dyDescent="0.2">
      <c r="A327">
        <v>126</v>
      </c>
      <c r="B327" t="s">
        <v>130</v>
      </c>
      <c r="C327" t="s">
        <v>15</v>
      </c>
      <c r="D327">
        <v>64</v>
      </c>
      <c r="E327">
        <v>170</v>
      </c>
      <c r="F327">
        <v>478</v>
      </c>
      <c r="G327">
        <v>68</v>
      </c>
      <c r="H327">
        <v>161</v>
      </c>
      <c r="I327">
        <v>73</v>
      </c>
      <c r="J327">
        <v>69</v>
      </c>
      <c r="K327" t="s">
        <v>1833</v>
      </c>
      <c r="L327">
        <v>100</v>
      </c>
      <c r="M327">
        <v>49.92</v>
      </c>
      <c r="N327">
        <v>2014</v>
      </c>
      <c r="O327" t="str">
        <f>VLOOKUP(C327, Query[[Country]:[Population Rank]],2,FALSE)</f>
        <v>3</v>
      </c>
      <c r="P327" t="str">
        <f>VLOOKUP(C327, Query[[Country]:[Growth Rate]],3,FALSE)</f>
        <v>0.59%</v>
      </c>
      <c r="Q327" t="str">
        <f>VLOOKUP(C327, Query[[Country]:[World Percentage]],4,FALSE)</f>
        <v>4.25%</v>
      </c>
      <c r="R327" t="str">
        <f>VLOOKUP(C327, Query[[Country]:[Density]],5,FALSE)</f>
        <v>35.32</v>
      </c>
      <c r="S327" t="str">
        <f>VLOOKUP(C327, Query[[Country]:[Land Area]],6, FALSE)</f>
        <v>9,147,420</v>
      </c>
      <c r="T327" t="str">
        <f>VLOOKUP(C327, Query[[Country]:[Area]],10, FALSE)</f>
        <v>9,372,610</v>
      </c>
      <c r="U327" t="str">
        <f>VLOOKUP(C327, Query[[Country]:[Region]],12, FALSE)</f>
        <v>Americas</v>
      </c>
      <c r="V327" t="str">
        <f>VLOOKUP(C327, Query[[Country]:[Subregion]],13, FALSE)</f>
        <v>Northern America</v>
      </c>
      <c r="W327" t="str">
        <f>VLOOKUP(C327, Query[[Country]:[GDP (IMF)]],16, FALSE)</f>
        <v>$22.20 Tn</v>
      </c>
      <c r="X327" t="str">
        <f>VLOOKUP(C327, Query[[Country]:[GDP (UN)]],17, FALSE)</f>
        <v>$18.62 Tn</v>
      </c>
      <c r="Y327">
        <f>VLOOKUP(C327, Query[[Country]:[GDP Per Capita]],18, FALSE)</f>
        <v>67063.27</v>
      </c>
    </row>
    <row r="328" spans="1:25" x14ac:dyDescent="0.2">
      <c r="A328">
        <v>127</v>
      </c>
      <c r="B328" t="s">
        <v>164</v>
      </c>
      <c r="C328" t="s">
        <v>105</v>
      </c>
      <c r="D328">
        <v>5</v>
      </c>
      <c r="E328">
        <v>293</v>
      </c>
      <c r="F328">
        <v>265</v>
      </c>
      <c r="G328">
        <v>190</v>
      </c>
      <c r="H328">
        <v>71</v>
      </c>
      <c r="I328">
        <v>103</v>
      </c>
      <c r="J328">
        <v>107</v>
      </c>
      <c r="K328" t="s">
        <v>2504</v>
      </c>
      <c r="L328">
        <v>338</v>
      </c>
      <c r="M328">
        <v>49.89</v>
      </c>
      <c r="N328">
        <v>2014</v>
      </c>
      <c r="O328" t="str">
        <f>VLOOKUP(C328, Query[[Country]:[Population Rank]],2,FALSE)</f>
        <v>69</v>
      </c>
      <c r="P328" t="str">
        <f>VLOOKUP(C328, Query[[Country]:[Growth Rate]],3,FALSE)</f>
        <v>0.22%</v>
      </c>
      <c r="Q328" t="str">
        <f>VLOOKUP(C328, Query[[Country]:[World Percentage]],4,FALSE)</f>
        <v>0.22%</v>
      </c>
      <c r="R328" t="str">
        <f>VLOOKUP(C328, Query[[Country]:[Density]],5,FALSE)</f>
        <v>409.44</v>
      </c>
      <c r="S328" t="str">
        <f>VLOOKUP(C328, Query[[Country]:[Land Area]],6, FALSE)</f>
        <v>33,720</v>
      </c>
      <c r="T328" t="str">
        <f>VLOOKUP(C328, Query[[Country]:[Area]],10, FALSE)</f>
        <v>41,850</v>
      </c>
      <c r="U328" t="str">
        <f>VLOOKUP(C328, Query[[Country]:[Region]],12, FALSE)</f>
        <v>Europe</v>
      </c>
      <c r="V328" t="str">
        <f>VLOOKUP(C328, Query[[Country]:[Subregion]],13, FALSE)</f>
        <v>Western Europe</v>
      </c>
      <c r="W328" t="str">
        <f>VLOOKUP(C328, Query[[Country]:[GDP (IMF)]],16, FALSE)</f>
        <v>$954.93 Bn</v>
      </c>
      <c r="X328" t="str">
        <f>VLOOKUP(C328, Query[[Country]:[GDP (UN)]],17, FALSE)</f>
        <v>$777.23 Bn</v>
      </c>
      <c r="Y328">
        <f>VLOOKUP(C328, Query[[Country]:[GDP Per Capita]],18, FALSE)</f>
        <v>55730.27</v>
      </c>
    </row>
    <row r="329" spans="1:25" x14ac:dyDescent="0.2">
      <c r="A329">
        <v>128</v>
      </c>
      <c r="B329" t="s">
        <v>165</v>
      </c>
      <c r="C329" t="s">
        <v>92</v>
      </c>
      <c r="D329">
        <v>3</v>
      </c>
      <c r="E329">
        <v>355</v>
      </c>
      <c r="F329">
        <v>85</v>
      </c>
      <c r="G329">
        <v>210</v>
      </c>
      <c r="H329">
        <v>186</v>
      </c>
      <c r="I329">
        <v>262</v>
      </c>
      <c r="J329">
        <v>363</v>
      </c>
      <c r="K329" t="s">
        <v>2678</v>
      </c>
      <c r="L329">
        <v>11</v>
      </c>
      <c r="M329">
        <v>49.88</v>
      </c>
      <c r="N329">
        <v>2014</v>
      </c>
      <c r="O329" t="str">
        <f>VLOOKUP(C329, Query[[Country]:[Population Rank]],2,FALSE)</f>
        <v>28</v>
      </c>
      <c r="P329" t="str">
        <f>VLOOKUP(C329, Query[[Country]:[Growth Rate]],3,FALSE)</f>
        <v>0.09%</v>
      </c>
      <c r="Q329" t="str">
        <f>VLOOKUP(C329, Query[[Country]:[World Percentage]],4,FALSE)</f>
        <v>0.66%</v>
      </c>
      <c r="R329" t="str">
        <f>VLOOKUP(C329, Query[[Country]:[Density]],5,FALSE)</f>
        <v>511.62</v>
      </c>
      <c r="S329" t="str">
        <f>VLOOKUP(C329, Query[[Country]:[Land Area]],6, FALSE)</f>
        <v>97,230</v>
      </c>
      <c r="T329" t="str">
        <f>VLOOKUP(C329, Query[[Country]:[Area]],10, FALSE)</f>
        <v>100,210</v>
      </c>
      <c r="U329" t="str">
        <f>VLOOKUP(C329, Query[[Country]:[Region]],12, FALSE)</f>
        <v>Asia</v>
      </c>
      <c r="V329" t="str">
        <f>VLOOKUP(C329, Query[[Country]:[Subregion]],13, FALSE)</f>
        <v>Eastern Asia</v>
      </c>
      <c r="W329" t="str">
        <f>VLOOKUP(C329, Query[[Country]:[GDP (IMF)]],16, FALSE)</f>
        <v>$1.74 Tn</v>
      </c>
      <c r="X329" t="str">
        <f>VLOOKUP(C329, Query[[Country]:[GDP (UN)]],17, FALSE)</f>
        <v>$1.41 Tn</v>
      </c>
      <c r="Y329">
        <f>VLOOKUP(C329, Query[[Country]:[GDP Per Capita]],18, FALSE)</f>
        <v>34023.56</v>
      </c>
    </row>
    <row r="330" spans="1:25" x14ac:dyDescent="0.2">
      <c r="A330">
        <v>129</v>
      </c>
      <c r="B330" t="s">
        <v>166</v>
      </c>
      <c r="C330" t="s">
        <v>105</v>
      </c>
      <c r="D330">
        <v>6</v>
      </c>
      <c r="E330">
        <v>118</v>
      </c>
      <c r="F330">
        <v>155</v>
      </c>
      <c r="G330">
        <v>210</v>
      </c>
      <c r="H330">
        <v>91</v>
      </c>
      <c r="I330">
        <v>120</v>
      </c>
      <c r="J330">
        <v>114</v>
      </c>
      <c r="K330" t="s">
        <v>1076</v>
      </c>
      <c r="L330">
        <v>552</v>
      </c>
      <c r="M330">
        <v>49.85</v>
      </c>
      <c r="N330">
        <v>2014</v>
      </c>
      <c r="O330" t="str">
        <f>VLOOKUP(C330, Query[[Country]:[Population Rank]],2,FALSE)</f>
        <v>69</v>
      </c>
      <c r="P330" t="str">
        <f>VLOOKUP(C330, Query[[Country]:[Growth Rate]],3,FALSE)</f>
        <v>0.22%</v>
      </c>
      <c r="Q330" t="str">
        <f>VLOOKUP(C330, Query[[Country]:[World Percentage]],4,FALSE)</f>
        <v>0.22%</v>
      </c>
      <c r="R330" t="str">
        <f>VLOOKUP(C330, Query[[Country]:[Density]],5,FALSE)</f>
        <v>409.44</v>
      </c>
      <c r="S330" t="str">
        <f>VLOOKUP(C330, Query[[Country]:[Land Area]],6, FALSE)</f>
        <v>33,720</v>
      </c>
      <c r="T330" t="str">
        <f>VLOOKUP(C330, Query[[Country]:[Area]],10, FALSE)</f>
        <v>41,850</v>
      </c>
      <c r="U330" t="str">
        <f>VLOOKUP(C330, Query[[Country]:[Region]],12, FALSE)</f>
        <v>Europe</v>
      </c>
      <c r="V330" t="str">
        <f>VLOOKUP(C330, Query[[Country]:[Subregion]],13, FALSE)</f>
        <v>Western Europe</v>
      </c>
      <c r="W330" t="str">
        <f>VLOOKUP(C330, Query[[Country]:[GDP (IMF)]],16, FALSE)</f>
        <v>$954.93 Bn</v>
      </c>
      <c r="X330" t="str">
        <f>VLOOKUP(C330, Query[[Country]:[GDP (UN)]],17, FALSE)</f>
        <v>$777.23 Bn</v>
      </c>
      <c r="Y330">
        <f>VLOOKUP(C330, Query[[Country]:[GDP Per Capita]],18, FALSE)</f>
        <v>55730.27</v>
      </c>
    </row>
    <row r="331" spans="1:25" x14ac:dyDescent="0.2">
      <c r="A331">
        <v>130</v>
      </c>
      <c r="B331" t="s">
        <v>167</v>
      </c>
      <c r="C331" t="s">
        <v>92</v>
      </c>
      <c r="D331">
        <v>4</v>
      </c>
      <c r="E331">
        <v>355</v>
      </c>
      <c r="F331">
        <v>58</v>
      </c>
      <c r="G331">
        <v>210</v>
      </c>
      <c r="H331">
        <v>182</v>
      </c>
      <c r="I331">
        <v>428</v>
      </c>
      <c r="J331">
        <v>220</v>
      </c>
      <c r="K331" t="s">
        <v>2679</v>
      </c>
      <c r="L331">
        <v>34</v>
      </c>
      <c r="M331">
        <v>49.84</v>
      </c>
      <c r="N331">
        <v>2014</v>
      </c>
      <c r="O331" t="str">
        <f>VLOOKUP(C331, Query[[Country]:[Population Rank]],2,FALSE)</f>
        <v>28</v>
      </c>
      <c r="P331" t="str">
        <f>VLOOKUP(C331, Query[[Country]:[Growth Rate]],3,FALSE)</f>
        <v>0.09%</v>
      </c>
      <c r="Q331" t="str">
        <f>VLOOKUP(C331, Query[[Country]:[World Percentage]],4,FALSE)</f>
        <v>0.66%</v>
      </c>
      <c r="R331" t="str">
        <f>VLOOKUP(C331, Query[[Country]:[Density]],5,FALSE)</f>
        <v>511.62</v>
      </c>
      <c r="S331" t="str">
        <f>VLOOKUP(C331, Query[[Country]:[Land Area]],6, FALSE)</f>
        <v>97,230</v>
      </c>
      <c r="T331" t="str">
        <f>VLOOKUP(C331, Query[[Country]:[Area]],10, FALSE)</f>
        <v>100,210</v>
      </c>
      <c r="U331" t="str">
        <f>VLOOKUP(C331, Query[[Country]:[Region]],12, FALSE)</f>
        <v>Asia</v>
      </c>
      <c r="V331" t="str">
        <f>VLOOKUP(C331, Query[[Country]:[Subregion]],13, FALSE)</f>
        <v>Eastern Asia</v>
      </c>
      <c r="W331" t="str">
        <f>VLOOKUP(C331, Query[[Country]:[GDP (IMF)]],16, FALSE)</f>
        <v>$1.74 Tn</v>
      </c>
      <c r="X331" t="str">
        <f>VLOOKUP(C331, Query[[Country]:[GDP (UN)]],17, FALSE)</f>
        <v>$1.41 Tn</v>
      </c>
      <c r="Y331">
        <f>VLOOKUP(C331, Query[[Country]:[GDP Per Capita]],18, FALSE)</f>
        <v>34023.56</v>
      </c>
    </row>
    <row r="332" spans="1:25" x14ac:dyDescent="0.2">
      <c r="A332">
        <v>131</v>
      </c>
      <c r="B332" t="s">
        <v>2680</v>
      </c>
      <c r="C332" t="s">
        <v>168</v>
      </c>
      <c r="D332">
        <v>1</v>
      </c>
      <c r="E332">
        <v>302</v>
      </c>
      <c r="F332">
        <v>70</v>
      </c>
      <c r="G332">
        <v>210</v>
      </c>
      <c r="H332">
        <v>62</v>
      </c>
      <c r="I332">
        <v>182</v>
      </c>
      <c r="J332">
        <v>114</v>
      </c>
      <c r="K332" t="s">
        <v>2674</v>
      </c>
      <c r="L332">
        <v>737</v>
      </c>
      <c r="M332">
        <v>49.82</v>
      </c>
      <c r="N332">
        <v>2014</v>
      </c>
      <c r="O332" t="str">
        <f>VLOOKUP(C332, Query[[Country]:[Population Rank]],2,FALSE)</f>
        <v>6</v>
      </c>
      <c r="P332" t="str">
        <f>VLOOKUP(C332, Query[[Country]:[Growth Rate]],3,FALSE)</f>
        <v>0.72%</v>
      </c>
      <c r="Q332" t="str">
        <f>VLOOKUP(C332, Query[[Country]:[World Percentage]],4,FALSE)</f>
        <v>2.73%</v>
      </c>
      <c r="R332" t="str">
        <f>VLOOKUP(C332, Query[[Country]:[Density]],5,FALSE)</f>
        <v>24.96</v>
      </c>
      <c r="S332" t="str">
        <f>VLOOKUP(C332, Query[[Country]:[Land Area]],6, FALSE)</f>
        <v>8,358,140</v>
      </c>
      <c r="T332" t="str">
        <f>VLOOKUP(C332, Query[[Country]:[Area]],10, FALSE)</f>
        <v>8,515,767</v>
      </c>
      <c r="U332" t="str">
        <f>VLOOKUP(C332, Query[[Country]:[Region]],12, FALSE)</f>
        <v>Americas</v>
      </c>
      <c r="V332" t="str">
        <f>VLOOKUP(C332, Query[[Country]:[Subregion]],13, FALSE)</f>
        <v>South America</v>
      </c>
      <c r="W332" t="str">
        <f>VLOOKUP(C332, Query[[Country]:[GDP (IMF)]],16, FALSE)</f>
        <v>$2.06 Tn</v>
      </c>
      <c r="X332" t="str">
        <f>VLOOKUP(C332, Query[[Country]:[GDP (UN)]],17, FALSE)</f>
        <v>$1.80 Tn</v>
      </c>
      <c r="Y332">
        <f>VLOOKUP(C332, Query[[Country]:[GDP Per Capita]],18, FALSE)</f>
        <v>9703.17</v>
      </c>
    </row>
    <row r="333" spans="1:25" x14ac:dyDescent="0.2">
      <c r="A333">
        <v>132</v>
      </c>
      <c r="B333" t="s">
        <v>90</v>
      </c>
      <c r="C333" t="s">
        <v>30</v>
      </c>
      <c r="D333">
        <v>9</v>
      </c>
      <c r="E333">
        <v>67</v>
      </c>
      <c r="F333">
        <v>356</v>
      </c>
      <c r="G333">
        <v>69</v>
      </c>
      <c r="H333">
        <v>119</v>
      </c>
      <c r="I333">
        <v>141</v>
      </c>
      <c r="J333">
        <v>134</v>
      </c>
      <c r="K333" t="s">
        <v>2681</v>
      </c>
      <c r="L333">
        <v>68</v>
      </c>
      <c r="M333">
        <v>49.82</v>
      </c>
      <c r="N333">
        <v>2014</v>
      </c>
      <c r="O333" t="str">
        <f>VLOOKUP(C333, Query[[Country]:[Population Rank]],2,FALSE)</f>
        <v>11</v>
      </c>
      <c r="P333" t="str">
        <f>VLOOKUP(C333, Query[[Country]:[Growth Rate]],3,FALSE)</f>
        <v>-0.30%</v>
      </c>
      <c r="Q333" t="str">
        <f>VLOOKUP(C333, Query[[Country]:[World Percentage]],4,FALSE)</f>
        <v>1.62%</v>
      </c>
      <c r="R333" t="str">
        <f>VLOOKUP(C333, Query[[Country]:[Density]],5,FALSE)</f>
        <v>334.66</v>
      </c>
      <c r="S333" t="str">
        <f>VLOOKUP(C333, Query[[Country]:[Land Area]],6, FALSE)</f>
        <v>364,555</v>
      </c>
      <c r="T333" t="str">
        <f>VLOOKUP(C333, Query[[Country]:[Area]],10, FALSE)</f>
        <v>377,930</v>
      </c>
      <c r="U333" t="str">
        <f>VLOOKUP(C333, Query[[Country]:[Region]],12, FALSE)</f>
        <v>Asia</v>
      </c>
      <c r="V333" t="str">
        <f>VLOOKUP(C333, Query[[Country]:[Subregion]],13, FALSE)</f>
        <v>Eastern Asia</v>
      </c>
      <c r="W333" t="str">
        <f>VLOOKUP(C333, Query[[Country]:[GDP (IMF)]],16, FALSE)</f>
        <v>$5.50 Tn</v>
      </c>
      <c r="X333" t="str">
        <f>VLOOKUP(C333, Query[[Country]:[GDP (UN)]],17, FALSE)</f>
        <v>$4.94 Tn</v>
      </c>
      <c r="Y333">
        <f>VLOOKUP(C333, Query[[Country]:[GDP Per Capita]],18, FALSE)</f>
        <v>43450.14</v>
      </c>
    </row>
    <row r="334" spans="1:25" x14ac:dyDescent="0.2">
      <c r="A334">
        <v>133</v>
      </c>
      <c r="B334" t="s">
        <v>169</v>
      </c>
      <c r="C334" t="s">
        <v>15</v>
      </c>
      <c r="D334">
        <v>65</v>
      </c>
      <c r="E334">
        <v>355</v>
      </c>
      <c r="F334">
        <v>478</v>
      </c>
      <c r="G334">
        <v>131</v>
      </c>
      <c r="H334">
        <v>140</v>
      </c>
      <c r="I334">
        <v>118</v>
      </c>
      <c r="J334">
        <v>150</v>
      </c>
      <c r="K334" t="s">
        <v>1636</v>
      </c>
      <c r="L334">
        <v>78</v>
      </c>
      <c r="M334">
        <v>49.79</v>
      </c>
      <c r="N334">
        <v>2014</v>
      </c>
      <c r="O334" t="str">
        <f>VLOOKUP(C334, Query[[Country]:[Population Rank]],2,FALSE)</f>
        <v>3</v>
      </c>
      <c r="P334" t="str">
        <f>VLOOKUP(C334, Query[[Country]:[Growth Rate]],3,FALSE)</f>
        <v>0.59%</v>
      </c>
      <c r="Q334" t="str">
        <f>VLOOKUP(C334, Query[[Country]:[World Percentage]],4,FALSE)</f>
        <v>4.25%</v>
      </c>
      <c r="R334" t="str">
        <f>VLOOKUP(C334, Query[[Country]:[Density]],5,FALSE)</f>
        <v>35.32</v>
      </c>
      <c r="S334" t="str">
        <f>VLOOKUP(C334, Query[[Country]:[Land Area]],6, FALSE)</f>
        <v>9,147,420</v>
      </c>
      <c r="T334" t="str">
        <f>VLOOKUP(C334, Query[[Country]:[Area]],10, FALSE)</f>
        <v>9,372,610</v>
      </c>
      <c r="U334" t="str">
        <f>VLOOKUP(C334, Query[[Country]:[Region]],12, FALSE)</f>
        <v>Americas</v>
      </c>
      <c r="V334" t="str">
        <f>VLOOKUP(C334, Query[[Country]:[Subregion]],13, FALSE)</f>
        <v>Northern America</v>
      </c>
      <c r="W334" t="str">
        <f>VLOOKUP(C334, Query[[Country]:[GDP (IMF)]],16, FALSE)</f>
        <v>$22.20 Tn</v>
      </c>
      <c r="X334" t="str">
        <f>VLOOKUP(C334, Query[[Country]:[GDP (UN)]],17, FALSE)</f>
        <v>$18.62 Tn</v>
      </c>
      <c r="Y334">
        <f>VLOOKUP(C334, Query[[Country]:[GDP Per Capita]],18, FALSE)</f>
        <v>67063.27</v>
      </c>
    </row>
    <row r="335" spans="1:25" x14ac:dyDescent="0.2">
      <c r="A335">
        <v>134</v>
      </c>
      <c r="B335" t="s">
        <v>170</v>
      </c>
      <c r="C335" t="s">
        <v>52</v>
      </c>
      <c r="D335">
        <v>5</v>
      </c>
      <c r="E335">
        <v>309</v>
      </c>
      <c r="F335">
        <v>460</v>
      </c>
      <c r="G335">
        <v>210</v>
      </c>
      <c r="H335">
        <v>77</v>
      </c>
      <c r="I335">
        <v>110</v>
      </c>
      <c r="J335">
        <v>87</v>
      </c>
      <c r="K335" t="s">
        <v>1307</v>
      </c>
      <c r="L335">
        <v>426</v>
      </c>
      <c r="M335">
        <v>49.79</v>
      </c>
      <c r="N335">
        <v>2014</v>
      </c>
      <c r="O335" t="str">
        <f>VLOOKUP(C335, Query[[Country]:[Population Rank]],2,FALSE)</f>
        <v>39</v>
      </c>
      <c r="P335" t="str">
        <f>VLOOKUP(C335, Query[[Country]:[Growth Rate]],3,FALSE)</f>
        <v>0.89%</v>
      </c>
      <c r="Q335" t="str">
        <f>VLOOKUP(C335, Query[[Country]:[World Percentage]],4,FALSE)</f>
        <v>0.48%</v>
      </c>
      <c r="R335" t="str">
        <f>VLOOKUP(C335, Query[[Country]:[Density]],5,FALSE)</f>
        <v>3.78</v>
      </c>
      <c r="S335" t="str">
        <f>VLOOKUP(C335, Query[[Country]:[Land Area]],6, FALSE)</f>
        <v>9,093,510</v>
      </c>
      <c r="T335" t="str">
        <f>VLOOKUP(C335, Query[[Country]:[Area]],10, FALSE)</f>
        <v>9,984,670</v>
      </c>
      <c r="U335" t="str">
        <f>VLOOKUP(C335, Query[[Country]:[Region]],12, FALSE)</f>
        <v>Americas</v>
      </c>
      <c r="V335" t="str">
        <f>VLOOKUP(C335, Query[[Country]:[Subregion]],13, FALSE)</f>
        <v>Northern America</v>
      </c>
      <c r="W335" t="str">
        <f>VLOOKUP(C335, Query[[Country]:[GDP (IMF)]],16, FALSE)</f>
        <v>$1.83 Tn</v>
      </c>
      <c r="X335" t="str">
        <f>VLOOKUP(C335, Query[[Country]:[GDP (UN)]],17, FALSE)</f>
        <v>$1.53 Tn</v>
      </c>
      <c r="Y335">
        <f>VLOOKUP(C335, Query[[Country]:[GDP Per Capita]],18, FALSE)</f>
        <v>48552.87</v>
      </c>
    </row>
    <row r="336" spans="1:25" x14ac:dyDescent="0.2">
      <c r="A336">
        <v>135</v>
      </c>
      <c r="B336" t="s">
        <v>171</v>
      </c>
      <c r="C336" t="s">
        <v>101</v>
      </c>
      <c r="D336">
        <v>5</v>
      </c>
      <c r="E336">
        <v>137</v>
      </c>
      <c r="F336">
        <v>113</v>
      </c>
      <c r="G336">
        <v>187</v>
      </c>
      <c r="H336">
        <v>155</v>
      </c>
      <c r="I336">
        <v>106</v>
      </c>
      <c r="J336">
        <v>159</v>
      </c>
      <c r="K336" t="s">
        <v>1885</v>
      </c>
      <c r="L336">
        <v>64</v>
      </c>
      <c r="M336">
        <v>49.78</v>
      </c>
      <c r="N336">
        <v>2014</v>
      </c>
      <c r="O336" t="str">
        <f>VLOOKUP(C336, Query[[Country]:[Population Rank]],2,FALSE)</f>
        <v>19</v>
      </c>
      <c r="P336" t="str">
        <f>VLOOKUP(C336, Query[[Country]:[Growth Rate]],3,FALSE)</f>
        <v>0.32%</v>
      </c>
      <c r="Q336" t="str">
        <f>VLOOKUP(C336, Query[[Country]:[World Percentage]],4,FALSE)</f>
        <v>1.07%</v>
      </c>
      <c r="R336" t="str">
        <f>VLOOKUP(C336, Query[[Country]:[Density]],5,FALSE)</f>
        <v>234.61</v>
      </c>
      <c r="S336" t="str">
        <f>VLOOKUP(C336, Query[[Country]:[Land Area]],6, FALSE)</f>
        <v>348,560</v>
      </c>
      <c r="T336" t="str">
        <f>VLOOKUP(C336, Query[[Country]:[Area]],10, FALSE)</f>
        <v>357,114</v>
      </c>
      <c r="U336" t="str">
        <f>VLOOKUP(C336, Query[[Country]:[Region]],12, FALSE)</f>
        <v>Europe</v>
      </c>
      <c r="V336" t="str">
        <f>VLOOKUP(C336, Query[[Country]:[Subregion]],13, FALSE)</f>
        <v>Western Europe</v>
      </c>
      <c r="W336" t="str">
        <f>VLOOKUP(C336, Query[[Country]:[GDP (IMF)]],16, FALSE)</f>
        <v>$4.16 Tn</v>
      </c>
      <c r="X336" t="str">
        <f>VLOOKUP(C336, Query[[Country]:[GDP (UN)]],17, FALSE)</f>
        <v>$3.48 Tn</v>
      </c>
      <c r="Y336">
        <f>VLOOKUP(C336, Query[[Country]:[GDP Per Capita]],18, FALSE)</f>
        <v>49617.15</v>
      </c>
    </row>
    <row r="337" spans="1:25" x14ac:dyDescent="0.2">
      <c r="A337">
        <v>136</v>
      </c>
      <c r="B337" t="s">
        <v>172</v>
      </c>
      <c r="C337" t="s">
        <v>145</v>
      </c>
      <c r="D337">
        <v>2</v>
      </c>
      <c r="E337">
        <v>115</v>
      </c>
      <c r="F337">
        <v>282</v>
      </c>
      <c r="G337">
        <v>139</v>
      </c>
      <c r="H337">
        <v>89</v>
      </c>
      <c r="I337">
        <v>158</v>
      </c>
      <c r="J337">
        <v>81</v>
      </c>
      <c r="K337" t="s">
        <v>1239</v>
      </c>
      <c r="L337">
        <v>121</v>
      </c>
      <c r="M337">
        <v>49.73</v>
      </c>
      <c r="N337">
        <v>2014</v>
      </c>
      <c r="O337" t="str">
        <f>VLOOKUP(C337, Query[[Country]:[Population Rank]],2,FALSE)</f>
        <v>81</v>
      </c>
      <c r="P337" t="str">
        <f>VLOOKUP(C337, Query[[Country]:[Growth Rate]],3,FALSE)</f>
        <v>0.44%</v>
      </c>
      <c r="Q337" t="str">
        <f>VLOOKUP(C337, Query[[Country]:[World Percentage]],4,FALSE)</f>
        <v>0.15%</v>
      </c>
      <c r="R337" t="str">
        <f>VLOOKUP(C337, Query[[Country]:[Density]],5,FALSE)</f>
        <v>379.64</v>
      </c>
      <c r="S337" t="str">
        <f>VLOOKUP(C337, Query[[Country]:[Land Area]],6, FALSE)</f>
        <v>30,280</v>
      </c>
      <c r="T337" t="str">
        <f>VLOOKUP(C337, Query[[Country]:[Area]],10, FALSE)</f>
        <v>30,528</v>
      </c>
      <c r="U337" t="str">
        <f>VLOOKUP(C337, Query[[Country]:[Region]],12, FALSE)</f>
        <v>Europe</v>
      </c>
      <c r="V337" t="str">
        <f>VLOOKUP(C337, Query[[Country]:[Subregion]],13, FALSE)</f>
        <v>Western Europe</v>
      </c>
      <c r="W337" t="str">
        <f>VLOOKUP(C337, Query[[Country]:[GDP (IMF)]],16, FALSE)</f>
        <v>$553.78 Bn</v>
      </c>
      <c r="X337" t="str">
        <f>VLOOKUP(C337, Query[[Country]:[GDP (UN)]],17, FALSE)</f>
        <v>$467.96 Bn</v>
      </c>
      <c r="Y337">
        <f>VLOOKUP(C337, Query[[Country]:[GDP Per Capita]],18, FALSE)</f>
        <v>47782.49</v>
      </c>
    </row>
    <row r="338" spans="1:25" x14ac:dyDescent="0.2">
      <c r="A338">
        <v>137</v>
      </c>
      <c r="B338" t="s">
        <v>173</v>
      </c>
      <c r="C338" t="s">
        <v>19</v>
      </c>
      <c r="D338">
        <v>9</v>
      </c>
      <c r="E338">
        <v>219</v>
      </c>
      <c r="F338">
        <v>112</v>
      </c>
      <c r="G338">
        <v>210</v>
      </c>
      <c r="H338">
        <v>118</v>
      </c>
      <c r="I338">
        <v>131</v>
      </c>
      <c r="J338">
        <v>87</v>
      </c>
      <c r="K338" t="s">
        <v>1771</v>
      </c>
      <c r="L338">
        <v>280</v>
      </c>
      <c r="M338">
        <v>49.64</v>
      </c>
      <c r="N338">
        <v>2014</v>
      </c>
      <c r="O338" t="str">
        <f>VLOOKUP(C338, Query[[Country]:[Population Rank]],2,FALSE)</f>
        <v>21</v>
      </c>
      <c r="P338" t="str">
        <f>VLOOKUP(C338, Query[[Country]:[Growth Rate]],3,FALSE)</f>
        <v>0.53%</v>
      </c>
      <c r="Q338" t="str">
        <f>VLOOKUP(C338, Query[[Country]:[World Percentage]],4,FALSE)</f>
        <v>0.87%</v>
      </c>
      <c r="R338" t="str">
        <f>VLOOKUP(C338, Query[[Country]:[Density]],5,FALSE)</f>
        <v>279.48</v>
      </c>
      <c r="S338" t="str">
        <f>VLOOKUP(C338, Query[[Country]:[Land Area]],6, FALSE)</f>
        <v>241,930</v>
      </c>
      <c r="T338" t="str">
        <f>VLOOKUP(C338, Query[[Country]:[Area]],10, FALSE)</f>
        <v>242,900</v>
      </c>
      <c r="U338" t="str">
        <f>VLOOKUP(C338, Query[[Country]:[Region]],12, FALSE)</f>
        <v>Europe</v>
      </c>
      <c r="V338" t="str">
        <f>VLOOKUP(C338, Query[[Country]:[Subregion]],13, FALSE)</f>
        <v>Northern Europe</v>
      </c>
      <c r="W338" t="str">
        <f>VLOOKUP(C338, Query[[Country]:[GDP (IMF)]],16, FALSE)</f>
        <v>$2.93 Tn</v>
      </c>
      <c r="X338" t="str">
        <f>VLOOKUP(C338, Query[[Country]:[GDP (UN)]],17, FALSE)</f>
        <v>$2.65 Tn</v>
      </c>
      <c r="Y338">
        <f>VLOOKUP(C338, Query[[Country]:[GDP Per Capita]],18, FALSE)</f>
        <v>43117.57</v>
      </c>
    </row>
    <row r="339" spans="1:25" x14ac:dyDescent="0.2">
      <c r="A339">
        <v>138</v>
      </c>
      <c r="B339" t="s">
        <v>174</v>
      </c>
      <c r="C339" t="s">
        <v>15</v>
      </c>
      <c r="D339">
        <v>66</v>
      </c>
      <c r="E339">
        <v>355</v>
      </c>
      <c r="F339">
        <v>152</v>
      </c>
      <c r="G339">
        <v>210</v>
      </c>
      <c r="H339">
        <v>159</v>
      </c>
      <c r="I339">
        <v>128</v>
      </c>
      <c r="J339">
        <v>87</v>
      </c>
      <c r="K339" t="s">
        <v>1066</v>
      </c>
      <c r="L339">
        <v>78</v>
      </c>
      <c r="M339">
        <v>49.62</v>
      </c>
      <c r="N339">
        <v>2014</v>
      </c>
      <c r="O339" t="str">
        <f>VLOOKUP(C339, Query[[Country]:[Population Rank]],2,FALSE)</f>
        <v>3</v>
      </c>
      <c r="P339" t="str">
        <f>VLOOKUP(C339, Query[[Country]:[Growth Rate]],3,FALSE)</f>
        <v>0.59%</v>
      </c>
      <c r="Q339" t="str">
        <f>VLOOKUP(C339, Query[[Country]:[World Percentage]],4,FALSE)</f>
        <v>4.25%</v>
      </c>
      <c r="R339" t="str">
        <f>VLOOKUP(C339, Query[[Country]:[Density]],5,FALSE)</f>
        <v>35.32</v>
      </c>
      <c r="S339" t="str">
        <f>VLOOKUP(C339, Query[[Country]:[Land Area]],6, FALSE)</f>
        <v>9,147,420</v>
      </c>
      <c r="T339" t="str">
        <f>VLOOKUP(C339, Query[[Country]:[Area]],10, FALSE)</f>
        <v>9,372,610</v>
      </c>
      <c r="U339" t="str">
        <f>VLOOKUP(C339, Query[[Country]:[Region]],12, FALSE)</f>
        <v>Americas</v>
      </c>
      <c r="V339" t="str">
        <f>VLOOKUP(C339, Query[[Country]:[Subregion]],13, FALSE)</f>
        <v>Northern America</v>
      </c>
      <c r="W339" t="str">
        <f>VLOOKUP(C339, Query[[Country]:[GDP (IMF)]],16, FALSE)</f>
        <v>$22.20 Tn</v>
      </c>
      <c r="X339" t="str">
        <f>VLOOKUP(C339, Query[[Country]:[GDP (UN)]],17, FALSE)</f>
        <v>$18.62 Tn</v>
      </c>
      <c r="Y339">
        <f>VLOOKUP(C339, Query[[Country]:[GDP Per Capita]],18, FALSE)</f>
        <v>67063.27</v>
      </c>
    </row>
    <row r="340" spans="1:25" x14ac:dyDescent="0.2">
      <c r="A340">
        <v>139</v>
      </c>
      <c r="B340" t="s">
        <v>2682</v>
      </c>
      <c r="C340" t="s">
        <v>145</v>
      </c>
      <c r="D340">
        <v>3</v>
      </c>
      <c r="E340">
        <v>165</v>
      </c>
      <c r="F340">
        <v>167</v>
      </c>
      <c r="G340">
        <v>57</v>
      </c>
      <c r="H340">
        <v>221</v>
      </c>
      <c r="I340">
        <v>196</v>
      </c>
      <c r="J340">
        <v>81</v>
      </c>
      <c r="K340" t="s">
        <v>1034</v>
      </c>
      <c r="L340">
        <v>115</v>
      </c>
      <c r="M340">
        <v>49.6</v>
      </c>
      <c r="N340">
        <v>2014</v>
      </c>
      <c r="O340" t="str">
        <f>VLOOKUP(C340, Query[[Country]:[Population Rank]],2,FALSE)</f>
        <v>81</v>
      </c>
      <c r="P340" t="str">
        <f>VLOOKUP(C340, Query[[Country]:[Growth Rate]],3,FALSE)</f>
        <v>0.44%</v>
      </c>
      <c r="Q340" t="str">
        <f>VLOOKUP(C340, Query[[Country]:[World Percentage]],4,FALSE)</f>
        <v>0.15%</v>
      </c>
      <c r="R340" t="str">
        <f>VLOOKUP(C340, Query[[Country]:[Density]],5,FALSE)</f>
        <v>379.64</v>
      </c>
      <c r="S340" t="str">
        <f>VLOOKUP(C340, Query[[Country]:[Land Area]],6, FALSE)</f>
        <v>30,280</v>
      </c>
      <c r="T340" t="str">
        <f>VLOOKUP(C340, Query[[Country]:[Area]],10, FALSE)</f>
        <v>30,528</v>
      </c>
      <c r="U340" t="str">
        <f>VLOOKUP(C340, Query[[Country]:[Region]],12, FALSE)</f>
        <v>Europe</v>
      </c>
      <c r="V340" t="str">
        <f>VLOOKUP(C340, Query[[Country]:[Subregion]],13, FALSE)</f>
        <v>Western Europe</v>
      </c>
      <c r="W340" t="str">
        <f>VLOOKUP(C340, Query[[Country]:[GDP (IMF)]],16, FALSE)</f>
        <v>$553.78 Bn</v>
      </c>
      <c r="X340" t="str">
        <f>VLOOKUP(C340, Query[[Country]:[GDP (UN)]],17, FALSE)</f>
        <v>$467.96 Bn</v>
      </c>
      <c r="Y340">
        <f>VLOOKUP(C340, Query[[Country]:[GDP Per Capita]],18, FALSE)</f>
        <v>47782.49</v>
      </c>
    </row>
    <row r="341" spans="1:25" x14ac:dyDescent="0.2">
      <c r="A341">
        <v>140</v>
      </c>
      <c r="B341" t="s">
        <v>135</v>
      </c>
      <c r="C341" t="s">
        <v>66</v>
      </c>
      <c r="D341">
        <v>5</v>
      </c>
      <c r="E341">
        <v>117</v>
      </c>
      <c r="F341">
        <v>478</v>
      </c>
      <c r="G341">
        <v>73</v>
      </c>
      <c r="H341">
        <v>107</v>
      </c>
      <c r="I341">
        <v>60</v>
      </c>
      <c r="J341">
        <v>159</v>
      </c>
      <c r="K341" t="s">
        <v>1370</v>
      </c>
      <c r="L341">
        <v>426</v>
      </c>
      <c r="M341">
        <v>49.53</v>
      </c>
      <c r="N341">
        <v>2014</v>
      </c>
      <c r="O341" t="str">
        <f>VLOOKUP(C341, Query[[Country]:[Population Rank]],2,FALSE)</f>
        <v>22</v>
      </c>
      <c r="P341" t="str">
        <f>VLOOKUP(C341, Query[[Country]:[Growth Rate]],3,FALSE)</f>
        <v>0.22%</v>
      </c>
      <c r="Q341" t="str">
        <f>VLOOKUP(C341, Query[[Country]:[World Percentage]],4,FALSE)</f>
        <v>0.84%</v>
      </c>
      <c r="R341" t="str">
        <f>VLOOKUP(C341, Query[[Country]:[Density]],5,FALSE)</f>
        <v>118.31</v>
      </c>
      <c r="S341" t="str">
        <f>VLOOKUP(C341, Query[[Country]:[Land Area]],6, FALSE)</f>
        <v>547,557</v>
      </c>
      <c r="T341" t="str">
        <f>VLOOKUP(C341, Query[[Country]:[Area]],10, FALSE)</f>
        <v>551,695</v>
      </c>
      <c r="U341" t="str">
        <f>VLOOKUP(C341, Query[[Country]:[Region]],12, FALSE)</f>
        <v>Europe</v>
      </c>
      <c r="V341" t="str">
        <f>VLOOKUP(C341, Query[[Country]:[Subregion]],13, FALSE)</f>
        <v>Western Europe</v>
      </c>
      <c r="W341" t="str">
        <f>VLOOKUP(C341, Query[[Country]:[GDP (IMF)]],16, FALSE)</f>
        <v>$2.88 Tn</v>
      </c>
      <c r="X341" t="str">
        <f>VLOOKUP(C341, Query[[Country]:[GDP (UN)]],17, FALSE)</f>
        <v>$2.47 Tn</v>
      </c>
      <c r="Y341">
        <f>VLOOKUP(C341, Query[[Country]:[GDP Per Capita]],18, FALSE)</f>
        <v>44061.52</v>
      </c>
    </row>
    <row r="342" spans="1:25" x14ac:dyDescent="0.2">
      <c r="A342">
        <v>141</v>
      </c>
      <c r="B342" t="s">
        <v>175</v>
      </c>
      <c r="C342" t="s">
        <v>52</v>
      </c>
      <c r="D342">
        <v>6</v>
      </c>
      <c r="E342">
        <v>210</v>
      </c>
      <c r="F342">
        <v>271</v>
      </c>
      <c r="G342">
        <v>159</v>
      </c>
      <c r="H342">
        <v>128</v>
      </c>
      <c r="I342">
        <v>159</v>
      </c>
      <c r="J342">
        <v>87</v>
      </c>
      <c r="K342" t="s">
        <v>1076</v>
      </c>
      <c r="L342">
        <v>159</v>
      </c>
      <c r="M342">
        <v>49.51</v>
      </c>
      <c r="N342">
        <v>2014</v>
      </c>
      <c r="O342" t="str">
        <f>VLOOKUP(C342, Query[[Country]:[Population Rank]],2,FALSE)</f>
        <v>39</v>
      </c>
      <c r="P342" t="str">
        <f>VLOOKUP(C342, Query[[Country]:[Growth Rate]],3,FALSE)</f>
        <v>0.89%</v>
      </c>
      <c r="Q342" t="str">
        <f>VLOOKUP(C342, Query[[Country]:[World Percentage]],4,FALSE)</f>
        <v>0.48%</v>
      </c>
      <c r="R342" t="str">
        <f>VLOOKUP(C342, Query[[Country]:[Density]],5,FALSE)</f>
        <v>3.78</v>
      </c>
      <c r="S342" t="str">
        <f>VLOOKUP(C342, Query[[Country]:[Land Area]],6, FALSE)</f>
        <v>9,093,510</v>
      </c>
      <c r="T342" t="str">
        <f>VLOOKUP(C342, Query[[Country]:[Area]],10, FALSE)</f>
        <v>9,984,670</v>
      </c>
      <c r="U342" t="str">
        <f>VLOOKUP(C342, Query[[Country]:[Region]],12, FALSE)</f>
        <v>Americas</v>
      </c>
      <c r="V342" t="str">
        <f>VLOOKUP(C342, Query[[Country]:[Subregion]],13, FALSE)</f>
        <v>Northern America</v>
      </c>
      <c r="W342" t="str">
        <f>VLOOKUP(C342, Query[[Country]:[GDP (IMF)]],16, FALSE)</f>
        <v>$1.83 Tn</v>
      </c>
      <c r="X342" t="str">
        <f>VLOOKUP(C342, Query[[Country]:[GDP (UN)]],17, FALSE)</f>
        <v>$1.53 Tn</v>
      </c>
      <c r="Y342">
        <f>VLOOKUP(C342, Query[[Country]:[GDP Per Capita]],18, FALSE)</f>
        <v>48552.87</v>
      </c>
    </row>
    <row r="343" spans="1:25" x14ac:dyDescent="0.2">
      <c r="A343">
        <v>142</v>
      </c>
      <c r="B343" t="s">
        <v>176</v>
      </c>
      <c r="C343" t="s">
        <v>19</v>
      </c>
      <c r="D343">
        <v>10</v>
      </c>
      <c r="E343">
        <v>58</v>
      </c>
      <c r="F343">
        <v>119</v>
      </c>
      <c r="G343">
        <v>198</v>
      </c>
      <c r="H343">
        <v>116</v>
      </c>
      <c r="I343">
        <v>160</v>
      </c>
      <c r="J343">
        <v>150</v>
      </c>
      <c r="K343" t="s">
        <v>1565</v>
      </c>
      <c r="L343">
        <v>204</v>
      </c>
      <c r="M343">
        <v>49.48</v>
      </c>
      <c r="N343">
        <v>2014</v>
      </c>
      <c r="O343" t="str">
        <f>VLOOKUP(C343, Query[[Country]:[Population Rank]],2,FALSE)</f>
        <v>21</v>
      </c>
      <c r="P343" t="str">
        <f>VLOOKUP(C343, Query[[Country]:[Growth Rate]],3,FALSE)</f>
        <v>0.53%</v>
      </c>
      <c r="Q343" t="str">
        <f>VLOOKUP(C343, Query[[Country]:[World Percentage]],4,FALSE)</f>
        <v>0.87%</v>
      </c>
      <c r="R343" t="str">
        <f>VLOOKUP(C343, Query[[Country]:[Density]],5,FALSE)</f>
        <v>279.48</v>
      </c>
      <c r="S343" t="str">
        <f>VLOOKUP(C343, Query[[Country]:[Land Area]],6, FALSE)</f>
        <v>241,930</v>
      </c>
      <c r="T343" t="str">
        <f>VLOOKUP(C343, Query[[Country]:[Area]],10, FALSE)</f>
        <v>242,900</v>
      </c>
      <c r="U343" t="str">
        <f>VLOOKUP(C343, Query[[Country]:[Region]],12, FALSE)</f>
        <v>Europe</v>
      </c>
      <c r="V343" t="str">
        <f>VLOOKUP(C343, Query[[Country]:[Subregion]],13, FALSE)</f>
        <v>Northern Europe</v>
      </c>
      <c r="W343" t="str">
        <f>VLOOKUP(C343, Query[[Country]:[GDP (IMF)]],16, FALSE)</f>
        <v>$2.93 Tn</v>
      </c>
      <c r="X343" t="str">
        <f>VLOOKUP(C343, Query[[Country]:[GDP (UN)]],17, FALSE)</f>
        <v>$2.65 Tn</v>
      </c>
      <c r="Y343">
        <f>VLOOKUP(C343, Query[[Country]:[GDP Per Capita]],18, FALSE)</f>
        <v>43117.57</v>
      </c>
    </row>
    <row r="344" spans="1:25" x14ac:dyDescent="0.2">
      <c r="A344">
        <v>143</v>
      </c>
      <c r="B344" t="s">
        <v>177</v>
      </c>
      <c r="C344" t="s">
        <v>15</v>
      </c>
      <c r="D344">
        <v>67</v>
      </c>
      <c r="E344">
        <v>355</v>
      </c>
      <c r="F344">
        <v>244</v>
      </c>
      <c r="G344">
        <v>210</v>
      </c>
      <c r="H344">
        <v>219</v>
      </c>
      <c r="I344">
        <v>100</v>
      </c>
      <c r="J344">
        <v>61</v>
      </c>
      <c r="K344" t="s">
        <v>2557</v>
      </c>
      <c r="L344">
        <v>307</v>
      </c>
      <c r="M344">
        <v>49.47</v>
      </c>
      <c r="N344">
        <v>2014</v>
      </c>
      <c r="O344" t="str">
        <f>VLOOKUP(C344, Query[[Country]:[Population Rank]],2,FALSE)</f>
        <v>3</v>
      </c>
      <c r="P344" t="str">
        <f>VLOOKUP(C344, Query[[Country]:[Growth Rate]],3,FALSE)</f>
        <v>0.59%</v>
      </c>
      <c r="Q344" t="str">
        <f>VLOOKUP(C344, Query[[Country]:[World Percentage]],4,FALSE)</f>
        <v>4.25%</v>
      </c>
      <c r="R344" t="str">
        <f>VLOOKUP(C344, Query[[Country]:[Density]],5,FALSE)</f>
        <v>35.32</v>
      </c>
      <c r="S344" t="str">
        <f>VLOOKUP(C344, Query[[Country]:[Land Area]],6, FALSE)</f>
        <v>9,147,420</v>
      </c>
      <c r="T344" t="str">
        <f>VLOOKUP(C344, Query[[Country]:[Area]],10, FALSE)</f>
        <v>9,372,610</v>
      </c>
      <c r="U344" t="str">
        <f>VLOOKUP(C344, Query[[Country]:[Region]],12, FALSE)</f>
        <v>Americas</v>
      </c>
      <c r="V344" t="str">
        <f>VLOOKUP(C344, Query[[Country]:[Subregion]],13, FALSE)</f>
        <v>Northern America</v>
      </c>
      <c r="W344" t="str">
        <f>VLOOKUP(C344, Query[[Country]:[GDP (IMF)]],16, FALSE)</f>
        <v>$22.20 Tn</v>
      </c>
      <c r="X344" t="str">
        <f>VLOOKUP(C344, Query[[Country]:[GDP (UN)]],17, FALSE)</f>
        <v>$18.62 Tn</v>
      </c>
      <c r="Y344">
        <f>VLOOKUP(C344, Query[[Country]:[GDP Per Capita]],18, FALSE)</f>
        <v>67063.27</v>
      </c>
    </row>
    <row r="345" spans="1:25" x14ac:dyDescent="0.2">
      <c r="A345">
        <v>144</v>
      </c>
      <c r="B345" t="s">
        <v>178</v>
      </c>
      <c r="C345" t="s">
        <v>105</v>
      </c>
      <c r="D345">
        <v>7</v>
      </c>
      <c r="E345">
        <v>355</v>
      </c>
      <c r="F345">
        <v>398</v>
      </c>
      <c r="G345">
        <v>210</v>
      </c>
      <c r="H345">
        <v>83</v>
      </c>
      <c r="I345">
        <v>123</v>
      </c>
      <c r="J345">
        <v>87</v>
      </c>
      <c r="K345" t="s">
        <v>1452</v>
      </c>
      <c r="L345">
        <v>737</v>
      </c>
      <c r="M345">
        <v>49.47</v>
      </c>
      <c r="N345">
        <v>2014</v>
      </c>
      <c r="O345" t="str">
        <f>VLOOKUP(C345, Query[[Country]:[Population Rank]],2,FALSE)</f>
        <v>69</v>
      </c>
      <c r="P345" t="str">
        <f>VLOOKUP(C345, Query[[Country]:[Growth Rate]],3,FALSE)</f>
        <v>0.22%</v>
      </c>
      <c r="Q345" t="str">
        <f>VLOOKUP(C345, Query[[Country]:[World Percentage]],4,FALSE)</f>
        <v>0.22%</v>
      </c>
      <c r="R345" t="str">
        <f>VLOOKUP(C345, Query[[Country]:[Density]],5,FALSE)</f>
        <v>409.44</v>
      </c>
      <c r="S345" t="str">
        <f>VLOOKUP(C345, Query[[Country]:[Land Area]],6, FALSE)</f>
        <v>33,720</v>
      </c>
      <c r="T345" t="str">
        <f>VLOOKUP(C345, Query[[Country]:[Area]],10, FALSE)</f>
        <v>41,850</v>
      </c>
      <c r="U345" t="str">
        <f>VLOOKUP(C345, Query[[Country]:[Region]],12, FALSE)</f>
        <v>Europe</v>
      </c>
      <c r="V345" t="str">
        <f>VLOOKUP(C345, Query[[Country]:[Subregion]],13, FALSE)</f>
        <v>Western Europe</v>
      </c>
      <c r="W345" t="str">
        <f>VLOOKUP(C345, Query[[Country]:[GDP (IMF)]],16, FALSE)</f>
        <v>$954.93 Bn</v>
      </c>
      <c r="X345" t="str">
        <f>VLOOKUP(C345, Query[[Country]:[GDP (UN)]],17, FALSE)</f>
        <v>$777.23 Bn</v>
      </c>
      <c r="Y345">
        <f>VLOOKUP(C345, Query[[Country]:[GDP Per Capita]],18, FALSE)</f>
        <v>55730.27</v>
      </c>
    </row>
    <row r="346" spans="1:25" x14ac:dyDescent="0.2">
      <c r="A346">
        <v>145</v>
      </c>
      <c r="B346" t="s">
        <v>179</v>
      </c>
      <c r="C346" t="s">
        <v>15</v>
      </c>
      <c r="D346">
        <v>68</v>
      </c>
      <c r="E346">
        <v>242</v>
      </c>
      <c r="F346">
        <v>59</v>
      </c>
      <c r="G346">
        <v>210</v>
      </c>
      <c r="H346">
        <v>251</v>
      </c>
      <c r="I346">
        <v>236</v>
      </c>
      <c r="J346">
        <v>150</v>
      </c>
      <c r="K346" t="s">
        <v>1389</v>
      </c>
      <c r="L346">
        <v>128</v>
      </c>
      <c r="M346">
        <v>49.46</v>
      </c>
      <c r="N346">
        <v>2014</v>
      </c>
      <c r="O346" t="str">
        <f>VLOOKUP(C346, Query[[Country]:[Population Rank]],2,FALSE)</f>
        <v>3</v>
      </c>
      <c r="P346" t="str">
        <f>VLOOKUP(C346, Query[[Country]:[Growth Rate]],3,FALSE)</f>
        <v>0.59%</v>
      </c>
      <c r="Q346" t="str">
        <f>VLOOKUP(C346, Query[[Country]:[World Percentage]],4,FALSE)</f>
        <v>4.25%</v>
      </c>
      <c r="R346" t="str">
        <f>VLOOKUP(C346, Query[[Country]:[Density]],5,FALSE)</f>
        <v>35.32</v>
      </c>
      <c r="S346" t="str">
        <f>VLOOKUP(C346, Query[[Country]:[Land Area]],6, FALSE)</f>
        <v>9,147,420</v>
      </c>
      <c r="T346" t="str">
        <f>VLOOKUP(C346, Query[[Country]:[Area]],10, FALSE)</f>
        <v>9,372,610</v>
      </c>
      <c r="U346" t="str">
        <f>VLOOKUP(C346, Query[[Country]:[Region]],12, FALSE)</f>
        <v>Americas</v>
      </c>
      <c r="V346" t="str">
        <f>VLOOKUP(C346, Query[[Country]:[Subregion]],13, FALSE)</f>
        <v>Northern America</v>
      </c>
      <c r="W346" t="str">
        <f>VLOOKUP(C346, Query[[Country]:[GDP (IMF)]],16, FALSE)</f>
        <v>$22.20 Tn</v>
      </c>
      <c r="X346" t="str">
        <f>VLOOKUP(C346, Query[[Country]:[GDP (UN)]],17, FALSE)</f>
        <v>$18.62 Tn</v>
      </c>
      <c r="Y346">
        <f>VLOOKUP(C346, Query[[Country]:[GDP Per Capita]],18, FALSE)</f>
        <v>67063.27</v>
      </c>
    </row>
    <row r="347" spans="1:25" x14ac:dyDescent="0.2">
      <c r="A347">
        <v>146</v>
      </c>
      <c r="B347" t="s">
        <v>180</v>
      </c>
      <c r="C347" t="s">
        <v>19</v>
      </c>
      <c r="D347">
        <v>11</v>
      </c>
      <c r="E347">
        <v>315</v>
      </c>
      <c r="F347">
        <v>81</v>
      </c>
      <c r="G347">
        <v>210</v>
      </c>
      <c r="H347">
        <v>115</v>
      </c>
      <c r="I347">
        <v>129</v>
      </c>
      <c r="J347">
        <v>107</v>
      </c>
      <c r="K347" t="s">
        <v>1239</v>
      </c>
      <c r="L347">
        <v>259</v>
      </c>
      <c r="M347">
        <v>49.42</v>
      </c>
      <c r="N347">
        <v>2014</v>
      </c>
      <c r="O347" t="str">
        <f>VLOOKUP(C347, Query[[Country]:[Population Rank]],2,FALSE)</f>
        <v>21</v>
      </c>
      <c r="P347" t="str">
        <f>VLOOKUP(C347, Query[[Country]:[Growth Rate]],3,FALSE)</f>
        <v>0.53%</v>
      </c>
      <c r="Q347" t="str">
        <f>VLOOKUP(C347, Query[[Country]:[World Percentage]],4,FALSE)</f>
        <v>0.87%</v>
      </c>
      <c r="R347" t="str">
        <f>VLOOKUP(C347, Query[[Country]:[Density]],5,FALSE)</f>
        <v>279.48</v>
      </c>
      <c r="S347" t="str">
        <f>VLOOKUP(C347, Query[[Country]:[Land Area]],6, FALSE)</f>
        <v>241,930</v>
      </c>
      <c r="T347" t="str">
        <f>VLOOKUP(C347, Query[[Country]:[Area]],10, FALSE)</f>
        <v>242,900</v>
      </c>
      <c r="U347" t="str">
        <f>VLOOKUP(C347, Query[[Country]:[Region]],12, FALSE)</f>
        <v>Europe</v>
      </c>
      <c r="V347" t="str">
        <f>VLOOKUP(C347, Query[[Country]:[Subregion]],13, FALSE)</f>
        <v>Northern Europe</v>
      </c>
      <c r="W347" t="str">
        <f>VLOOKUP(C347, Query[[Country]:[GDP (IMF)]],16, FALSE)</f>
        <v>$2.93 Tn</v>
      </c>
      <c r="X347" t="str">
        <f>VLOOKUP(C347, Query[[Country]:[GDP (UN)]],17, FALSE)</f>
        <v>$2.65 Tn</v>
      </c>
      <c r="Y347">
        <f>VLOOKUP(C347, Query[[Country]:[GDP Per Capita]],18, FALSE)</f>
        <v>43117.57</v>
      </c>
    </row>
    <row r="348" spans="1:25" x14ac:dyDescent="0.2">
      <c r="A348">
        <v>147</v>
      </c>
      <c r="B348" t="s">
        <v>121</v>
      </c>
      <c r="C348" t="s">
        <v>19</v>
      </c>
      <c r="D348">
        <v>12</v>
      </c>
      <c r="E348">
        <v>128</v>
      </c>
      <c r="F348">
        <v>148</v>
      </c>
      <c r="G348">
        <v>85</v>
      </c>
      <c r="H348">
        <v>113</v>
      </c>
      <c r="I348">
        <v>174</v>
      </c>
      <c r="J348">
        <v>150</v>
      </c>
      <c r="K348" t="s">
        <v>1565</v>
      </c>
      <c r="L348">
        <v>159</v>
      </c>
      <c r="M348">
        <v>49.41</v>
      </c>
      <c r="N348">
        <v>2014</v>
      </c>
      <c r="O348" t="str">
        <f>VLOOKUP(C348, Query[[Country]:[Population Rank]],2,FALSE)</f>
        <v>21</v>
      </c>
      <c r="P348" t="str">
        <f>VLOOKUP(C348, Query[[Country]:[Growth Rate]],3,FALSE)</f>
        <v>0.53%</v>
      </c>
      <c r="Q348" t="str">
        <f>VLOOKUP(C348, Query[[Country]:[World Percentage]],4,FALSE)</f>
        <v>0.87%</v>
      </c>
      <c r="R348" t="str">
        <f>VLOOKUP(C348, Query[[Country]:[Density]],5,FALSE)</f>
        <v>279.48</v>
      </c>
      <c r="S348" t="str">
        <f>VLOOKUP(C348, Query[[Country]:[Land Area]],6, FALSE)</f>
        <v>241,930</v>
      </c>
      <c r="T348" t="str">
        <f>VLOOKUP(C348, Query[[Country]:[Area]],10, FALSE)</f>
        <v>242,900</v>
      </c>
      <c r="U348" t="str">
        <f>VLOOKUP(C348, Query[[Country]:[Region]],12, FALSE)</f>
        <v>Europe</v>
      </c>
      <c r="V348" t="str">
        <f>VLOOKUP(C348, Query[[Country]:[Subregion]],13, FALSE)</f>
        <v>Northern Europe</v>
      </c>
      <c r="W348" t="str">
        <f>VLOOKUP(C348, Query[[Country]:[GDP (IMF)]],16, FALSE)</f>
        <v>$2.93 Tn</v>
      </c>
      <c r="X348" t="str">
        <f>VLOOKUP(C348, Query[[Country]:[GDP (UN)]],17, FALSE)</f>
        <v>$2.65 Tn</v>
      </c>
      <c r="Y348">
        <f>VLOOKUP(C348, Query[[Country]:[GDP Per Capita]],18, FALSE)</f>
        <v>43117.57</v>
      </c>
    </row>
    <row r="349" spans="1:25" x14ac:dyDescent="0.2">
      <c r="A349">
        <v>148</v>
      </c>
      <c r="B349" t="s">
        <v>181</v>
      </c>
      <c r="C349" t="s">
        <v>129</v>
      </c>
      <c r="D349">
        <v>2</v>
      </c>
      <c r="E349">
        <v>355</v>
      </c>
      <c r="F349">
        <v>478</v>
      </c>
      <c r="G349">
        <v>210</v>
      </c>
      <c r="H349">
        <v>110</v>
      </c>
      <c r="I349">
        <v>387</v>
      </c>
      <c r="J349">
        <v>220</v>
      </c>
      <c r="K349" t="s">
        <v>2676</v>
      </c>
      <c r="L349">
        <v>26</v>
      </c>
      <c r="M349">
        <v>49.35</v>
      </c>
      <c r="N349">
        <v>2014</v>
      </c>
      <c r="O349" t="str">
        <f>VLOOKUP(C349, Query[[Country]:[Population Rank]],2,FALSE)</f>
        <v>114</v>
      </c>
      <c r="P349" t="str">
        <f>VLOOKUP(C349, Query[[Country]:[Growth Rate]],3,FALSE)</f>
        <v>0.79%</v>
      </c>
      <c r="Q349" t="str">
        <f>VLOOKUP(C349, Query[[Country]:[World Percentage]],4,FALSE)</f>
        <v>0.08%</v>
      </c>
      <c r="R349" t="str">
        <f>VLOOKUP(C349, Query[[Country]:[Density]],5,FALSE)</f>
        <v>8239.92</v>
      </c>
      <c r="S349" t="str">
        <f>VLOOKUP(C349, Query[[Country]:[Land Area]],6, FALSE)</f>
        <v>700</v>
      </c>
      <c r="T349" t="str">
        <f>VLOOKUP(C349, Query[[Country]:[Area]],10, FALSE)</f>
        <v>710</v>
      </c>
      <c r="U349" t="str">
        <f>VLOOKUP(C349, Query[[Country]:[Region]],12, FALSE)</f>
        <v>Asia</v>
      </c>
      <c r="V349" t="str">
        <f>VLOOKUP(C349, Query[[Country]:[Subregion]],13, FALSE)</f>
        <v>South-Eastern Asia</v>
      </c>
      <c r="W349" t="str">
        <f>VLOOKUP(C349, Query[[Country]:[GDP (IMF)]],16, FALSE)</f>
        <v>$391.88 Bn</v>
      </c>
      <c r="X349" t="str">
        <f>VLOOKUP(C349, Query[[Country]:[GDP (UN)]],17, FALSE)</f>
        <v>$296.95 Bn</v>
      </c>
      <c r="Y349">
        <f>VLOOKUP(C349, Query[[Country]:[GDP Per Capita]],18, FALSE)</f>
        <v>66983.259999999995</v>
      </c>
    </row>
    <row r="350" spans="1:25" x14ac:dyDescent="0.2">
      <c r="A350">
        <v>149</v>
      </c>
      <c r="B350" t="s">
        <v>182</v>
      </c>
      <c r="C350" t="s">
        <v>115</v>
      </c>
      <c r="D350">
        <v>4</v>
      </c>
      <c r="E350">
        <v>172</v>
      </c>
      <c r="F350">
        <v>114</v>
      </c>
      <c r="G350">
        <v>210</v>
      </c>
      <c r="H350">
        <v>100</v>
      </c>
      <c r="I350">
        <v>194</v>
      </c>
      <c r="J350">
        <v>99</v>
      </c>
      <c r="K350" t="s">
        <v>2351</v>
      </c>
      <c r="L350">
        <v>138</v>
      </c>
      <c r="M350">
        <v>49.29</v>
      </c>
      <c r="N350">
        <v>2014</v>
      </c>
      <c r="O350" t="str">
        <f>VLOOKUP(C350, Query[[Country]:[Population Rank]],2,FALSE)</f>
        <v>55</v>
      </c>
      <c r="P350" t="str">
        <f>VLOOKUP(C350, Query[[Country]:[Growth Rate]],3,FALSE)</f>
        <v>1.18%</v>
      </c>
      <c r="Q350" t="str">
        <f>VLOOKUP(C350, Query[[Country]:[World Percentage]],4,FALSE)</f>
        <v>0.33%</v>
      </c>
      <c r="R350" t="str">
        <f>VLOOKUP(C350, Query[[Country]:[Density]],5,FALSE)</f>
        <v>3.32</v>
      </c>
      <c r="S350" t="str">
        <f>VLOOKUP(C350, Query[[Country]:[Land Area]],6, FALSE)</f>
        <v>7,682,300</v>
      </c>
      <c r="T350" t="str">
        <f>VLOOKUP(C350, Query[[Country]:[Area]],10, FALSE)</f>
        <v>7,692,024</v>
      </c>
      <c r="U350" t="str">
        <f>VLOOKUP(C350, Query[[Country]:[Region]],12, FALSE)</f>
        <v>Oceania</v>
      </c>
      <c r="V350" t="str">
        <f>VLOOKUP(C350, Query[[Country]:[Subregion]],13, FALSE)</f>
        <v>Australia and New Zealand</v>
      </c>
      <c r="W350" t="str">
        <f>VLOOKUP(C350, Query[[Country]:[GDP (IMF)]],16, FALSE)</f>
        <v>$1.48 Tn</v>
      </c>
      <c r="X350" t="str">
        <f>VLOOKUP(C350, Query[[Country]:[GDP (UN)]],17, FALSE)</f>
        <v>$1.30 Tn</v>
      </c>
      <c r="Y350">
        <f>VLOOKUP(C350, Query[[Country]:[GDP Per Capita]],18, FALSE)</f>
        <v>58096.73</v>
      </c>
    </row>
    <row r="351" spans="1:25" x14ac:dyDescent="0.2">
      <c r="A351">
        <v>150</v>
      </c>
      <c r="B351" t="s">
        <v>183</v>
      </c>
      <c r="C351" t="s">
        <v>30</v>
      </c>
      <c r="D351">
        <v>10</v>
      </c>
      <c r="E351">
        <v>19</v>
      </c>
      <c r="F351">
        <v>320</v>
      </c>
      <c r="G351">
        <v>210</v>
      </c>
      <c r="H351">
        <v>460</v>
      </c>
      <c r="I351">
        <v>520</v>
      </c>
      <c r="J351">
        <v>283</v>
      </c>
      <c r="K351" t="s">
        <v>2683</v>
      </c>
      <c r="L351">
        <v>373</v>
      </c>
      <c r="M351">
        <v>49.25</v>
      </c>
      <c r="N351">
        <v>2014</v>
      </c>
      <c r="O351" t="str">
        <f>VLOOKUP(C351, Query[[Country]:[Population Rank]],2,FALSE)</f>
        <v>11</v>
      </c>
      <c r="P351" t="str">
        <f>VLOOKUP(C351, Query[[Country]:[Growth Rate]],3,FALSE)</f>
        <v>-0.30%</v>
      </c>
      <c r="Q351" t="str">
        <f>VLOOKUP(C351, Query[[Country]:[World Percentage]],4,FALSE)</f>
        <v>1.62%</v>
      </c>
      <c r="R351" t="str">
        <f>VLOOKUP(C351, Query[[Country]:[Density]],5,FALSE)</f>
        <v>334.66</v>
      </c>
      <c r="S351" t="str">
        <f>VLOOKUP(C351, Query[[Country]:[Land Area]],6, FALSE)</f>
        <v>364,555</v>
      </c>
      <c r="T351" t="str">
        <f>VLOOKUP(C351, Query[[Country]:[Area]],10, FALSE)</f>
        <v>377,930</v>
      </c>
      <c r="U351" t="str">
        <f>VLOOKUP(C351, Query[[Country]:[Region]],12, FALSE)</f>
        <v>Asia</v>
      </c>
      <c r="V351" t="str">
        <f>VLOOKUP(C351, Query[[Country]:[Subregion]],13, FALSE)</f>
        <v>Eastern Asia</v>
      </c>
      <c r="W351" t="str">
        <f>VLOOKUP(C351, Query[[Country]:[GDP (IMF)]],16, FALSE)</f>
        <v>$5.50 Tn</v>
      </c>
      <c r="X351" t="str">
        <f>VLOOKUP(C351, Query[[Country]:[GDP (UN)]],17, FALSE)</f>
        <v>$4.94 Tn</v>
      </c>
      <c r="Y351">
        <f>VLOOKUP(C351, Query[[Country]:[GDP Per Capita]],18, FALSE)</f>
        <v>43450.14</v>
      </c>
    </row>
    <row r="352" spans="1:25" x14ac:dyDescent="0.2">
      <c r="A352">
        <v>151</v>
      </c>
      <c r="B352" t="s">
        <v>184</v>
      </c>
      <c r="C352" t="s">
        <v>19</v>
      </c>
      <c r="D352">
        <v>13</v>
      </c>
      <c r="E352">
        <v>84</v>
      </c>
      <c r="F352">
        <v>93</v>
      </c>
      <c r="G352">
        <v>210</v>
      </c>
      <c r="H352">
        <v>132</v>
      </c>
      <c r="I352">
        <v>134</v>
      </c>
      <c r="J352">
        <v>134</v>
      </c>
      <c r="K352" t="s">
        <v>1537</v>
      </c>
      <c r="L352">
        <v>280</v>
      </c>
      <c r="M352">
        <v>49.23</v>
      </c>
      <c r="N352">
        <v>2014</v>
      </c>
      <c r="O352" t="str">
        <f>VLOOKUP(C352, Query[[Country]:[Population Rank]],2,FALSE)</f>
        <v>21</v>
      </c>
      <c r="P352" t="str">
        <f>VLOOKUP(C352, Query[[Country]:[Growth Rate]],3,FALSE)</f>
        <v>0.53%</v>
      </c>
      <c r="Q352" t="str">
        <f>VLOOKUP(C352, Query[[Country]:[World Percentage]],4,FALSE)</f>
        <v>0.87%</v>
      </c>
      <c r="R352" t="str">
        <f>VLOOKUP(C352, Query[[Country]:[Density]],5,FALSE)</f>
        <v>279.48</v>
      </c>
      <c r="S352" t="str">
        <f>VLOOKUP(C352, Query[[Country]:[Land Area]],6, FALSE)</f>
        <v>241,930</v>
      </c>
      <c r="T352" t="str">
        <f>VLOOKUP(C352, Query[[Country]:[Area]],10, FALSE)</f>
        <v>242,900</v>
      </c>
      <c r="U352" t="str">
        <f>VLOOKUP(C352, Query[[Country]:[Region]],12, FALSE)</f>
        <v>Europe</v>
      </c>
      <c r="V352" t="str">
        <f>VLOOKUP(C352, Query[[Country]:[Subregion]],13, FALSE)</f>
        <v>Northern Europe</v>
      </c>
      <c r="W352" t="str">
        <f>VLOOKUP(C352, Query[[Country]:[GDP (IMF)]],16, FALSE)</f>
        <v>$2.93 Tn</v>
      </c>
      <c r="X352" t="str">
        <f>VLOOKUP(C352, Query[[Country]:[GDP (UN)]],17, FALSE)</f>
        <v>$2.65 Tn</v>
      </c>
      <c r="Y352">
        <f>VLOOKUP(C352, Query[[Country]:[GDP Per Capita]],18, FALSE)</f>
        <v>43117.57</v>
      </c>
    </row>
    <row r="353" spans="1:25" x14ac:dyDescent="0.2">
      <c r="A353">
        <v>152</v>
      </c>
      <c r="B353" t="s">
        <v>185</v>
      </c>
      <c r="C353" t="s">
        <v>52</v>
      </c>
      <c r="D353">
        <v>7</v>
      </c>
      <c r="E353">
        <v>355</v>
      </c>
      <c r="F353">
        <v>49</v>
      </c>
      <c r="G353">
        <v>210</v>
      </c>
      <c r="H353">
        <v>154</v>
      </c>
      <c r="I353">
        <v>198</v>
      </c>
      <c r="J353">
        <v>250</v>
      </c>
      <c r="K353" t="s">
        <v>2684</v>
      </c>
      <c r="L353">
        <v>426</v>
      </c>
      <c r="M353">
        <v>49.18</v>
      </c>
      <c r="N353">
        <v>2014</v>
      </c>
      <c r="O353" t="str">
        <f>VLOOKUP(C353, Query[[Country]:[Population Rank]],2,FALSE)</f>
        <v>39</v>
      </c>
      <c r="P353" t="str">
        <f>VLOOKUP(C353, Query[[Country]:[Growth Rate]],3,FALSE)</f>
        <v>0.89%</v>
      </c>
      <c r="Q353" t="str">
        <f>VLOOKUP(C353, Query[[Country]:[World Percentage]],4,FALSE)</f>
        <v>0.48%</v>
      </c>
      <c r="R353" t="str">
        <f>VLOOKUP(C353, Query[[Country]:[Density]],5,FALSE)</f>
        <v>3.78</v>
      </c>
      <c r="S353" t="str">
        <f>VLOOKUP(C353, Query[[Country]:[Land Area]],6, FALSE)</f>
        <v>9,093,510</v>
      </c>
      <c r="T353" t="str">
        <f>VLOOKUP(C353, Query[[Country]:[Area]],10, FALSE)</f>
        <v>9,984,670</v>
      </c>
      <c r="U353" t="str">
        <f>VLOOKUP(C353, Query[[Country]:[Region]],12, FALSE)</f>
        <v>Americas</v>
      </c>
      <c r="V353" t="str">
        <f>VLOOKUP(C353, Query[[Country]:[Subregion]],13, FALSE)</f>
        <v>Northern America</v>
      </c>
      <c r="W353" t="str">
        <f>VLOOKUP(C353, Query[[Country]:[GDP (IMF)]],16, FALSE)</f>
        <v>$1.83 Tn</v>
      </c>
      <c r="X353" t="str">
        <f>VLOOKUP(C353, Query[[Country]:[GDP (UN)]],17, FALSE)</f>
        <v>$1.53 Tn</v>
      </c>
      <c r="Y353">
        <f>VLOOKUP(C353, Query[[Country]:[GDP Per Capita]],18, FALSE)</f>
        <v>48552.87</v>
      </c>
    </row>
    <row r="354" spans="1:25" x14ac:dyDescent="0.2">
      <c r="A354">
        <v>153</v>
      </c>
      <c r="B354" t="s">
        <v>186</v>
      </c>
      <c r="C354" t="s">
        <v>30</v>
      </c>
      <c r="D354">
        <v>11</v>
      </c>
      <c r="E354">
        <v>22</v>
      </c>
      <c r="F354">
        <v>362</v>
      </c>
      <c r="G354">
        <v>96</v>
      </c>
      <c r="H354">
        <v>349</v>
      </c>
      <c r="I354">
        <v>259</v>
      </c>
      <c r="J354">
        <v>283</v>
      </c>
      <c r="K354" t="s">
        <v>2685</v>
      </c>
      <c r="L354">
        <v>307</v>
      </c>
      <c r="M354">
        <v>49.18</v>
      </c>
      <c r="N354">
        <v>2014</v>
      </c>
      <c r="O354" t="str">
        <f>VLOOKUP(C354, Query[[Country]:[Population Rank]],2,FALSE)</f>
        <v>11</v>
      </c>
      <c r="P354" t="str">
        <f>VLOOKUP(C354, Query[[Country]:[Growth Rate]],3,FALSE)</f>
        <v>-0.30%</v>
      </c>
      <c r="Q354" t="str">
        <f>VLOOKUP(C354, Query[[Country]:[World Percentage]],4,FALSE)</f>
        <v>1.62%</v>
      </c>
      <c r="R354" t="str">
        <f>VLOOKUP(C354, Query[[Country]:[Density]],5,FALSE)</f>
        <v>334.66</v>
      </c>
      <c r="S354" t="str">
        <f>VLOOKUP(C354, Query[[Country]:[Land Area]],6, FALSE)</f>
        <v>364,555</v>
      </c>
      <c r="T354" t="str">
        <f>VLOOKUP(C354, Query[[Country]:[Area]],10, FALSE)</f>
        <v>377,930</v>
      </c>
      <c r="U354" t="str">
        <f>VLOOKUP(C354, Query[[Country]:[Region]],12, FALSE)</f>
        <v>Asia</v>
      </c>
      <c r="V354" t="str">
        <f>VLOOKUP(C354, Query[[Country]:[Subregion]],13, FALSE)</f>
        <v>Eastern Asia</v>
      </c>
      <c r="W354" t="str">
        <f>VLOOKUP(C354, Query[[Country]:[GDP (IMF)]],16, FALSE)</f>
        <v>$5.50 Tn</v>
      </c>
      <c r="X354" t="str">
        <f>VLOOKUP(C354, Query[[Country]:[GDP (UN)]],17, FALSE)</f>
        <v>$4.94 Tn</v>
      </c>
      <c r="Y354">
        <f>VLOOKUP(C354, Query[[Country]:[GDP Per Capita]],18, FALSE)</f>
        <v>43450.14</v>
      </c>
    </row>
    <row r="355" spans="1:25" x14ac:dyDescent="0.2">
      <c r="A355">
        <v>154</v>
      </c>
      <c r="B355" t="s">
        <v>187</v>
      </c>
      <c r="C355" t="s">
        <v>33</v>
      </c>
      <c r="D355">
        <v>5</v>
      </c>
      <c r="E355">
        <v>77</v>
      </c>
      <c r="F355">
        <v>222</v>
      </c>
      <c r="G355">
        <v>66</v>
      </c>
      <c r="H355">
        <v>168</v>
      </c>
      <c r="I355">
        <v>113</v>
      </c>
      <c r="J355">
        <v>134</v>
      </c>
      <c r="K355" t="s">
        <v>2135</v>
      </c>
      <c r="L355">
        <v>426</v>
      </c>
      <c r="M355">
        <v>49.17</v>
      </c>
      <c r="N355">
        <v>2014</v>
      </c>
      <c r="O355" t="str">
        <f>VLOOKUP(C355, Query[[Country]:[Population Rank]],2,FALSE)</f>
        <v>101</v>
      </c>
      <c r="P355" t="str">
        <f>VLOOKUP(C355, Query[[Country]:[Growth Rate]],3,FALSE)</f>
        <v>0.74%</v>
      </c>
      <c r="Q355" t="str">
        <f>VLOOKUP(C355, Query[[Country]:[World Percentage]],4,FALSE)</f>
        <v>0.11%</v>
      </c>
      <c r="R355" t="str">
        <f>VLOOKUP(C355, Query[[Country]:[Density]],5,FALSE)</f>
        <v>209.64</v>
      </c>
      <c r="S355" t="str">
        <f>VLOOKUP(C355, Query[[Country]:[Land Area]],6, FALSE)</f>
        <v>39,516</v>
      </c>
      <c r="T355" t="str">
        <f>VLOOKUP(C355, Query[[Country]:[Area]],10, FALSE)</f>
        <v>41,284</v>
      </c>
      <c r="U355" t="str">
        <f>VLOOKUP(C355, Query[[Country]:[Region]],12, FALSE)</f>
        <v>Europe</v>
      </c>
      <c r="V355" t="str">
        <f>VLOOKUP(C355, Query[[Country]:[Subregion]],13, FALSE)</f>
        <v>Western Europe</v>
      </c>
      <c r="W355" t="str">
        <f>VLOOKUP(C355, Query[[Country]:[GDP (IMF)]],16, FALSE)</f>
        <v>$740.70 Bn</v>
      </c>
      <c r="X355" t="str">
        <f>VLOOKUP(C355, Query[[Country]:[GDP (UN)]],17, FALSE)</f>
        <v>$668.85 Bn</v>
      </c>
      <c r="Y355">
        <f>VLOOKUP(C355, Query[[Country]:[GDP Per Capita]],18, FALSE)</f>
        <v>85584.56</v>
      </c>
    </row>
    <row r="356" spans="1:25" x14ac:dyDescent="0.2">
      <c r="A356">
        <v>155</v>
      </c>
      <c r="B356" t="s">
        <v>188</v>
      </c>
      <c r="C356" t="s">
        <v>189</v>
      </c>
      <c r="D356">
        <v>1</v>
      </c>
      <c r="E356">
        <v>272</v>
      </c>
      <c r="F356">
        <v>116</v>
      </c>
      <c r="G356">
        <v>210</v>
      </c>
      <c r="H356">
        <v>98</v>
      </c>
      <c r="I356">
        <v>195</v>
      </c>
      <c r="J356">
        <v>176</v>
      </c>
      <c r="K356" t="s">
        <v>1833</v>
      </c>
      <c r="L356">
        <v>481</v>
      </c>
      <c r="M356">
        <v>49.1</v>
      </c>
      <c r="N356">
        <v>2014</v>
      </c>
    </row>
    <row r="357" spans="1:25" x14ac:dyDescent="0.2">
      <c r="A357">
        <v>156</v>
      </c>
      <c r="B357" t="s">
        <v>190</v>
      </c>
      <c r="C357" t="s">
        <v>15</v>
      </c>
      <c r="D357">
        <v>69</v>
      </c>
      <c r="E357">
        <v>355</v>
      </c>
      <c r="F357">
        <v>424</v>
      </c>
      <c r="G357">
        <v>210</v>
      </c>
      <c r="H357">
        <v>195</v>
      </c>
      <c r="I357">
        <v>351</v>
      </c>
      <c r="J357">
        <v>134</v>
      </c>
      <c r="K357" t="s">
        <v>2670</v>
      </c>
      <c r="L357">
        <v>57</v>
      </c>
      <c r="M357">
        <v>49.08</v>
      </c>
      <c r="N357">
        <v>2014</v>
      </c>
      <c r="O357" t="str">
        <f>VLOOKUP(C357, Query[[Country]:[Population Rank]],2,FALSE)</f>
        <v>3</v>
      </c>
      <c r="P357" t="str">
        <f>VLOOKUP(C357, Query[[Country]:[Growth Rate]],3,FALSE)</f>
        <v>0.59%</v>
      </c>
      <c r="Q357" t="str">
        <f>VLOOKUP(C357, Query[[Country]:[World Percentage]],4,FALSE)</f>
        <v>4.25%</v>
      </c>
      <c r="R357" t="str">
        <f>VLOOKUP(C357, Query[[Country]:[Density]],5,FALSE)</f>
        <v>35.32</v>
      </c>
      <c r="S357" t="str">
        <f>VLOOKUP(C357, Query[[Country]:[Land Area]],6, FALSE)</f>
        <v>9,147,420</v>
      </c>
      <c r="T357" t="str">
        <f>VLOOKUP(C357, Query[[Country]:[Area]],10, FALSE)</f>
        <v>9,372,610</v>
      </c>
      <c r="U357" t="str">
        <f>VLOOKUP(C357, Query[[Country]:[Region]],12, FALSE)</f>
        <v>Americas</v>
      </c>
      <c r="V357" t="str">
        <f>VLOOKUP(C357, Query[[Country]:[Subregion]],13, FALSE)</f>
        <v>Northern America</v>
      </c>
      <c r="W357" t="str">
        <f>VLOOKUP(C357, Query[[Country]:[GDP (IMF)]],16, FALSE)</f>
        <v>$22.20 Tn</v>
      </c>
      <c r="X357" t="str">
        <f>VLOOKUP(C357, Query[[Country]:[GDP (UN)]],17, FALSE)</f>
        <v>$18.62 Tn</v>
      </c>
      <c r="Y357">
        <f>VLOOKUP(C357, Query[[Country]:[GDP Per Capita]],18, FALSE)</f>
        <v>67063.27</v>
      </c>
    </row>
    <row r="358" spans="1:25" x14ac:dyDescent="0.2">
      <c r="A358">
        <v>157</v>
      </c>
      <c r="B358" t="s">
        <v>191</v>
      </c>
      <c r="C358" t="s">
        <v>101</v>
      </c>
      <c r="D358">
        <v>6</v>
      </c>
      <c r="E358">
        <v>275</v>
      </c>
      <c r="F358">
        <v>478</v>
      </c>
      <c r="G358">
        <v>110</v>
      </c>
      <c r="H358">
        <v>117</v>
      </c>
      <c r="I358">
        <v>84</v>
      </c>
      <c r="J358">
        <v>159</v>
      </c>
      <c r="K358" t="s">
        <v>1076</v>
      </c>
      <c r="L358">
        <v>373</v>
      </c>
      <c r="M358">
        <v>49.03</v>
      </c>
      <c r="N358">
        <v>2014</v>
      </c>
      <c r="O358" t="str">
        <f>VLOOKUP(C358, Query[[Country]:[Population Rank]],2,FALSE)</f>
        <v>19</v>
      </c>
      <c r="P358" t="str">
        <f>VLOOKUP(C358, Query[[Country]:[Growth Rate]],3,FALSE)</f>
        <v>0.32%</v>
      </c>
      <c r="Q358" t="str">
        <f>VLOOKUP(C358, Query[[Country]:[World Percentage]],4,FALSE)</f>
        <v>1.07%</v>
      </c>
      <c r="R358" t="str">
        <f>VLOOKUP(C358, Query[[Country]:[Density]],5,FALSE)</f>
        <v>234.61</v>
      </c>
      <c r="S358" t="str">
        <f>VLOOKUP(C358, Query[[Country]:[Land Area]],6, FALSE)</f>
        <v>348,560</v>
      </c>
      <c r="T358" t="str">
        <f>VLOOKUP(C358, Query[[Country]:[Area]],10, FALSE)</f>
        <v>357,114</v>
      </c>
      <c r="U358" t="str">
        <f>VLOOKUP(C358, Query[[Country]:[Region]],12, FALSE)</f>
        <v>Europe</v>
      </c>
      <c r="V358" t="str">
        <f>VLOOKUP(C358, Query[[Country]:[Subregion]],13, FALSE)</f>
        <v>Western Europe</v>
      </c>
      <c r="W358" t="str">
        <f>VLOOKUP(C358, Query[[Country]:[GDP (IMF)]],16, FALSE)</f>
        <v>$4.16 Tn</v>
      </c>
      <c r="X358" t="str">
        <f>VLOOKUP(C358, Query[[Country]:[GDP (UN)]],17, FALSE)</f>
        <v>$3.48 Tn</v>
      </c>
      <c r="Y358">
        <f>VLOOKUP(C358, Query[[Country]:[GDP Per Capita]],18, FALSE)</f>
        <v>49617.15</v>
      </c>
    </row>
    <row r="359" spans="1:25" x14ac:dyDescent="0.2">
      <c r="A359">
        <v>158</v>
      </c>
      <c r="B359" t="s">
        <v>192</v>
      </c>
      <c r="C359" t="s">
        <v>101</v>
      </c>
      <c r="D359">
        <v>7</v>
      </c>
      <c r="E359">
        <v>94</v>
      </c>
      <c r="F359">
        <v>478</v>
      </c>
      <c r="G359">
        <v>119</v>
      </c>
      <c r="H359">
        <v>122</v>
      </c>
      <c r="I359">
        <v>82</v>
      </c>
      <c r="J359">
        <v>250</v>
      </c>
      <c r="K359" t="s">
        <v>1256</v>
      </c>
      <c r="L359">
        <v>481</v>
      </c>
      <c r="M359">
        <v>49.02</v>
      </c>
      <c r="N359">
        <v>2014</v>
      </c>
      <c r="O359" t="str">
        <f>VLOOKUP(C359, Query[[Country]:[Population Rank]],2,FALSE)</f>
        <v>19</v>
      </c>
      <c r="P359" t="str">
        <f>VLOOKUP(C359, Query[[Country]:[Growth Rate]],3,FALSE)</f>
        <v>0.32%</v>
      </c>
      <c r="Q359" t="str">
        <f>VLOOKUP(C359, Query[[Country]:[World Percentage]],4,FALSE)</f>
        <v>1.07%</v>
      </c>
      <c r="R359" t="str">
        <f>VLOOKUP(C359, Query[[Country]:[Density]],5,FALSE)</f>
        <v>234.61</v>
      </c>
      <c r="S359" t="str">
        <f>VLOOKUP(C359, Query[[Country]:[Land Area]],6, FALSE)</f>
        <v>348,560</v>
      </c>
      <c r="T359" t="str">
        <f>VLOOKUP(C359, Query[[Country]:[Area]],10, FALSE)</f>
        <v>357,114</v>
      </c>
      <c r="U359" t="str">
        <f>VLOOKUP(C359, Query[[Country]:[Region]],12, FALSE)</f>
        <v>Europe</v>
      </c>
      <c r="V359" t="str">
        <f>VLOOKUP(C359, Query[[Country]:[Subregion]],13, FALSE)</f>
        <v>Western Europe</v>
      </c>
      <c r="W359" t="str">
        <f>VLOOKUP(C359, Query[[Country]:[GDP (IMF)]],16, FALSE)</f>
        <v>$4.16 Tn</v>
      </c>
      <c r="X359" t="str">
        <f>VLOOKUP(C359, Query[[Country]:[GDP (UN)]],17, FALSE)</f>
        <v>$3.48 Tn</v>
      </c>
      <c r="Y359">
        <f>VLOOKUP(C359, Query[[Country]:[GDP Per Capita]],18, FALSE)</f>
        <v>49617.15</v>
      </c>
    </row>
    <row r="360" spans="1:25" x14ac:dyDescent="0.2">
      <c r="A360">
        <v>159</v>
      </c>
      <c r="B360" t="s">
        <v>2686</v>
      </c>
      <c r="C360" t="s">
        <v>101</v>
      </c>
      <c r="D360">
        <v>8</v>
      </c>
      <c r="E360">
        <v>64</v>
      </c>
      <c r="F360">
        <v>478</v>
      </c>
      <c r="G360">
        <v>102</v>
      </c>
      <c r="H360">
        <v>158</v>
      </c>
      <c r="I360">
        <v>143</v>
      </c>
      <c r="J360">
        <v>159</v>
      </c>
      <c r="K360" t="s">
        <v>2542</v>
      </c>
      <c r="L360">
        <v>227</v>
      </c>
      <c r="M360">
        <v>48.99</v>
      </c>
      <c r="N360">
        <v>2014</v>
      </c>
      <c r="O360" t="str">
        <f>VLOOKUP(C360, Query[[Country]:[Population Rank]],2,FALSE)</f>
        <v>19</v>
      </c>
      <c r="P360" t="str">
        <f>VLOOKUP(C360, Query[[Country]:[Growth Rate]],3,FALSE)</f>
        <v>0.32%</v>
      </c>
      <c r="Q360" t="str">
        <f>VLOOKUP(C360, Query[[Country]:[World Percentage]],4,FALSE)</f>
        <v>1.07%</v>
      </c>
      <c r="R360" t="str">
        <f>VLOOKUP(C360, Query[[Country]:[Density]],5,FALSE)</f>
        <v>234.61</v>
      </c>
      <c r="S360" t="str">
        <f>VLOOKUP(C360, Query[[Country]:[Land Area]],6, FALSE)</f>
        <v>348,560</v>
      </c>
      <c r="T360" t="str">
        <f>VLOOKUP(C360, Query[[Country]:[Area]],10, FALSE)</f>
        <v>357,114</v>
      </c>
      <c r="U360" t="str">
        <f>VLOOKUP(C360, Query[[Country]:[Region]],12, FALSE)</f>
        <v>Europe</v>
      </c>
      <c r="V360" t="str">
        <f>VLOOKUP(C360, Query[[Country]:[Subregion]],13, FALSE)</f>
        <v>Western Europe</v>
      </c>
      <c r="W360" t="str">
        <f>VLOOKUP(C360, Query[[Country]:[GDP (IMF)]],16, FALSE)</f>
        <v>$4.16 Tn</v>
      </c>
      <c r="X360" t="str">
        <f>VLOOKUP(C360, Query[[Country]:[GDP (UN)]],17, FALSE)</f>
        <v>$3.48 Tn</v>
      </c>
      <c r="Y360">
        <f>VLOOKUP(C360, Query[[Country]:[GDP Per Capita]],18, FALSE)</f>
        <v>49617.15</v>
      </c>
    </row>
    <row r="361" spans="1:25" x14ac:dyDescent="0.2">
      <c r="A361">
        <v>160</v>
      </c>
      <c r="B361" t="s">
        <v>133</v>
      </c>
      <c r="C361" t="s">
        <v>115</v>
      </c>
      <c r="D361">
        <v>5</v>
      </c>
      <c r="E361">
        <v>186</v>
      </c>
      <c r="F361">
        <v>377</v>
      </c>
      <c r="G361">
        <v>47</v>
      </c>
      <c r="H361">
        <v>137</v>
      </c>
      <c r="I361">
        <v>95</v>
      </c>
      <c r="J361">
        <v>187</v>
      </c>
      <c r="K361" t="s">
        <v>2588</v>
      </c>
      <c r="L361">
        <v>426</v>
      </c>
      <c r="M361">
        <v>48.96</v>
      </c>
      <c r="N361">
        <v>2014</v>
      </c>
      <c r="O361" t="str">
        <f>VLOOKUP(C361, Query[[Country]:[Population Rank]],2,FALSE)</f>
        <v>55</v>
      </c>
      <c r="P361" t="str">
        <f>VLOOKUP(C361, Query[[Country]:[Growth Rate]],3,FALSE)</f>
        <v>1.18%</v>
      </c>
      <c r="Q361" t="str">
        <f>VLOOKUP(C361, Query[[Country]:[World Percentage]],4,FALSE)</f>
        <v>0.33%</v>
      </c>
      <c r="R361" t="str">
        <f>VLOOKUP(C361, Query[[Country]:[Density]],5,FALSE)</f>
        <v>3.32</v>
      </c>
      <c r="S361" t="str">
        <f>VLOOKUP(C361, Query[[Country]:[Land Area]],6, FALSE)</f>
        <v>7,682,300</v>
      </c>
      <c r="T361" t="str">
        <f>VLOOKUP(C361, Query[[Country]:[Area]],10, FALSE)</f>
        <v>7,692,024</v>
      </c>
      <c r="U361" t="str">
        <f>VLOOKUP(C361, Query[[Country]:[Region]],12, FALSE)</f>
        <v>Oceania</v>
      </c>
      <c r="V361" t="str">
        <f>VLOOKUP(C361, Query[[Country]:[Subregion]],13, FALSE)</f>
        <v>Australia and New Zealand</v>
      </c>
      <c r="W361" t="str">
        <f>VLOOKUP(C361, Query[[Country]:[GDP (IMF)]],16, FALSE)</f>
        <v>$1.48 Tn</v>
      </c>
      <c r="X361" t="str">
        <f>VLOOKUP(C361, Query[[Country]:[GDP (UN)]],17, FALSE)</f>
        <v>$1.30 Tn</v>
      </c>
      <c r="Y361">
        <f>VLOOKUP(C361, Query[[Country]:[GDP Per Capita]],18, FALSE)</f>
        <v>58096.73</v>
      </c>
    </row>
    <row r="362" spans="1:25" x14ac:dyDescent="0.2">
      <c r="A362">
        <v>161</v>
      </c>
      <c r="B362" t="s">
        <v>193</v>
      </c>
      <c r="C362" t="s">
        <v>101</v>
      </c>
      <c r="D362">
        <v>9</v>
      </c>
      <c r="E362">
        <v>105</v>
      </c>
      <c r="F362">
        <v>291</v>
      </c>
      <c r="G362">
        <v>62</v>
      </c>
      <c r="H362">
        <v>175</v>
      </c>
      <c r="I362">
        <v>151</v>
      </c>
      <c r="J362">
        <v>200</v>
      </c>
      <c r="K362" t="s">
        <v>2293</v>
      </c>
      <c r="L362">
        <v>280</v>
      </c>
      <c r="M362">
        <v>48.93</v>
      </c>
      <c r="N362">
        <v>2014</v>
      </c>
      <c r="O362" t="str">
        <f>VLOOKUP(C362, Query[[Country]:[Population Rank]],2,FALSE)</f>
        <v>19</v>
      </c>
      <c r="P362" t="str">
        <f>VLOOKUP(C362, Query[[Country]:[Growth Rate]],3,FALSE)</f>
        <v>0.32%</v>
      </c>
      <c r="Q362" t="str">
        <f>VLOOKUP(C362, Query[[Country]:[World Percentage]],4,FALSE)</f>
        <v>1.07%</v>
      </c>
      <c r="R362" t="str">
        <f>VLOOKUP(C362, Query[[Country]:[Density]],5,FALSE)</f>
        <v>234.61</v>
      </c>
      <c r="S362" t="str">
        <f>VLOOKUP(C362, Query[[Country]:[Land Area]],6, FALSE)</f>
        <v>348,560</v>
      </c>
      <c r="T362" t="str">
        <f>VLOOKUP(C362, Query[[Country]:[Area]],10, FALSE)</f>
        <v>357,114</v>
      </c>
      <c r="U362" t="str">
        <f>VLOOKUP(C362, Query[[Country]:[Region]],12, FALSE)</f>
        <v>Europe</v>
      </c>
      <c r="V362" t="str">
        <f>VLOOKUP(C362, Query[[Country]:[Subregion]],13, FALSE)</f>
        <v>Western Europe</v>
      </c>
      <c r="W362" t="str">
        <f>VLOOKUP(C362, Query[[Country]:[GDP (IMF)]],16, FALSE)</f>
        <v>$4.16 Tn</v>
      </c>
      <c r="X362" t="str">
        <f>VLOOKUP(C362, Query[[Country]:[GDP (UN)]],17, FALSE)</f>
        <v>$3.48 Tn</v>
      </c>
      <c r="Y362">
        <f>VLOOKUP(C362, Query[[Country]:[GDP Per Capita]],18, FALSE)</f>
        <v>49617.15</v>
      </c>
    </row>
    <row r="363" spans="1:25" x14ac:dyDescent="0.2">
      <c r="A363">
        <v>162</v>
      </c>
      <c r="B363" t="s">
        <v>194</v>
      </c>
      <c r="C363" t="s">
        <v>15</v>
      </c>
      <c r="D363">
        <v>70</v>
      </c>
      <c r="E363">
        <v>355</v>
      </c>
      <c r="F363">
        <v>40</v>
      </c>
      <c r="G363">
        <v>210</v>
      </c>
      <c r="H363">
        <v>315</v>
      </c>
      <c r="I363">
        <v>291</v>
      </c>
      <c r="J363">
        <v>493</v>
      </c>
      <c r="K363" t="s">
        <v>2687</v>
      </c>
      <c r="L363">
        <v>89</v>
      </c>
      <c r="M363">
        <v>48.91</v>
      </c>
      <c r="N363">
        <v>2014</v>
      </c>
      <c r="O363" t="str">
        <f>VLOOKUP(C363, Query[[Country]:[Population Rank]],2,FALSE)</f>
        <v>3</v>
      </c>
      <c r="P363" t="str">
        <f>VLOOKUP(C363, Query[[Country]:[Growth Rate]],3,FALSE)</f>
        <v>0.59%</v>
      </c>
      <c r="Q363" t="str">
        <f>VLOOKUP(C363, Query[[Country]:[World Percentage]],4,FALSE)</f>
        <v>4.25%</v>
      </c>
      <c r="R363" t="str">
        <f>VLOOKUP(C363, Query[[Country]:[Density]],5,FALSE)</f>
        <v>35.32</v>
      </c>
      <c r="S363" t="str">
        <f>VLOOKUP(C363, Query[[Country]:[Land Area]],6, FALSE)</f>
        <v>9,147,420</v>
      </c>
      <c r="T363" t="str">
        <f>VLOOKUP(C363, Query[[Country]:[Area]],10, FALSE)</f>
        <v>9,372,610</v>
      </c>
      <c r="U363" t="str">
        <f>VLOOKUP(C363, Query[[Country]:[Region]],12, FALSE)</f>
        <v>Americas</v>
      </c>
      <c r="V363" t="str">
        <f>VLOOKUP(C363, Query[[Country]:[Subregion]],13, FALSE)</f>
        <v>Northern America</v>
      </c>
      <c r="W363" t="str">
        <f>VLOOKUP(C363, Query[[Country]:[GDP (IMF)]],16, FALSE)</f>
        <v>$22.20 Tn</v>
      </c>
      <c r="X363" t="str">
        <f>VLOOKUP(C363, Query[[Country]:[GDP (UN)]],17, FALSE)</f>
        <v>$18.62 Tn</v>
      </c>
      <c r="Y363">
        <f>VLOOKUP(C363, Query[[Country]:[GDP Per Capita]],18, FALSE)</f>
        <v>67063.27</v>
      </c>
    </row>
    <row r="364" spans="1:25" x14ac:dyDescent="0.2">
      <c r="A364">
        <v>163</v>
      </c>
      <c r="B364" t="s">
        <v>195</v>
      </c>
      <c r="C364" t="s">
        <v>15</v>
      </c>
      <c r="D364">
        <v>71</v>
      </c>
      <c r="E364">
        <v>160</v>
      </c>
      <c r="F364">
        <v>478</v>
      </c>
      <c r="G364">
        <v>99</v>
      </c>
      <c r="H364">
        <v>239</v>
      </c>
      <c r="I364">
        <v>50</v>
      </c>
      <c r="J364">
        <v>114</v>
      </c>
      <c r="K364" t="s">
        <v>1370</v>
      </c>
      <c r="L364">
        <v>227</v>
      </c>
      <c r="M364">
        <v>48.89</v>
      </c>
      <c r="N364">
        <v>2014</v>
      </c>
      <c r="O364" t="str">
        <f>VLOOKUP(C364, Query[[Country]:[Population Rank]],2,FALSE)</f>
        <v>3</v>
      </c>
      <c r="P364" t="str">
        <f>VLOOKUP(C364, Query[[Country]:[Growth Rate]],3,FALSE)</f>
        <v>0.59%</v>
      </c>
      <c r="Q364" t="str">
        <f>VLOOKUP(C364, Query[[Country]:[World Percentage]],4,FALSE)</f>
        <v>4.25%</v>
      </c>
      <c r="R364" t="str">
        <f>VLOOKUP(C364, Query[[Country]:[Density]],5,FALSE)</f>
        <v>35.32</v>
      </c>
      <c r="S364" t="str">
        <f>VLOOKUP(C364, Query[[Country]:[Land Area]],6, FALSE)</f>
        <v>9,147,420</v>
      </c>
      <c r="T364" t="str">
        <f>VLOOKUP(C364, Query[[Country]:[Area]],10, FALSE)</f>
        <v>9,372,610</v>
      </c>
      <c r="U364" t="str">
        <f>VLOOKUP(C364, Query[[Country]:[Region]],12, FALSE)</f>
        <v>Americas</v>
      </c>
      <c r="V364" t="str">
        <f>VLOOKUP(C364, Query[[Country]:[Subregion]],13, FALSE)</f>
        <v>Northern America</v>
      </c>
      <c r="W364" t="str">
        <f>VLOOKUP(C364, Query[[Country]:[GDP (IMF)]],16, FALSE)</f>
        <v>$22.20 Tn</v>
      </c>
      <c r="X364" t="str">
        <f>VLOOKUP(C364, Query[[Country]:[GDP (UN)]],17, FALSE)</f>
        <v>$18.62 Tn</v>
      </c>
      <c r="Y364">
        <f>VLOOKUP(C364, Query[[Country]:[GDP Per Capita]],18, FALSE)</f>
        <v>67063.27</v>
      </c>
    </row>
    <row r="365" spans="1:25" x14ac:dyDescent="0.2">
      <c r="A365">
        <v>164</v>
      </c>
      <c r="B365" t="s">
        <v>196</v>
      </c>
      <c r="C365" t="s">
        <v>15</v>
      </c>
      <c r="D365">
        <v>72</v>
      </c>
      <c r="E365">
        <v>355</v>
      </c>
      <c r="F365">
        <v>478</v>
      </c>
      <c r="G365">
        <v>210</v>
      </c>
      <c r="H365">
        <v>139</v>
      </c>
      <c r="I365">
        <v>114</v>
      </c>
      <c r="J365">
        <v>134</v>
      </c>
      <c r="K365" t="s">
        <v>1271</v>
      </c>
      <c r="L365">
        <v>194</v>
      </c>
      <c r="M365">
        <v>48.88</v>
      </c>
      <c r="N365">
        <v>2014</v>
      </c>
      <c r="O365" t="str">
        <f>VLOOKUP(C365, Query[[Country]:[Population Rank]],2,FALSE)</f>
        <v>3</v>
      </c>
      <c r="P365" t="str">
        <f>VLOOKUP(C365, Query[[Country]:[Growth Rate]],3,FALSE)</f>
        <v>0.59%</v>
      </c>
      <c r="Q365" t="str">
        <f>VLOOKUP(C365, Query[[Country]:[World Percentage]],4,FALSE)</f>
        <v>4.25%</v>
      </c>
      <c r="R365" t="str">
        <f>VLOOKUP(C365, Query[[Country]:[Density]],5,FALSE)</f>
        <v>35.32</v>
      </c>
      <c r="S365" t="str">
        <f>VLOOKUP(C365, Query[[Country]:[Land Area]],6, FALSE)</f>
        <v>9,147,420</v>
      </c>
      <c r="T365" t="str">
        <f>VLOOKUP(C365, Query[[Country]:[Area]],10, FALSE)</f>
        <v>9,372,610</v>
      </c>
      <c r="U365" t="str">
        <f>VLOOKUP(C365, Query[[Country]:[Region]],12, FALSE)</f>
        <v>Americas</v>
      </c>
      <c r="V365" t="str">
        <f>VLOOKUP(C365, Query[[Country]:[Subregion]],13, FALSE)</f>
        <v>Northern America</v>
      </c>
      <c r="W365" t="str">
        <f>VLOOKUP(C365, Query[[Country]:[GDP (IMF)]],16, FALSE)</f>
        <v>$22.20 Tn</v>
      </c>
      <c r="X365" t="str">
        <f>VLOOKUP(C365, Query[[Country]:[GDP (UN)]],17, FALSE)</f>
        <v>$18.62 Tn</v>
      </c>
      <c r="Y365">
        <f>VLOOKUP(C365, Query[[Country]:[GDP Per Capita]],18, FALSE)</f>
        <v>67063.27</v>
      </c>
    </row>
    <row r="366" spans="1:25" x14ac:dyDescent="0.2">
      <c r="A366">
        <v>165</v>
      </c>
      <c r="B366" t="s">
        <v>197</v>
      </c>
      <c r="C366" t="s">
        <v>15</v>
      </c>
      <c r="D366">
        <v>73</v>
      </c>
      <c r="E366">
        <v>355</v>
      </c>
      <c r="F366">
        <v>478</v>
      </c>
      <c r="G366">
        <v>210</v>
      </c>
      <c r="H366">
        <v>169</v>
      </c>
      <c r="I366">
        <v>80</v>
      </c>
      <c r="J366">
        <v>176</v>
      </c>
      <c r="K366" t="s">
        <v>1307</v>
      </c>
      <c r="L366">
        <v>159</v>
      </c>
      <c r="M366">
        <v>48.85</v>
      </c>
      <c r="N366">
        <v>2014</v>
      </c>
      <c r="O366" t="str">
        <f>VLOOKUP(C366, Query[[Country]:[Population Rank]],2,FALSE)</f>
        <v>3</v>
      </c>
      <c r="P366" t="str">
        <f>VLOOKUP(C366, Query[[Country]:[Growth Rate]],3,FALSE)</f>
        <v>0.59%</v>
      </c>
      <c r="Q366" t="str">
        <f>VLOOKUP(C366, Query[[Country]:[World Percentage]],4,FALSE)</f>
        <v>4.25%</v>
      </c>
      <c r="R366" t="str">
        <f>VLOOKUP(C366, Query[[Country]:[Density]],5,FALSE)</f>
        <v>35.32</v>
      </c>
      <c r="S366" t="str">
        <f>VLOOKUP(C366, Query[[Country]:[Land Area]],6, FALSE)</f>
        <v>9,147,420</v>
      </c>
      <c r="T366" t="str">
        <f>VLOOKUP(C366, Query[[Country]:[Area]],10, FALSE)</f>
        <v>9,372,610</v>
      </c>
      <c r="U366" t="str">
        <f>VLOOKUP(C366, Query[[Country]:[Region]],12, FALSE)</f>
        <v>Americas</v>
      </c>
      <c r="V366" t="str">
        <f>VLOOKUP(C366, Query[[Country]:[Subregion]],13, FALSE)</f>
        <v>Northern America</v>
      </c>
      <c r="W366" t="str">
        <f>VLOOKUP(C366, Query[[Country]:[GDP (IMF)]],16, FALSE)</f>
        <v>$22.20 Tn</v>
      </c>
      <c r="X366" t="str">
        <f>VLOOKUP(C366, Query[[Country]:[GDP (UN)]],17, FALSE)</f>
        <v>$18.62 Tn</v>
      </c>
      <c r="Y366">
        <f>VLOOKUP(C366, Query[[Country]:[GDP Per Capita]],18, FALSE)</f>
        <v>67063.27</v>
      </c>
    </row>
    <row r="367" spans="1:25" x14ac:dyDescent="0.2">
      <c r="A367">
        <v>166</v>
      </c>
      <c r="B367" t="s">
        <v>198</v>
      </c>
      <c r="C367" t="s">
        <v>52</v>
      </c>
      <c r="D367">
        <v>8</v>
      </c>
      <c r="E367">
        <v>355</v>
      </c>
      <c r="F367">
        <v>89</v>
      </c>
      <c r="G367">
        <v>210</v>
      </c>
      <c r="H367">
        <v>147</v>
      </c>
      <c r="I367">
        <v>171</v>
      </c>
      <c r="J367">
        <v>114</v>
      </c>
      <c r="K367" t="s">
        <v>1798</v>
      </c>
      <c r="L367">
        <v>737</v>
      </c>
      <c r="M367">
        <v>48.84</v>
      </c>
      <c r="N367">
        <v>2014</v>
      </c>
      <c r="O367" t="str">
        <f>VLOOKUP(C367, Query[[Country]:[Population Rank]],2,FALSE)</f>
        <v>39</v>
      </c>
      <c r="P367" t="str">
        <f>VLOOKUP(C367, Query[[Country]:[Growth Rate]],3,FALSE)</f>
        <v>0.89%</v>
      </c>
      <c r="Q367" t="str">
        <f>VLOOKUP(C367, Query[[Country]:[World Percentage]],4,FALSE)</f>
        <v>0.48%</v>
      </c>
      <c r="R367" t="str">
        <f>VLOOKUP(C367, Query[[Country]:[Density]],5,FALSE)</f>
        <v>3.78</v>
      </c>
      <c r="S367" t="str">
        <f>VLOOKUP(C367, Query[[Country]:[Land Area]],6, FALSE)</f>
        <v>9,093,510</v>
      </c>
      <c r="T367" t="str">
        <f>VLOOKUP(C367, Query[[Country]:[Area]],10, FALSE)</f>
        <v>9,984,670</v>
      </c>
      <c r="U367" t="str">
        <f>VLOOKUP(C367, Query[[Country]:[Region]],12, FALSE)</f>
        <v>Americas</v>
      </c>
      <c r="V367" t="str">
        <f>VLOOKUP(C367, Query[[Country]:[Subregion]],13, FALSE)</f>
        <v>Northern America</v>
      </c>
      <c r="W367" t="str">
        <f>VLOOKUP(C367, Query[[Country]:[GDP (IMF)]],16, FALSE)</f>
        <v>$1.83 Tn</v>
      </c>
      <c r="X367" t="str">
        <f>VLOOKUP(C367, Query[[Country]:[GDP (UN)]],17, FALSE)</f>
        <v>$1.53 Tn</v>
      </c>
      <c r="Y367">
        <f>VLOOKUP(C367, Query[[Country]:[GDP Per Capita]],18, FALSE)</f>
        <v>48552.87</v>
      </c>
    </row>
    <row r="368" spans="1:25" x14ac:dyDescent="0.2">
      <c r="A368">
        <v>167</v>
      </c>
      <c r="B368" t="s">
        <v>124</v>
      </c>
      <c r="C368" t="s">
        <v>66</v>
      </c>
      <c r="D368">
        <v>6</v>
      </c>
      <c r="E368">
        <v>249</v>
      </c>
      <c r="F368">
        <v>31</v>
      </c>
      <c r="G368">
        <v>165</v>
      </c>
      <c r="H368">
        <v>980</v>
      </c>
      <c r="I368">
        <v>825</v>
      </c>
      <c r="J368">
        <v>609</v>
      </c>
      <c r="K368" t="s">
        <v>2688</v>
      </c>
      <c r="L368">
        <v>737</v>
      </c>
      <c r="M368">
        <v>48.81</v>
      </c>
      <c r="N368">
        <v>2014</v>
      </c>
      <c r="O368" t="str">
        <f>VLOOKUP(C368, Query[[Country]:[Population Rank]],2,FALSE)</f>
        <v>22</v>
      </c>
      <c r="P368" t="str">
        <f>VLOOKUP(C368, Query[[Country]:[Growth Rate]],3,FALSE)</f>
        <v>0.22%</v>
      </c>
      <c r="Q368" t="str">
        <f>VLOOKUP(C368, Query[[Country]:[World Percentage]],4,FALSE)</f>
        <v>0.84%</v>
      </c>
      <c r="R368" t="str">
        <f>VLOOKUP(C368, Query[[Country]:[Density]],5,FALSE)</f>
        <v>118.31</v>
      </c>
      <c r="S368" t="str">
        <f>VLOOKUP(C368, Query[[Country]:[Land Area]],6, FALSE)</f>
        <v>547,557</v>
      </c>
      <c r="T368" t="str">
        <f>VLOOKUP(C368, Query[[Country]:[Area]],10, FALSE)</f>
        <v>551,695</v>
      </c>
      <c r="U368" t="str">
        <f>VLOOKUP(C368, Query[[Country]:[Region]],12, FALSE)</f>
        <v>Europe</v>
      </c>
      <c r="V368" t="str">
        <f>VLOOKUP(C368, Query[[Country]:[Subregion]],13, FALSE)</f>
        <v>Western Europe</v>
      </c>
      <c r="W368" t="str">
        <f>VLOOKUP(C368, Query[[Country]:[GDP (IMF)]],16, FALSE)</f>
        <v>$2.88 Tn</v>
      </c>
      <c r="X368" t="str">
        <f>VLOOKUP(C368, Query[[Country]:[GDP (UN)]],17, FALSE)</f>
        <v>$2.47 Tn</v>
      </c>
      <c r="Y368">
        <f>VLOOKUP(C368, Query[[Country]:[GDP Per Capita]],18, FALSE)</f>
        <v>44061.52</v>
      </c>
    </row>
    <row r="369" spans="1:25" x14ac:dyDescent="0.2">
      <c r="A369">
        <v>168</v>
      </c>
      <c r="B369" t="s">
        <v>199</v>
      </c>
      <c r="C369" t="s">
        <v>86</v>
      </c>
      <c r="D369">
        <v>5</v>
      </c>
      <c r="E369">
        <v>248</v>
      </c>
      <c r="F369">
        <v>321</v>
      </c>
      <c r="G369">
        <v>71</v>
      </c>
      <c r="H369">
        <v>177</v>
      </c>
      <c r="I369">
        <v>186</v>
      </c>
      <c r="J369">
        <v>107</v>
      </c>
      <c r="K369" t="s">
        <v>2360</v>
      </c>
      <c r="L369">
        <v>737</v>
      </c>
      <c r="M369">
        <v>48.79</v>
      </c>
      <c r="N369">
        <v>2014</v>
      </c>
      <c r="O369" t="str">
        <f>VLOOKUP(C369, Query[[Country]:[Population Rank]],2,FALSE)</f>
        <v>91</v>
      </c>
      <c r="P369" t="str">
        <f>VLOOKUP(C369, Query[[Country]:[Growth Rate]],3,FALSE)</f>
        <v>0.63%</v>
      </c>
      <c r="Q369" t="str">
        <f>VLOOKUP(C369, Query[[Country]:[World Percentage]],4,FALSE)</f>
        <v>0.13%</v>
      </c>
      <c r="R369" t="str">
        <f>VLOOKUP(C369, Query[[Country]:[Density]],5,FALSE)</f>
        <v>22.43</v>
      </c>
      <c r="S369" t="str">
        <f>VLOOKUP(C369, Query[[Country]:[Land Area]],6, FALSE)</f>
        <v>410,340</v>
      </c>
      <c r="T369" t="str">
        <f>VLOOKUP(C369, Query[[Country]:[Area]],10, FALSE)</f>
        <v>450,295</v>
      </c>
      <c r="U369" t="str">
        <f>VLOOKUP(C369, Query[[Country]:[Region]],12, FALSE)</f>
        <v>Europe</v>
      </c>
      <c r="V369" t="str">
        <f>VLOOKUP(C369, Query[[Country]:[Subregion]],13, FALSE)</f>
        <v>Northern Europe</v>
      </c>
      <c r="W369" t="str">
        <f>VLOOKUP(C369, Query[[Country]:[GDP (IMF)]],16, FALSE)</f>
        <v>$576.72 Bn</v>
      </c>
      <c r="X369" t="str">
        <f>VLOOKUP(C369, Query[[Country]:[GDP (UN)]],17, FALSE)</f>
        <v>$514.48 Bn</v>
      </c>
      <c r="Y369">
        <f>VLOOKUP(C369, Query[[Country]:[GDP Per Capita]],18, FALSE)</f>
        <v>57105.15</v>
      </c>
    </row>
    <row r="370" spans="1:25" x14ac:dyDescent="0.2">
      <c r="A370">
        <v>169</v>
      </c>
      <c r="B370" t="s">
        <v>2689</v>
      </c>
      <c r="C370" t="s">
        <v>101</v>
      </c>
      <c r="D370">
        <v>10</v>
      </c>
      <c r="E370">
        <v>39</v>
      </c>
      <c r="F370">
        <v>174</v>
      </c>
      <c r="G370">
        <v>172</v>
      </c>
      <c r="H370">
        <v>172</v>
      </c>
      <c r="I370">
        <v>152</v>
      </c>
      <c r="J370">
        <v>310</v>
      </c>
      <c r="K370" t="s">
        <v>2588</v>
      </c>
      <c r="L370">
        <v>373</v>
      </c>
      <c r="M370">
        <v>48.77</v>
      </c>
      <c r="N370">
        <v>2014</v>
      </c>
      <c r="O370" t="str">
        <f>VLOOKUP(C370, Query[[Country]:[Population Rank]],2,FALSE)</f>
        <v>19</v>
      </c>
      <c r="P370" t="str">
        <f>VLOOKUP(C370, Query[[Country]:[Growth Rate]],3,FALSE)</f>
        <v>0.32%</v>
      </c>
      <c r="Q370" t="str">
        <f>VLOOKUP(C370, Query[[Country]:[World Percentage]],4,FALSE)</f>
        <v>1.07%</v>
      </c>
      <c r="R370" t="str">
        <f>VLOOKUP(C370, Query[[Country]:[Density]],5,FALSE)</f>
        <v>234.61</v>
      </c>
      <c r="S370" t="str">
        <f>VLOOKUP(C370, Query[[Country]:[Land Area]],6, FALSE)</f>
        <v>348,560</v>
      </c>
      <c r="T370" t="str">
        <f>VLOOKUP(C370, Query[[Country]:[Area]],10, FALSE)</f>
        <v>357,114</v>
      </c>
      <c r="U370" t="str">
        <f>VLOOKUP(C370, Query[[Country]:[Region]],12, FALSE)</f>
        <v>Europe</v>
      </c>
      <c r="V370" t="str">
        <f>VLOOKUP(C370, Query[[Country]:[Subregion]],13, FALSE)</f>
        <v>Western Europe</v>
      </c>
      <c r="W370" t="str">
        <f>VLOOKUP(C370, Query[[Country]:[GDP (IMF)]],16, FALSE)</f>
        <v>$4.16 Tn</v>
      </c>
      <c r="X370" t="str">
        <f>VLOOKUP(C370, Query[[Country]:[GDP (UN)]],17, FALSE)</f>
        <v>$3.48 Tn</v>
      </c>
      <c r="Y370">
        <f>VLOOKUP(C370, Query[[Country]:[GDP Per Capita]],18, FALSE)</f>
        <v>49617.15</v>
      </c>
    </row>
    <row r="371" spans="1:25" x14ac:dyDescent="0.2">
      <c r="A371">
        <v>170</v>
      </c>
      <c r="B371" t="s">
        <v>200</v>
      </c>
      <c r="C371" t="s">
        <v>115</v>
      </c>
      <c r="D371">
        <v>6</v>
      </c>
      <c r="E371">
        <v>277</v>
      </c>
      <c r="F371">
        <v>134</v>
      </c>
      <c r="G371">
        <v>210</v>
      </c>
      <c r="H371">
        <v>96</v>
      </c>
      <c r="I371">
        <v>146</v>
      </c>
      <c r="J371">
        <v>250</v>
      </c>
      <c r="K371" t="s">
        <v>2218</v>
      </c>
      <c r="L371">
        <v>159</v>
      </c>
      <c r="M371">
        <v>48.71</v>
      </c>
      <c r="N371">
        <v>2014</v>
      </c>
      <c r="O371" t="str">
        <f>VLOOKUP(C371, Query[[Country]:[Population Rank]],2,FALSE)</f>
        <v>55</v>
      </c>
      <c r="P371" t="str">
        <f>VLOOKUP(C371, Query[[Country]:[Growth Rate]],3,FALSE)</f>
        <v>1.18%</v>
      </c>
      <c r="Q371" t="str">
        <f>VLOOKUP(C371, Query[[Country]:[World Percentage]],4,FALSE)</f>
        <v>0.33%</v>
      </c>
      <c r="R371" t="str">
        <f>VLOOKUP(C371, Query[[Country]:[Density]],5,FALSE)</f>
        <v>3.32</v>
      </c>
      <c r="S371" t="str">
        <f>VLOOKUP(C371, Query[[Country]:[Land Area]],6, FALSE)</f>
        <v>7,682,300</v>
      </c>
      <c r="T371" t="str">
        <f>VLOOKUP(C371, Query[[Country]:[Area]],10, FALSE)</f>
        <v>7,692,024</v>
      </c>
      <c r="U371" t="str">
        <f>VLOOKUP(C371, Query[[Country]:[Region]],12, FALSE)</f>
        <v>Oceania</v>
      </c>
      <c r="V371" t="str">
        <f>VLOOKUP(C371, Query[[Country]:[Subregion]],13, FALSE)</f>
        <v>Australia and New Zealand</v>
      </c>
      <c r="W371" t="str">
        <f>VLOOKUP(C371, Query[[Country]:[GDP (IMF)]],16, FALSE)</f>
        <v>$1.48 Tn</v>
      </c>
      <c r="X371" t="str">
        <f>VLOOKUP(C371, Query[[Country]:[GDP (UN)]],17, FALSE)</f>
        <v>$1.30 Tn</v>
      </c>
      <c r="Y371">
        <f>VLOOKUP(C371, Query[[Country]:[GDP Per Capita]],18, FALSE)</f>
        <v>58096.73</v>
      </c>
    </row>
    <row r="372" spans="1:25" x14ac:dyDescent="0.2">
      <c r="A372">
        <v>171</v>
      </c>
      <c r="B372" t="s">
        <v>201</v>
      </c>
      <c r="C372" t="s">
        <v>15</v>
      </c>
      <c r="D372">
        <v>74</v>
      </c>
      <c r="E372">
        <v>157</v>
      </c>
      <c r="F372">
        <v>34</v>
      </c>
      <c r="G372">
        <v>210</v>
      </c>
      <c r="H372">
        <v>632</v>
      </c>
      <c r="I372">
        <v>677</v>
      </c>
      <c r="J372">
        <v>406</v>
      </c>
      <c r="K372" t="s">
        <v>2690</v>
      </c>
      <c r="L372">
        <v>737</v>
      </c>
      <c r="M372">
        <v>48.69</v>
      </c>
      <c r="N372">
        <v>2014</v>
      </c>
      <c r="O372" t="str">
        <f>VLOOKUP(C372, Query[[Country]:[Population Rank]],2,FALSE)</f>
        <v>3</v>
      </c>
      <c r="P372" t="str">
        <f>VLOOKUP(C372, Query[[Country]:[Growth Rate]],3,FALSE)</f>
        <v>0.59%</v>
      </c>
      <c r="Q372" t="str">
        <f>VLOOKUP(C372, Query[[Country]:[World Percentage]],4,FALSE)</f>
        <v>4.25%</v>
      </c>
      <c r="R372" t="str">
        <f>VLOOKUP(C372, Query[[Country]:[Density]],5,FALSE)</f>
        <v>35.32</v>
      </c>
      <c r="S372" t="str">
        <f>VLOOKUP(C372, Query[[Country]:[Land Area]],6, FALSE)</f>
        <v>9,147,420</v>
      </c>
      <c r="T372" t="str">
        <f>VLOOKUP(C372, Query[[Country]:[Area]],10, FALSE)</f>
        <v>9,372,610</v>
      </c>
      <c r="U372" t="str">
        <f>VLOOKUP(C372, Query[[Country]:[Region]],12, FALSE)</f>
        <v>Americas</v>
      </c>
      <c r="V372" t="str">
        <f>VLOOKUP(C372, Query[[Country]:[Subregion]],13, FALSE)</f>
        <v>Northern America</v>
      </c>
      <c r="W372" t="str">
        <f>VLOOKUP(C372, Query[[Country]:[GDP (IMF)]],16, FALSE)</f>
        <v>$22.20 Tn</v>
      </c>
      <c r="X372" t="str">
        <f>VLOOKUP(C372, Query[[Country]:[GDP (UN)]],17, FALSE)</f>
        <v>$18.62 Tn</v>
      </c>
      <c r="Y372">
        <f>VLOOKUP(C372, Query[[Country]:[GDP Per Capita]],18, FALSE)</f>
        <v>67063.27</v>
      </c>
    </row>
    <row r="373" spans="1:25" x14ac:dyDescent="0.2">
      <c r="A373">
        <v>172</v>
      </c>
      <c r="B373" t="s">
        <v>202</v>
      </c>
      <c r="C373" t="s">
        <v>15</v>
      </c>
      <c r="D373">
        <v>75</v>
      </c>
      <c r="E373">
        <v>174</v>
      </c>
      <c r="F373">
        <v>478</v>
      </c>
      <c r="G373">
        <v>210</v>
      </c>
      <c r="H373">
        <v>188</v>
      </c>
      <c r="I373">
        <v>85</v>
      </c>
      <c r="J373">
        <v>159</v>
      </c>
      <c r="K373" t="s">
        <v>2392</v>
      </c>
      <c r="L373">
        <v>138</v>
      </c>
      <c r="M373">
        <v>48.67</v>
      </c>
      <c r="N373">
        <v>2014</v>
      </c>
      <c r="O373" t="str">
        <f>VLOOKUP(C373, Query[[Country]:[Population Rank]],2,FALSE)</f>
        <v>3</v>
      </c>
      <c r="P373" t="str">
        <f>VLOOKUP(C373, Query[[Country]:[Growth Rate]],3,FALSE)</f>
        <v>0.59%</v>
      </c>
      <c r="Q373" t="str">
        <f>VLOOKUP(C373, Query[[Country]:[World Percentage]],4,FALSE)</f>
        <v>4.25%</v>
      </c>
      <c r="R373" t="str">
        <f>VLOOKUP(C373, Query[[Country]:[Density]],5,FALSE)</f>
        <v>35.32</v>
      </c>
      <c r="S373" t="str">
        <f>VLOOKUP(C373, Query[[Country]:[Land Area]],6, FALSE)</f>
        <v>9,147,420</v>
      </c>
      <c r="T373" t="str">
        <f>VLOOKUP(C373, Query[[Country]:[Area]],10, FALSE)</f>
        <v>9,372,610</v>
      </c>
      <c r="U373" t="str">
        <f>VLOOKUP(C373, Query[[Country]:[Region]],12, FALSE)</f>
        <v>Americas</v>
      </c>
      <c r="V373" t="str">
        <f>VLOOKUP(C373, Query[[Country]:[Subregion]],13, FALSE)</f>
        <v>Northern America</v>
      </c>
      <c r="W373" t="str">
        <f>VLOOKUP(C373, Query[[Country]:[GDP (IMF)]],16, FALSE)</f>
        <v>$22.20 Tn</v>
      </c>
      <c r="X373" t="str">
        <f>VLOOKUP(C373, Query[[Country]:[GDP (UN)]],17, FALSE)</f>
        <v>$18.62 Tn</v>
      </c>
      <c r="Y373">
        <f>VLOOKUP(C373, Query[[Country]:[GDP Per Capita]],18, FALSE)</f>
        <v>67063.27</v>
      </c>
    </row>
    <row r="374" spans="1:25" x14ac:dyDescent="0.2">
      <c r="A374">
        <v>173</v>
      </c>
      <c r="B374" t="s">
        <v>203</v>
      </c>
      <c r="C374" t="s">
        <v>15</v>
      </c>
      <c r="D374">
        <v>76</v>
      </c>
      <c r="E374">
        <v>355</v>
      </c>
      <c r="F374">
        <v>284</v>
      </c>
      <c r="G374">
        <v>210</v>
      </c>
      <c r="H374">
        <v>242</v>
      </c>
      <c r="I374">
        <v>263</v>
      </c>
      <c r="J374">
        <v>159</v>
      </c>
      <c r="K374" t="s">
        <v>2351</v>
      </c>
      <c r="L374">
        <v>51</v>
      </c>
      <c r="M374">
        <v>48.65</v>
      </c>
      <c r="N374">
        <v>2014</v>
      </c>
      <c r="O374" t="str">
        <f>VLOOKUP(C374, Query[[Country]:[Population Rank]],2,FALSE)</f>
        <v>3</v>
      </c>
      <c r="P374" t="str">
        <f>VLOOKUP(C374, Query[[Country]:[Growth Rate]],3,FALSE)</f>
        <v>0.59%</v>
      </c>
      <c r="Q374" t="str">
        <f>VLOOKUP(C374, Query[[Country]:[World Percentage]],4,FALSE)</f>
        <v>4.25%</v>
      </c>
      <c r="R374" t="str">
        <f>VLOOKUP(C374, Query[[Country]:[Density]],5,FALSE)</f>
        <v>35.32</v>
      </c>
      <c r="S374" t="str">
        <f>VLOOKUP(C374, Query[[Country]:[Land Area]],6, FALSE)</f>
        <v>9,147,420</v>
      </c>
      <c r="T374" t="str">
        <f>VLOOKUP(C374, Query[[Country]:[Area]],10, FALSE)</f>
        <v>9,372,610</v>
      </c>
      <c r="U374" t="str">
        <f>VLOOKUP(C374, Query[[Country]:[Region]],12, FALSE)</f>
        <v>Americas</v>
      </c>
      <c r="V374" t="str">
        <f>VLOOKUP(C374, Query[[Country]:[Subregion]],13, FALSE)</f>
        <v>Northern America</v>
      </c>
      <c r="W374" t="str">
        <f>VLOOKUP(C374, Query[[Country]:[GDP (IMF)]],16, FALSE)</f>
        <v>$22.20 Tn</v>
      </c>
      <c r="X374" t="str">
        <f>VLOOKUP(C374, Query[[Country]:[GDP (UN)]],17, FALSE)</f>
        <v>$18.62 Tn</v>
      </c>
      <c r="Y374">
        <f>VLOOKUP(C374, Query[[Country]:[GDP Per Capita]],18, FALSE)</f>
        <v>67063.27</v>
      </c>
    </row>
    <row r="375" spans="1:25" x14ac:dyDescent="0.2">
      <c r="A375">
        <v>174</v>
      </c>
      <c r="B375" t="s">
        <v>204</v>
      </c>
      <c r="C375" t="s">
        <v>92</v>
      </c>
      <c r="D375">
        <v>5</v>
      </c>
      <c r="E375">
        <v>355</v>
      </c>
      <c r="F375">
        <v>69</v>
      </c>
      <c r="G375">
        <v>210</v>
      </c>
      <c r="H375">
        <v>292</v>
      </c>
      <c r="I375">
        <v>481</v>
      </c>
      <c r="J375">
        <v>406</v>
      </c>
      <c r="K375" t="s">
        <v>2691</v>
      </c>
      <c r="L375">
        <v>28</v>
      </c>
      <c r="M375">
        <v>48.63</v>
      </c>
      <c r="N375">
        <v>2014</v>
      </c>
      <c r="O375" t="str">
        <f>VLOOKUP(C375, Query[[Country]:[Population Rank]],2,FALSE)</f>
        <v>28</v>
      </c>
      <c r="P375" t="str">
        <f>VLOOKUP(C375, Query[[Country]:[Growth Rate]],3,FALSE)</f>
        <v>0.09%</v>
      </c>
      <c r="Q375" t="str">
        <f>VLOOKUP(C375, Query[[Country]:[World Percentage]],4,FALSE)</f>
        <v>0.66%</v>
      </c>
      <c r="R375" t="str">
        <f>VLOOKUP(C375, Query[[Country]:[Density]],5,FALSE)</f>
        <v>511.62</v>
      </c>
      <c r="S375" t="str">
        <f>VLOOKUP(C375, Query[[Country]:[Land Area]],6, FALSE)</f>
        <v>97,230</v>
      </c>
      <c r="T375" t="str">
        <f>VLOOKUP(C375, Query[[Country]:[Area]],10, FALSE)</f>
        <v>100,210</v>
      </c>
      <c r="U375" t="str">
        <f>VLOOKUP(C375, Query[[Country]:[Region]],12, FALSE)</f>
        <v>Asia</v>
      </c>
      <c r="V375" t="str">
        <f>VLOOKUP(C375, Query[[Country]:[Subregion]],13, FALSE)</f>
        <v>Eastern Asia</v>
      </c>
      <c r="W375" t="str">
        <f>VLOOKUP(C375, Query[[Country]:[GDP (IMF)]],16, FALSE)</f>
        <v>$1.74 Tn</v>
      </c>
      <c r="X375" t="str">
        <f>VLOOKUP(C375, Query[[Country]:[GDP (UN)]],17, FALSE)</f>
        <v>$1.41 Tn</v>
      </c>
      <c r="Y375">
        <f>VLOOKUP(C375, Query[[Country]:[GDP Per Capita]],18, FALSE)</f>
        <v>34023.56</v>
      </c>
    </row>
    <row r="376" spans="1:25" x14ac:dyDescent="0.2">
      <c r="A376">
        <v>175</v>
      </c>
      <c r="B376" t="s">
        <v>205</v>
      </c>
      <c r="C376" t="s">
        <v>15</v>
      </c>
      <c r="D376">
        <v>77</v>
      </c>
      <c r="E376">
        <v>355</v>
      </c>
      <c r="F376">
        <v>478</v>
      </c>
      <c r="G376">
        <v>119</v>
      </c>
      <c r="H376">
        <v>191</v>
      </c>
      <c r="I376">
        <v>124</v>
      </c>
      <c r="J376">
        <v>107</v>
      </c>
      <c r="K376" t="s">
        <v>1771</v>
      </c>
      <c r="L376">
        <v>227</v>
      </c>
      <c r="M376">
        <v>48.61</v>
      </c>
      <c r="N376">
        <v>2014</v>
      </c>
      <c r="O376" t="str">
        <f>VLOOKUP(C376, Query[[Country]:[Population Rank]],2,FALSE)</f>
        <v>3</v>
      </c>
      <c r="P376" t="str">
        <f>VLOOKUP(C376, Query[[Country]:[Growth Rate]],3,FALSE)</f>
        <v>0.59%</v>
      </c>
      <c r="Q376" t="str">
        <f>VLOOKUP(C376, Query[[Country]:[World Percentage]],4,FALSE)</f>
        <v>4.25%</v>
      </c>
      <c r="R376" t="str">
        <f>VLOOKUP(C376, Query[[Country]:[Density]],5,FALSE)</f>
        <v>35.32</v>
      </c>
      <c r="S376" t="str">
        <f>VLOOKUP(C376, Query[[Country]:[Land Area]],6, FALSE)</f>
        <v>9,147,420</v>
      </c>
      <c r="T376" t="str">
        <f>VLOOKUP(C376, Query[[Country]:[Area]],10, FALSE)</f>
        <v>9,372,610</v>
      </c>
      <c r="U376" t="str">
        <f>VLOOKUP(C376, Query[[Country]:[Region]],12, FALSE)</f>
        <v>Americas</v>
      </c>
      <c r="V376" t="str">
        <f>VLOOKUP(C376, Query[[Country]:[Subregion]],13, FALSE)</f>
        <v>Northern America</v>
      </c>
      <c r="W376" t="str">
        <f>VLOOKUP(C376, Query[[Country]:[GDP (IMF)]],16, FALSE)</f>
        <v>$22.20 Tn</v>
      </c>
      <c r="X376" t="str">
        <f>VLOOKUP(C376, Query[[Country]:[GDP (UN)]],17, FALSE)</f>
        <v>$18.62 Tn</v>
      </c>
      <c r="Y376">
        <f>VLOOKUP(C376, Query[[Country]:[GDP Per Capita]],18, FALSE)</f>
        <v>67063.27</v>
      </c>
    </row>
    <row r="377" spans="1:25" x14ac:dyDescent="0.2">
      <c r="A377">
        <v>176</v>
      </c>
      <c r="B377" t="s">
        <v>206</v>
      </c>
      <c r="C377" t="s">
        <v>66</v>
      </c>
      <c r="D377">
        <v>7</v>
      </c>
      <c r="E377">
        <v>59</v>
      </c>
      <c r="F377">
        <v>478</v>
      </c>
      <c r="G377">
        <v>55</v>
      </c>
      <c r="H377">
        <v>190</v>
      </c>
      <c r="I377">
        <v>135</v>
      </c>
      <c r="J377">
        <v>250</v>
      </c>
      <c r="K377" t="s">
        <v>2692</v>
      </c>
      <c r="L377">
        <v>204</v>
      </c>
      <c r="M377">
        <v>48.61</v>
      </c>
      <c r="N377">
        <v>2014</v>
      </c>
      <c r="O377" t="str">
        <f>VLOOKUP(C377, Query[[Country]:[Population Rank]],2,FALSE)</f>
        <v>22</v>
      </c>
      <c r="P377" t="str">
        <f>VLOOKUP(C377, Query[[Country]:[Growth Rate]],3,FALSE)</f>
        <v>0.22%</v>
      </c>
      <c r="Q377" t="str">
        <f>VLOOKUP(C377, Query[[Country]:[World Percentage]],4,FALSE)</f>
        <v>0.84%</v>
      </c>
      <c r="R377" t="str">
        <f>VLOOKUP(C377, Query[[Country]:[Density]],5,FALSE)</f>
        <v>118.31</v>
      </c>
      <c r="S377" t="str">
        <f>VLOOKUP(C377, Query[[Country]:[Land Area]],6, FALSE)</f>
        <v>547,557</v>
      </c>
      <c r="T377" t="str">
        <f>VLOOKUP(C377, Query[[Country]:[Area]],10, FALSE)</f>
        <v>551,695</v>
      </c>
      <c r="U377" t="str">
        <f>VLOOKUP(C377, Query[[Country]:[Region]],12, FALSE)</f>
        <v>Europe</v>
      </c>
      <c r="V377" t="str">
        <f>VLOOKUP(C377, Query[[Country]:[Subregion]],13, FALSE)</f>
        <v>Western Europe</v>
      </c>
      <c r="W377" t="str">
        <f>VLOOKUP(C377, Query[[Country]:[GDP (IMF)]],16, FALSE)</f>
        <v>$2.88 Tn</v>
      </c>
      <c r="X377" t="str">
        <f>VLOOKUP(C377, Query[[Country]:[GDP (UN)]],17, FALSE)</f>
        <v>$2.47 Tn</v>
      </c>
      <c r="Y377">
        <f>VLOOKUP(C377, Query[[Country]:[GDP Per Capita]],18, FALSE)</f>
        <v>44061.52</v>
      </c>
    </row>
    <row r="378" spans="1:25" x14ac:dyDescent="0.2">
      <c r="A378">
        <v>177</v>
      </c>
      <c r="B378" t="s">
        <v>207</v>
      </c>
      <c r="C378" t="s">
        <v>15</v>
      </c>
      <c r="D378">
        <v>78</v>
      </c>
      <c r="E378">
        <v>305</v>
      </c>
      <c r="F378">
        <v>132</v>
      </c>
      <c r="G378">
        <v>210</v>
      </c>
      <c r="H378">
        <v>145</v>
      </c>
      <c r="I378">
        <v>166</v>
      </c>
      <c r="J378">
        <v>159</v>
      </c>
      <c r="K378" t="s">
        <v>1239</v>
      </c>
      <c r="L378">
        <v>204</v>
      </c>
      <c r="M378">
        <v>48.6</v>
      </c>
      <c r="N378">
        <v>2014</v>
      </c>
      <c r="O378" t="str">
        <f>VLOOKUP(C378, Query[[Country]:[Population Rank]],2,FALSE)</f>
        <v>3</v>
      </c>
      <c r="P378" t="str">
        <f>VLOOKUP(C378, Query[[Country]:[Growth Rate]],3,FALSE)</f>
        <v>0.59%</v>
      </c>
      <c r="Q378" t="str">
        <f>VLOOKUP(C378, Query[[Country]:[World Percentage]],4,FALSE)</f>
        <v>4.25%</v>
      </c>
      <c r="R378" t="str">
        <f>VLOOKUP(C378, Query[[Country]:[Density]],5,FALSE)</f>
        <v>35.32</v>
      </c>
      <c r="S378" t="str">
        <f>VLOOKUP(C378, Query[[Country]:[Land Area]],6, FALSE)</f>
        <v>9,147,420</v>
      </c>
      <c r="T378" t="str">
        <f>VLOOKUP(C378, Query[[Country]:[Area]],10, FALSE)</f>
        <v>9,372,610</v>
      </c>
      <c r="U378" t="str">
        <f>VLOOKUP(C378, Query[[Country]:[Region]],12, FALSE)</f>
        <v>Americas</v>
      </c>
      <c r="V378" t="str">
        <f>VLOOKUP(C378, Query[[Country]:[Subregion]],13, FALSE)</f>
        <v>Northern America</v>
      </c>
      <c r="W378" t="str">
        <f>VLOOKUP(C378, Query[[Country]:[GDP (IMF)]],16, FALSE)</f>
        <v>$22.20 Tn</v>
      </c>
      <c r="X378" t="str">
        <f>VLOOKUP(C378, Query[[Country]:[GDP (UN)]],17, FALSE)</f>
        <v>$18.62 Tn</v>
      </c>
      <c r="Y378">
        <f>VLOOKUP(C378, Query[[Country]:[GDP Per Capita]],18, FALSE)</f>
        <v>67063.27</v>
      </c>
    </row>
    <row r="379" spans="1:25" x14ac:dyDescent="0.2">
      <c r="A379">
        <v>178</v>
      </c>
      <c r="B379" t="s">
        <v>208</v>
      </c>
      <c r="C379" t="s">
        <v>19</v>
      </c>
      <c r="D379">
        <v>14</v>
      </c>
      <c r="E379">
        <v>131</v>
      </c>
      <c r="F379">
        <v>257</v>
      </c>
      <c r="G379">
        <v>190</v>
      </c>
      <c r="H379">
        <v>124</v>
      </c>
      <c r="I379">
        <v>127</v>
      </c>
      <c r="J379">
        <v>114</v>
      </c>
      <c r="K379" t="s">
        <v>1179</v>
      </c>
      <c r="L379">
        <v>227</v>
      </c>
      <c r="M379">
        <v>48.55</v>
      </c>
      <c r="N379">
        <v>2014</v>
      </c>
      <c r="O379" t="str">
        <f>VLOOKUP(C379, Query[[Country]:[Population Rank]],2,FALSE)</f>
        <v>21</v>
      </c>
      <c r="P379" t="str">
        <f>VLOOKUP(C379, Query[[Country]:[Growth Rate]],3,FALSE)</f>
        <v>0.53%</v>
      </c>
      <c r="Q379" t="str">
        <f>VLOOKUP(C379, Query[[Country]:[World Percentage]],4,FALSE)</f>
        <v>0.87%</v>
      </c>
      <c r="R379" t="str">
        <f>VLOOKUP(C379, Query[[Country]:[Density]],5,FALSE)</f>
        <v>279.48</v>
      </c>
      <c r="S379" t="str">
        <f>VLOOKUP(C379, Query[[Country]:[Land Area]],6, FALSE)</f>
        <v>241,930</v>
      </c>
      <c r="T379" t="str">
        <f>VLOOKUP(C379, Query[[Country]:[Area]],10, FALSE)</f>
        <v>242,900</v>
      </c>
      <c r="U379" t="str">
        <f>VLOOKUP(C379, Query[[Country]:[Region]],12, FALSE)</f>
        <v>Europe</v>
      </c>
      <c r="V379" t="str">
        <f>VLOOKUP(C379, Query[[Country]:[Subregion]],13, FALSE)</f>
        <v>Northern Europe</v>
      </c>
      <c r="W379" t="str">
        <f>VLOOKUP(C379, Query[[Country]:[GDP (IMF)]],16, FALSE)</f>
        <v>$2.93 Tn</v>
      </c>
      <c r="X379" t="str">
        <f>VLOOKUP(C379, Query[[Country]:[GDP (UN)]],17, FALSE)</f>
        <v>$2.65 Tn</v>
      </c>
      <c r="Y379">
        <f>VLOOKUP(C379, Query[[Country]:[GDP Per Capita]],18, FALSE)</f>
        <v>43117.57</v>
      </c>
    </row>
    <row r="380" spans="1:25" x14ac:dyDescent="0.2">
      <c r="A380">
        <v>179</v>
      </c>
      <c r="B380" t="s">
        <v>209</v>
      </c>
      <c r="C380" t="s">
        <v>101</v>
      </c>
      <c r="D380">
        <v>11</v>
      </c>
      <c r="E380">
        <v>304</v>
      </c>
      <c r="F380">
        <v>146</v>
      </c>
      <c r="G380">
        <v>126</v>
      </c>
      <c r="H380">
        <v>152</v>
      </c>
      <c r="I380">
        <v>138</v>
      </c>
      <c r="J380">
        <v>134</v>
      </c>
      <c r="K380" t="s">
        <v>1798</v>
      </c>
      <c r="L380">
        <v>637</v>
      </c>
      <c r="M380">
        <v>48.54</v>
      </c>
      <c r="N380">
        <v>2014</v>
      </c>
      <c r="O380" t="str">
        <f>VLOOKUP(C380, Query[[Country]:[Population Rank]],2,FALSE)</f>
        <v>19</v>
      </c>
      <c r="P380" t="str">
        <f>VLOOKUP(C380, Query[[Country]:[Growth Rate]],3,FALSE)</f>
        <v>0.32%</v>
      </c>
      <c r="Q380" t="str">
        <f>VLOOKUP(C380, Query[[Country]:[World Percentage]],4,FALSE)</f>
        <v>1.07%</v>
      </c>
      <c r="R380" t="str">
        <f>VLOOKUP(C380, Query[[Country]:[Density]],5,FALSE)</f>
        <v>234.61</v>
      </c>
      <c r="S380" t="str">
        <f>VLOOKUP(C380, Query[[Country]:[Land Area]],6, FALSE)</f>
        <v>348,560</v>
      </c>
      <c r="T380" t="str">
        <f>VLOOKUP(C380, Query[[Country]:[Area]],10, FALSE)</f>
        <v>357,114</v>
      </c>
      <c r="U380" t="str">
        <f>VLOOKUP(C380, Query[[Country]:[Region]],12, FALSE)</f>
        <v>Europe</v>
      </c>
      <c r="V380" t="str">
        <f>VLOOKUP(C380, Query[[Country]:[Subregion]],13, FALSE)</f>
        <v>Western Europe</v>
      </c>
      <c r="W380" t="str">
        <f>VLOOKUP(C380, Query[[Country]:[GDP (IMF)]],16, FALSE)</f>
        <v>$4.16 Tn</v>
      </c>
      <c r="X380" t="str">
        <f>VLOOKUP(C380, Query[[Country]:[GDP (UN)]],17, FALSE)</f>
        <v>$3.48 Tn</v>
      </c>
      <c r="Y380">
        <f>VLOOKUP(C380, Query[[Country]:[GDP Per Capita]],18, FALSE)</f>
        <v>49617.15</v>
      </c>
    </row>
    <row r="381" spans="1:25" x14ac:dyDescent="0.2">
      <c r="A381">
        <v>180</v>
      </c>
      <c r="B381" t="s">
        <v>210</v>
      </c>
      <c r="C381" t="s">
        <v>15</v>
      </c>
      <c r="D381">
        <v>79</v>
      </c>
      <c r="E381">
        <v>176</v>
      </c>
      <c r="F381">
        <v>53</v>
      </c>
      <c r="G381">
        <v>210</v>
      </c>
      <c r="H381">
        <v>312</v>
      </c>
      <c r="I381">
        <v>229</v>
      </c>
      <c r="J381">
        <v>187</v>
      </c>
      <c r="K381" t="s">
        <v>2693</v>
      </c>
      <c r="L381">
        <v>307</v>
      </c>
      <c r="M381">
        <v>48.48</v>
      </c>
      <c r="N381">
        <v>2014</v>
      </c>
      <c r="O381" t="str">
        <f>VLOOKUP(C381, Query[[Country]:[Population Rank]],2,FALSE)</f>
        <v>3</v>
      </c>
      <c r="P381" t="str">
        <f>VLOOKUP(C381, Query[[Country]:[Growth Rate]],3,FALSE)</f>
        <v>0.59%</v>
      </c>
      <c r="Q381" t="str">
        <f>VLOOKUP(C381, Query[[Country]:[World Percentage]],4,FALSE)</f>
        <v>4.25%</v>
      </c>
      <c r="R381" t="str">
        <f>VLOOKUP(C381, Query[[Country]:[Density]],5,FALSE)</f>
        <v>35.32</v>
      </c>
      <c r="S381" t="str">
        <f>VLOOKUP(C381, Query[[Country]:[Land Area]],6, FALSE)</f>
        <v>9,147,420</v>
      </c>
      <c r="T381" t="str">
        <f>VLOOKUP(C381, Query[[Country]:[Area]],10, FALSE)</f>
        <v>9,372,610</v>
      </c>
      <c r="U381" t="str">
        <f>VLOOKUP(C381, Query[[Country]:[Region]],12, FALSE)</f>
        <v>Americas</v>
      </c>
      <c r="V381" t="str">
        <f>VLOOKUP(C381, Query[[Country]:[Subregion]],13, FALSE)</f>
        <v>Northern America</v>
      </c>
      <c r="W381" t="str">
        <f>VLOOKUP(C381, Query[[Country]:[GDP (IMF)]],16, FALSE)</f>
        <v>$22.20 Tn</v>
      </c>
      <c r="X381" t="str">
        <f>VLOOKUP(C381, Query[[Country]:[GDP (UN)]],17, FALSE)</f>
        <v>$18.62 Tn</v>
      </c>
      <c r="Y381">
        <f>VLOOKUP(C381, Query[[Country]:[GDP Per Capita]],18, FALSE)</f>
        <v>67063.27</v>
      </c>
    </row>
    <row r="382" spans="1:25" x14ac:dyDescent="0.2">
      <c r="A382">
        <v>181</v>
      </c>
      <c r="B382" t="s">
        <v>211</v>
      </c>
      <c r="C382" t="s">
        <v>95</v>
      </c>
      <c r="D382">
        <v>2</v>
      </c>
      <c r="E382">
        <v>162</v>
      </c>
      <c r="F382">
        <v>467</v>
      </c>
      <c r="G382">
        <v>178</v>
      </c>
      <c r="H382">
        <v>109</v>
      </c>
      <c r="I382">
        <v>183</v>
      </c>
      <c r="J382">
        <v>200</v>
      </c>
      <c r="K382" t="s">
        <v>1066</v>
      </c>
      <c r="L382">
        <v>481</v>
      </c>
      <c r="M382">
        <v>48.48</v>
      </c>
      <c r="N382">
        <v>2014</v>
      </c>
      <c r="O382" t="str">
        <f>VLOOKUP(C382, Query[[Country]:[Population Rank]],2,FALSE)</f>
        <v>23</v>
      </c>
      <c r="P382" t="str">
        <f>VLOOKUP(C382, Query[[Country]:[Growth Rate]],3,FALSE)</f>
        <v>-0.15%</v>
      </c>
      <c r="Q382" t="str">
        <f>VLOOKUP(C382, Query[[Country]:[World Percentage]],4,FALSE)</f>
        <v>0.78%</v>
      </c>
      <c r="R382" t="str">
        <f>VLOOKUP(C382, Query[[Country]:[Density]],5,FALSE)</f>
        <v>200.65</v>
      </c>
      <c r="S382" t="str">
        <f>VLOOKUP(C382, Query[[Country]:[Land Area]],6, FALSE)</f>
        <v>294,140</v>
      </c>
      <c r="T382" t="str">
        <f>VLOOKUP(C382, Query[[Country]:[Area]],10, FALSE)</f>
        <v>301,336</v>
      </c>
      <c r="U382" t="str">
        <f>VLOOKUP(C382, Query[[Country]:[Region]],12, FALSE)</f>
        <v>Europe</v>
      </c>
      <c r="V382" t="str">
        <f>VLOOKUP(C382, Query[[Country]:[Subregion]],13, FALSE)</f>
        <v>Southern Europe</v>
      </c>
      <c r="W382" t="str">
        <f>VLOOKUP(C382, Query[[Country]:[GDP (IMF)]],16, FALSE)</f>
        <v>$2.09 Tn</v>
      </c>
      <c r="X382" t="str">
        <f>VLOOKUP(C382, Query[[Country]:[GDP (UN)]],17, FALSE)</f>
        <v>$1.86 Tn</v>
      </c>
      <c r="Y382">
        <f>VLOOKUP(C382, Query[[Country]:[GDP Per Capita]],18, FALSE)</f>
        <v>34574.71</v>
      </c>
    </row>
    <row r="383" spans="1:25" x14ac:dyDescent="0.2">
      <c r="A383">
        <v>182</v>
      </c>
      <c r="B383" t="s">
        <v>212</v>
      </c>
      <c r="C383" t="s">
        <v>15</v>
      </c>
      <c r="D383">
        <v>80</v>
      </c>
      <c r="E383">
        <v>273</v>
      </c>
      <c r="F383">
        <v>190</v>
      </c>
      <c r="G383">
        <v>109</v>
      </c>
      <c r="H383">
        <v>142</v>
      </c>
      <c r="I383">
        <v>173</v>
      </c>
      <c r="J383">
        <v>75</v>
      </c>
      <c r="K383" t="s">
        <v>2684</v>
      </c>
      <c r="L383">
        <v>338</v>
      </c>
      <c r="M383">
        <v>48.47</v>
      </c>
      <c r="N383">
        <v>2014</v>
      </c>
      <c r="O383" t="str">
        <f>VLOOKUP(C383, Query[[Country]:[Population Rank]],2,FALSE)</f>
        <v>3</v>
      </c>
      <c r="P383" t="str">
        <f>VLOOKUP(C383, Query[[Country]:[Growth Rate]],3,FALSE)</f>
        <v>0.59%</v>
      </c>
      <c r="Q383" t="str">
        <f>VLOOKUP(C383, Query[[Country]:[World Percentage]],4,FALSE)</f>
        <v>4.25%</v>
      </c>
      <c r="R383" t="str">
        <f>VLOOKUP(C383, Query[[Country]:[Density]],5,FALSE)</f>
        <v>35.32</v>
      </c>
      <c r="S383" t="str">
        <f>VLOOKUP(C383, Query[[Country]:[Land Area]],6, FALSE)</f>
        <v>9,147,420</v>
      </c>
      <c r="T383" t="str">
        <f>VLOOKUP(C383, Query[[Country]:[Area]],10, FALSE)</f>
        <v>9,372,610</v>
      </c>
      <c r="U383" t="str">
        <f>VLOOKUP(C383, Query[[Country]:[Region]],12, FALSE)</f>
        <v>Americas</v>
      </c>
      <c r="V383" t="str">
        <f>VLOOKUP(C383, Query[[Country]:[Subregion]],13, FALSE)</f>
        <v>Northern America</v>
      </c>
      <c r="W383" t="str">
        <f>VLOOKUP(C383, Query[[Country]:[GDP (IMF)]],16, FALSE)</f>
        <v>$22.20 Tn</v>
      </c>
      <c r="X383" t="str">
        <f>VLOOKUP(C383, Query[[Country]:[GDP (UN)]],17, FALSE)</f>
        <v>$18.62 Tn</v>
      </c>
      <c r="Y383">
        <f>VLOOKUP(C383, Query[[Country]:[GDP Per Capita]],18, FALSE)</f>
        <v>67063.27</v>
      </c>
    </row>
    <row r="384" spans="1:25" x14ac:dyDescent="0.2">
      <c r="A384">
        <v>183</v>
      </c>
      <c r="B384" t="s">
        <v>213</v>
      </c>
      <c r="C384" t="s">
        <v>15</v>
      </c>
      <c r="D384">
        <v>81</v>
      </c>
      <c r="E384">
        <v>355</v>
      </c>
      <c r="F384">
        <v>478</v>
      </c>
      <c r="G384">
        <v>210</v>
      </c>
      <c r="H384">
        <v>125</v>
      </c>
      <c r="I384">
        <v>102</v>
      </c>
      <c r="J384">
        <v>134</v>
      </c>
      <c r="K384" t="s">
        <v>1066</v>
      </c>
      <c r="L384">
        <v>280</v>
      </c>
      <c r="M384">
        <v>48.4</v>
      </c>
      <c r="N384">
        <v>2014</v>
      </c>
      <c r="O384" t="str">
        <f>VLOOKUP(C384, Query[[Country]:[Population Rank]],2,FALSE)</f>
        <v>3</v>
      </c>
      <c r="P384" t="str">
        <f>VLOOKUP(C384, Query[[Country]:[Growth Rate]],3,FALSE)</f>
        <v>0.59%</v>
      </c>
      <c r="Q384" t="str">
        <f>VLOOKUP(C384, Query[[Country]:[World Percentage]],4,FALSE)</f>
        <v>4.25%</v>
      </c>
      <c r="R384" t="str">
        <f>VLOOKUP(C384, Query[[Country]:[Density]],5,FALSE)</f>
        <v>35.32</v>
      </c>
      <c r="S384" t="str">
        <f>VLOOKUP(C384, Query[[Country]:[Land Area]],6, FALSE)</f>
        <v>9,147,420</v>
      </c>
      <c r="T384" t="str">
        <f>VLOOKUP(C384, Query[[Country]:[Area]],10, FALSE)</f>
        <v>9,372,610</v>
      </c>
      <c r="U384" t="str">
        <f>VLOOKUP(C384, Query[[Country]:[Region]],12, FALSE)</f>
        <v>Americas</v>
      </c>
      <c r="V384" t="str">
        <f>VLOOKUP(C384, Query[[Country]:[Subregion]],13, FALSE)</f>
        <v>Northern America</v>
      </c>
      <c r="W384" t="str">
        <f>VLOOKUP(C384, Query[[Country]:[GDP (IMF)]],16, FALSE)</f>
        <v>$22.20 Tn</v>
      </c>
      <c r="X384" t="str">
        <f>VLOOKUP(C384, Query[[Country]:[GDP (UN)]],17, FALSE)</f>
        <v>$18.62 Tn</v>
      </c>
      <c r="Y384">
        <f>VLOOKUP(C384, Query[[Country]:[GDP Per Capita]],18, FALSE)</f>
        <v>67063.27</v>
      </c>
    </row>
    <row r="385" spans="1:25" x14ac:dyDescent="0.2">
      <c r="A385">
        <v>184</v>
      </c>
      <c r="B385" t="s">
        <v>214</v>
      </c>
      <c r="C385" t="s">
        <v>95</v>
      </c>
      <c r="D385">
        <v>3</v>
      </c>
      <c r="E385">
        <v>278</v>
      </c>
      <c r="F385">
        <v>478</v>
      </c>
      <c r="G385">
        <v>210</v>
      </c>
      <c r="H385">
        <v>101</v>
      </c>
      <c r="I385">
        <v>99</v>
      </c>
      <c r="J385">
        <v>176</v>
      </c>
      <c r="K385" t="s">
        <v>1389</v>
      </c>
      <c r="L385">
        <v>737</v>
      </c>
      <c r="M385">
        <v>48.4</v>
      </c>
      <c r="N385">
        <v>2014</v>
      </c>
      <c r="O385" t="str">
        <f>VLOOKUP(C385, Query[[Country]:[Population Rank]],2,FALSE)</f>
        <v>23</v>
      </c>
      <c r="P385" t="str">
        <f>VLOOKUP(C385, Query[[Country]:[Growth Rate]],3,FALSE)</f>
        <v>-0.15%</v>
      </c>
      <c r="Q385" t="str">
        <f>VLOOKUP(C385, Query[[Country]:[World Percentage]],4,FALSE)</f>
        <v>0.78%</v>
      </c>
      <c r="R385" t="str">
        <f>VLOOKUP(C385, Query[[Country]:[Density]],5,FALSE)</f>
        <v>200.65</v>
      </c>
      <c r="S385" t="str">
        <f>VLOOKUP(C385, Query[[Country]:[Land Area]],6, FALSE)</f>
        <v>294,140</v>
      </c>
      <c r="T385" t="str">
        <f>VLOOKUP(C385, Query[[Country]:[Area]],10, FALSE)</f>
        <v>301,336</v>
      </c>
      <c r="U385" t="str">
        <f>VLOOKUP(C385, Query[[Country]:[Region]],12, FALSE)</f>
        <v>Europe</v>
      </c>
      <c r="V385" t="str">
        <f>VLOOKUP(C385, Query[[Country]:[Subregion]],13, FALSE)</f>
        <v>Southern Europe</v>
      </c>
      <c r="W385" t="str">
        <f>VLOOKUP(C385, Query[[Country]:[GDP (IMF)]],16, FALSE)</f>
        <v>$2.09 Tn</v>
      </c>
      <c r="X385" t="str">
        <f>VLOOKUP(C385, Query[[Country]:[GDP (UN)]],17, FALSE)</f>
        <v>$1.86 Tn</v>
      </c>
      <c r="Y385">
        <f>VLOOKUP(C385, Query[[Country]:[GDP Per Capita]],18, FALSE)</f>
        <v>34574.71</v>
      </c>
    </row>
    <row r="386" spans="1:25" x14ac:dyDescent="0.2">
      <c r="A386">
        <v>185</v>
      </c>
      <c r="B386" t="s">
        <v>215</v>
      </c>
      <c r="C386" t="s">
        <v>15</v>
      </c>
      <c r="D386">
        <v>82</v>
      </c>
      <c r="E386">
        <v>355</v>
      </c>
      <c r="F386">
        <v>478</v>
      </c>
      <c r="G386">
        <v>210</v>
      </c>
      <c r="H386">
        <v>227</v>
      </c>
      <c r="I386">
        <v>168</v>
      </c>
      <c r="J386">
        <v>61</v>
      </c>
      <c r="K386" t="s">
        <v>1885</v>
      </c>
      <c r="L386">
        <v>149</v>
      </c>
      <c r="M386">
        <v>48.36</v>
      </c>
      <c r="N386">
        <v>2014</v>
      </c>
      <c r="O386" t="str">
        <f>VLOOKUP(C386, Query[[Country]:[Population Rank]],2,FALSE)</f>
        <v>3</v>
      </c>
      <c r="P386" t="str">
        <f>VLOOKUP(C386, Query[[Country]:[Growth Rate]],3,FALSE)</f>
        <v>0.59%</v>
      </c>
      <c r="Q386" t="str">
        <f>VLOOKUP(C386, Query[[Country]:[World Percentage]],4,FALSE)</f>
        <v>4.25%</v>
      </c>
      <c r="R386" t="str">
        <f>VLOOKUP(C386, Query[[Country]:[Density]],5,FALSE)</f>
        <v>35.32</v>
      </c>
      <c r="S386" t="str">
        <f>VLOOKUP(C386, Query[[Country]:[Land Area]],6, FALSE)</f>
        <v>9,147,420</v>
      </c>
      <c r="T386" t="str">
        <f>VLOOKUP(C386, Query[[Country]:[Area]],10, FALSE)</f>
        <v>9,372,610</v>
      </c>
      <c r="U386" t="str">
        <f>VLOOKUP(C386, Query[[Country]:[Region]],12, FALSE)</f>
        <v>Americas</v>
      </c>
      <c r="V386" t="str">
        <f>VLOOKUP(C386, Query[[Country]:[Subregion]],13, FALSE)</f>
        <v>Northern America</v>
      </c>
      <c r="W386" t="str">
        <f>VLOOKUP(C386, Query[[Country]:[GDP (IMF)]],16, FALSE)</f>
        <v>$22.20 Tn</v>
      </c>
      <c r="X386" t="str">
        <f>VLOOKUP(C386, Query[[Country]:[GDP (UN)]],17, FALSE)</f>
        <v>$18.62 Tn</v>
      </c>
      <c r="Y386">
        <f>VLOOKUP(C386, Query[[Country]:[GDP Per Capita]],18, FALSE)</f>
        <v>67063.27</v>
      </c>
    </row>
    <row r="387" spans="1:25" x14ac:dyDescent="0.2">
      <c r="A387">
        <v>186</v>
      </c>
      <c r="B387" t="s">
        <v>216</v>
      </c>
      <c r="C387" t="s">
        <v>92</v>
      </c>
      <c r="D387">
        <v>6</v>
      </c>
      <c r="E387">
        <v>355</v>
      </c>
      <c r="F387">
        <v>478</v>
      </c>
      <c r="G387">
        <v>210</v>
      </c>
      <c r="H387">
        <v>279</v>
      </c>
      <c r="I387">
        <v>346</v>
      </c>
      <c r="J387">
        <v>220</v>
      </c>
      <c r="K387" t="s">
        <v>2666</v>
      </c>
      <c r="L387">
        <v>25</v>
      </c>
      <c r="M387">
        <v>48.35</v>
      </c>
      <c r="N387">
        <v>2014</v>
      </c>
      <c r="O387" t="str">
        <f>VLOOKUP(C387, Query[[Country]:[Population Rank]],2,FALSE)</f>
        <v>28</v>
      </c>
      <c r="P387" t="str">
        <f>VLOOKUP(C387, Query[[Country]:[Growth Rate]],3,FALSE)</f>
        <v>0.09%</v>
      </c>
      <c r="Q387" t="str">
        <f>VLOOKUP(C387, Query[[Country]:[World Percentage]],4,FALSE)</f>
        <v>0.66%</v>
      </c>
      <c r="R387" t="str">
        <f>VLOOKUP(C387, Query[[Country]:[Density]],5,FALSE)</f>
        <v>511.62</v>
      </c>
      <c r="S387" t="str">
        <f>VLOOKUP(C387, Query[[Country]:[Land Area]],6, FALSE)</f>
        <v>97,230</v>
      </c>
      <c r="T387" t="str">
        <f>VLOOKUP(C387, Query[[Country]:[Area]],10, FALSE)</f>
        <v>100,210</v>
      </c>
      <c r="U387" t="str">
        <f>VLOOKUP(C387, Query[[Country]:[Region]],12, FALSE)</f>
        <v>Asia</v>
      </c>
      <c r="V387" t="str">
        <f>VLOOKUP(C387, Query[[Country]:[Subregion]],13, FALSE)</f>
        <v>Eastern Asia</v>
      </c>
      <c r="W387" t="str">
        <f>VLOOKUP(C387, Query[[Country]:[GDP (IMF)]],16, FALSE)</f>
        <v>$1.74 Tn</v>
      </c>
      <c r="X387" t="str">
        <f>VLOOKUP(C387, Query[[Country]:[GDP (UN)]],17, FALSE)</f>
        <v>$1.41 Tn</v>
      </c>
      <c r="Y387">
        <f>VLOOKUP(C387, Query[[Country]:[GDP Per Capita]],18, FALSE)</f>
        <v>34023.56</v>
      </c>
    </row>
    <row r="388" spans="1:25" x14ac:dyDescent="0.2">
      <c r="A388">
        <v>187</v>
      </c>
      <c r="B388" t="s">
        <v>217</v>
      </c>
      <c r="C388" t="s">
        <v>86</v>
      </c>
      <c r="D388">
        <v>6</v>
      </c>
      <c r="E388">
        <v>184</v>
      </c>
      <c r="F388">
        <v>106</v>
      </c>
      <c r="G388">
        <v>183</v>
      </c>
      <c r="H388">
        <v>202</v>
      </c>
      <c r="I388">
        <v>93</v>
      </c>
      <c r="J388">
        <v>99</v>
      </c>
      <c r="K388" t="s">
        <v>2694</v>
      </c>
      <c r="L388">
        <v>637</v>
      </c>
      <c r="M388">
        <v>48.27</v>
      </c>
      <c r="N388">
        <v>2014</v>
      </c>
      <c r="O388" t="str">
        <f>VLOOKUP(C388, Query[[Country]:[Population Rank]],2,FALSE)</f>
        <v>91</v>
      </c>
      <c r="P388" t="str">
        <f>VLOOKUP(C388, Query[[Country]:[Growth Rate]],3,FALSE)</f>
        <v>0.63%</v>
      </c>
      <c r="Q388" t="str">
        <f>VLOOKUP(C388, Query[[Country]:[World Percentage]],4,FALSE)</f>
        <v>0.13%</v>
      </c>
      <c r="R388" t="str">
        <f>VLOOKUP(C388, Query[[Country]:[Density]],5,FALSE)</f>
        <v>22.43</v>
      </c>
      <c r="S388" t="str">
        <f>VLOOKUP(C388, Query[[Country]:[Land Area]],6, FALSE)</f>
        <v>410,340</v>
      </c>
      <c r="T388" t="str">
        <f>VLOOKUP(C388, Query[[Country]:[Area]],10, FALSE)</f>
        <v>450,295</v>
      </c>
      <c r="U388" t="str">
        <f>VLOOKUP(C388, Query[[Country]:[Region]],12, FALSE)</f>
        <v>Europe</v>
      </c>
      <c r="V388" t="str">
        <f>VLOOKUP(C388, Query[[Country]:[Subregion]],13, FALSE)</f>
        <v>Northern Europe</v>
      </c>
      <c r="W388" t="str">
        <f>VLOOKUP(C388, Query[[Country]:[GDP (IMF)]],16, FALSE)</f>
        <v>$576.72 Bn</v>
      </c>
      <c r="X388" t="str">
        <f>VLOOKUP(C388, Query[[Country]:[GDP (UN)]],17, FALSE)</f>
        <v>$514.48 Bn</v>
      </c>
      <c r="Y388">
        <f>VLOOKUP(C388, Query[[Country]:[GDP Per Capita]],18, FALSE)</f>
        <v>57105.15</v>
      </c>
    </row>
    <row r="389" spans="1:25" x14ac:dyDescent="0.2">
      <c r="A389">
        <v>188</v>
      </c>
      <c r="B389" t="s">
        <v>218</v>
      </c>
      <c r="C389" t="s">
        <v>30</v>
      </c>
      <c r="D389">
        <v>12</v>
      </c>
      <c r="E389">
        <v>260</v>
      </c>
      <c r="F389">
        <v>378</v>
      </c>
      <c r="G389">
        <v>126</v>
      </c>
      <c r="H389">
        <v>138</v>
      </c>
      <c r="I389">
        <v>172</v>
      </c>
      <c r="J389">
        <v>283</v>
      </c>
      <c r="K389" t="s">
        <v>2676</v>
      </c>
      <c r="L389">
        <v>61</v>
      </c>
      <c r="M389">
        <v>48.18</v>
      </c>
      <c r="N389">
        <v>2014</v>
      </c>
      <c r="O389" t="str">
        <f>VLOOKUP(C389, Query[[Country]:[Population Rank]],2,FALSE)</f>
        <v>11</v>
      </c>
      <c r="P389" t="str">
        <f>VLOOKUP(C389, Query[[Country]:[Growth Rate]],3,FALSE)</f>
        <v>-0.30%</v>
      </c>
      <c r="Q389" t="str">
        <f>VLOOKUP(C389, Query[[Country]:[World Percentage]],4,FALSE)</f>
        <v>1.62%</v>
      </c>
      <c r="R389" t="str">
        <f>VLOOKUP(C389, Query[[Country]:[Density]],5,FALSE)</f>
        <v>334.66</v>
      </c>
      <c r="S389" t="str">
        <f>VLOOKUP(C389, Query[[Country]:[Land Area]],6, FALSE)</f>
        <v>364,555</v>
      </c>
      <c r="T389" t="str">
        <f>VLOOKUP(C389, Query[[Country]:[Area]],10, FALSE)</f>
        <v>377,930</v>
      </c>
      <c r="U389" t="str">
        <f>VLOOKUP(C389, Query[[Country]:[Region]],12, FALSE)</f>
        <v>Asia</v>
      </c>
      <c r="V389" t="str">
        <f>VLOOKUP(C389, Query[[Country]:[Subregion]],13, FALSE)</f>
        <v>Eastern Asia</v>
      </c>
      <c r="W389" t="str">
        <f>VLOOKUP(C389, Query[[Country]:[GDP (IMF)]],16, FALSE)</f>
        <v>$5.50 Tn</v>
      </c>
      <c r="X389" t="str">
        <f>VLOOKUP(C389, Query[[Country]:[GDP (UN)]],17, FALSE)</f>
        <v>$4.94 Tn</v>
      </c>
      <c r="Y389">
        <f>VLOOKUP(C389, Query[[Country]:[GDP Per Capita]],18, FALSE)</f>
        <v>43450.14</v>
      </c>
    </row>
    <row r="390" spans="1:25" x14ac:dyDescent="0.2">
      <c r="A390">
        <v>189</v>
      </c>
      <c r="B390" t="s">
        <v>219</v>
      </c>
      <c r="C390" t="s">
        <v>138</v>
      </c>
      <c r="D390">
        <v>3</v>
      </c>
      <c r="E390">
        <v>355</v>
      </c>
      <c r="F390">
        <v>126</v>
      </c>
      <c r="G390">
        <v>210</v>
      </c>
      <c r="H390">
        <v>120</v>
      </c>
      <c r="I390">
        <v>264</v>
      </c>
      <c r="J390">
        <v>310</v>
      </c>
      <c r="K390" t="s">
        <v>2695</v>
      </c>
      <c r="L390">
        <v>100</v>
      </c>
      <c r="M390">
        <v>48.14</v>
      </c>
      <c r="N390">
        <v>2014</v>
      </c>
      <c r="O390" t="str">
        <f>VLOOKUP(C390, Query[[Country]:[Population Rank]],2,FALSE)</f>
        <v>1</v>
      </c>
      <c r="P390" t="str">
        <f>VLOOKUP(C390, Query[[Country]:[Growth Rate]],3,FALSE)</f>
        <v>0.39%</v>
      </c>
      <c r="Q390" t="str">
        <f>VLOOKUP(C390, Query[[Country]:[World Percentage]],4,FALSE)</f>
        <v>18.47%</v>
      </c>
      <c r="R390" t="str">
        <f>VLOOKUP(C390, Query[[Country]:[Density]],5,FALSE)</f>
        <v>148.28</v>
      </c>
      <c r="S390" t="str">
        <f>VLOOKUP(C390, Query[[Country]:[Land Area]],6, FALSE)</f>
        <v>9,388,211</v>
      </c>
      <c r="T390" t="str">
        <f>VLOOKUP(C390, Query[[Country]:[Area]],10, FALSE)</f>
        <v>9,706,961</v>
      </c>
      <c r="U390" t="str">
        <f>VLOOKUP(C390, Query[[Country]:[Region]],12, FALSE)</f>
        <v>Asia</v>
      </c>
      <c r="V390" t="str">
        <f>VLOOKUP(C390, Query[[Country]:[Subregion]],13, FALSE)</f>
        <v>Eastern Asia</v>
      </c>
      <c r="W390" t="str">
        <f>VLOOKUP(C390, Query[[Country]:[GDP (IMF)]],16, FALSE)</f>
        <v>$15.47 Tn</v>
      </c>
      <c r="X390" t="str">
        <f>VLOOKUP(C390, Query[[Country]:[GDP (UN)]],17, FALSE)</f>
        <v>$11.22 Tn</v>
      </c>
      <c r="Y390">
        <f>VLOOKUP(C390, Query[[Country]:[GDP Per Capita]],18, FALSE)</f>
        <v>10746.78</v>
      </c>
    </row>
    <row r="391" spans="1:25" x14ac:dyDescent="0.2">
      <c r="A391">
        <v>190</v>
      </c>
      <c r="B391" t="s">
        <v>220</v>
      </c>
      <c r="C391" t="s">
        <v>19</v>
      </c>
      <c r="D391">
        <v>15</v>
      </c>
      <c r="E391">
        <v>138</v>
      </c>
      <c r="F391">
        <v>218</v>
      </c>
      <c r="G391">
        <v>40</v>
      </c>
      <c r="H391">
        <v>368</v>
      </c>
      <c r="I391">
        <v>261</v>
      </c>
      <c r="J391">
        <v>176</v>
      </c>
      <c r="K391" t="s">
        <v>2678</v>
      </c>
      <c r="L391">
        <v>481</v>
      </c>
      <c r="M391">
        <v>48.12</v>
      </c>
      <c r="N391">
        <v>2014</v>
      </c>
      <c r="O391" t="str">
        <f>VLOOKUP(C391, Query[[Country]:[Population Rank]],2,FALSE)</f>
        <v>21</v>
      </c>
      <c r="P391" t="str">
        <f>VLOOKUP(C391, Query[[Country]:[Growth Rate]],3,FALSE)</f>
        <v>0.53%</v>
      </c>
      <c r="Q391" t="str">
        <f>VLOOKUP(C391, Query[[Country]:[World Percentage]],4,FALSE)</f>
        <v>0.87%</v>
      </c>
      <c r="R391" t="str">
        <f>VLOOKUP(C391, Query[[Country]:[Density]],5,FALSE)</f>
        <v>279.48</v>
      </c>
      <c r="S391" t="str">
        <f>VLOOKUP(C391, Query[[Country]:[Land Area]],6, FALSE)</f>
        <v>241,930</v>
      </c>
      <c r="T391" t="str">
        <f>VLOOKUP(C391, Query[[Country]:[Area]],10, FALSE)</f>
        <v>242,900</v>
      </c>
      <c r="U391" t="str">
        <f>VLOOKUP(C391, Query[[Country]:[Region]],12, FALSE)</f>
        <v>Europe</v>
      </c>
      <c r="V391" t="str">
        <f>VLOOKUP(C391, Query[[Country]:[Subregion]],13, FALSE)</f>
        <v>Northern Europe</v>
      </c>
      <c r="W391" t="str">
        <f>VLOOKUP(C391, Query[[Country]:[GDP (IMF)]],16, FALSE)</f>
        <v>$2.93 Tn</v>
      </c>
      <c r="X391" t="str">
        <f>VLOOKUP(C391, Query[[Country]:[GDP (UN)]],17, FALSE)</f>
        <v>$2.65 Tn</v>
      </c>
      <c r="Y391">
        <f>VLOOKUP(C391, Query[[Country]:[GDP Per Capita]],18, FALSE)</f>
        <v>43117.57</v>
      </c>
    </row>
    <row r="392" spans="1:25" x14ac:dyDescent="0.2">
      <c r="A392">
        <v>191</v>
      </c>
      <c r="B392" t="s">
        <v>2696</v>
      </c>
      <c r="C392" t="s">
        <v>145</v>
      </c>
      <c r="D392">
        <v>4</v>
      </c>
      <c r="E392">
        <v>355</v>
      </c>
      <c r="F392">
        <v>269</v>
      </c>
      <c r="G392">
        <v>103</v>
      </c>
      <c r="H392">
        <v>179</v>
      </c>
      <c r="I392">
        <v>286</v>
      </c>
      <c r="J392">
        <v>134</v>
      </c>
      <c r="K392" t="s">
        <v>2320</v>
      </c>
      <c r="L392">
        <v>181</v>
      </c>
      <c r="M392">
        <v>48.08</v>
      </c>
      <c r="N392">
        <v>2014</v>
      </c>
      <c r="O392" t="str">
        <f>VLOOKUP(C392, Query[[Country]:[Population Rank]],2,FALSE)</f>
        <v>81</v>
      </c>
      <c r="P392" t="str">
        <f>VLOOKUP(C392, Query[[Country]:[Growth Rate]],3,FALSE)</f>
        <v>0.44%</v>
      </c>
      <c r="Q392" t="str">
        <f>VLOOKUP(C392, Query[[Country]:[World Percentage]],4,FALSE)</f>
        <v>0.15%</v>
      </c>
      <c r="R392" t="str">
        <f>VLOOKUP(C392, Query[[Country]:[Density]],5,FALSE)</f>
        <v>379.64</v>
      </c>
      <c r="S392" t="str">
        <f>VLOOKUP(C392, Query[[Country]:[Land Area]],6, FALSE)</f>
        <v>30,280</v>
      </c>
      <c r="T392" t="str">
        <f>VLOOKUP(C392, Query[[Country]:[Area]],10, FALSE)</f>
        <v>30,528</v>
      </c>
      <c r="U392" t="str">
        <f>VLOOKUP(C392, Query[[Country]:[Region]],12, FALSE)</f>
        <v>Europe</v>
      </c>
      <c r="V392" t="str">
        <f>VLOOKUP(C392, Query[[Country]:[Subregion]],13, FALSE)</f>
        <v>Western Europe</v>
      </c>
      <c r="W392" t="str">
        <f>VLOOKUP(C392, Query[[Country]:[GDP (IMF)]],16, FALSE)</f>
        <v>$553.78 Bn</v>
      </c>
      <c r="X392" t="str">
        <f>VLOOKUP(C392, Query[[Country]:[GDP (UN)]],17, FALSE)</f>
        <v>$467.96 Bn</v>
      </c>
      <c r="Y392">
        <f>VLOOKUP(C392, Query[[Country]:[GDP Per Capita]],18, FALSE)</f>
        <v>47782.49</v>
      </c>
    </row>
    <row r="393" spans="1:25" x14ac:dyDescent="0.2">
      <c r="A393">
        <v>192</v>
      </c>
      <c r="B393" t="s">
        <v>221</v>
      </c>
      <c r="C393" t="s">
        <v>15</v>
      </c>
      <c r="D393">
        <v>83</v>
      </c>
      <c r="E393">
        <v>355</v>
      </c>
      <c r="F393">
        <v>186</v>
      </c>
      <c r="G393">
        <v>210</v>
      </c>
      <c r="H393">
        <v>187</v>
      </c>
      <c r="I393">
        <v>258</v>
      </c>
      <c r="J393">
        <v>125</v>
      </c>
      <c r="K393" t="s">
        <v>1353</v>
      </c>
      <c r="L393">
        <v>181</v>
      </c>
      <c r="M393">
        <v>48.07</v>
      </c>
      <c r="N393">
        <v>2014</v>
      </c>
      <c r="O393" t="str">
        <f>VLOOKUP(C393, Query[[Country]:[Population Rank]],2,FALSE)</f>
        <v>3</v>
      </c>
      <c r="P393" t="str">
        <f>VLOOKUP(C393, Query[[Country]:[Growth Rate]],3,FALSE)</f>
        <v>0.59%</v>
      </c>
      <c r="Q393" t="str">
        <f>VLOOKUP(C393, Query[[Country]:[World Percentage]],4,FALSE)</f>
        <v>4.25%</v>
      </c>
      <c r="R393" t="str">
        <f>VLOOKUP(C393, Query[[Country]:[Density]],5,FALSE)</f>
        <v>35.32</v>
      </c>
      <c r="S393" t="str">
        <f>VLOOKUP(C393, Query[[Country]:[Land Area]],6, FALSE)</f>
        <v>9,147,420</v>
      </c>
      <c r="T393" t="str">
        <f>VLOOKUP(C393, Query[[Country]:[Area]],10, FALSE)</f>
        <v>9,372,610</v>
      </c>
      <c r="U393" t="str">
        <f>VLOOKUP(C393, Query[[Country]:[Region]],12, FALSE)</f>
        <v>Americas</v>
      </c>
      <c r="V393" t="str">
        <f>VLOOKUP(C393, Query[[Country]:[Subregion]],13, FALSE)</f>
        <v>Northern America</v>
      </c>
      <c r="W393" t="str">
        <f>VLOOKUP(C393, Query[[Country]:[GDP (IMF)]],16, FALSE)</f>
        <v>$22.20 Tn</v>
      </c>
      <c r="X393" t="str">
        <f>VLOOKUP(C393, Query[[Country]:[GDP (UN)]],17, FALSE)</f>
        <v>$18.62 Tn</v>
      </c>
      <c r="Y393">
        <f>VLOOKUP(C393, Query[[Country]:[GDP Per Capita]],18, FALSE)</f>
        <v>67063.27</v>
      </c>
    </row>
    <row r="394" spans="1:25" x14ac:dyDescent="0.2">
      <c r="A394">
        <v>193</v>
      </c>
      <c r="B394" t="s">
        <v>222</v>
      </c>
      <c r="C394" t="s">
        <v>15</v>
      </c>
      <c r="D394">
        <v>84</v>
      </c>
      <c r="E394">
        <v>355</v>
      </c>
      <c r="F394">
        <v>478</v>
      </c>
      <c r="G394">
        <v>136</v>
      </c>
      <c r="H394">
        <v>288</v>
      </c>
      <c r="I394">
        <v>72</v>
      </c>
      <c r="J394">
        <v>187</v>
      </c>
      <c r="K394" t="s">
        <v>1833</v>
      </c>
      <c r="L394">
        <v>170</v>
      </c>
      <c r="M394">
        <v>48.06</v>
      </c>
      <c r="N394">
        <v>2014</v>
      </c>
      <c r="O394" t="str">
        <f>VLOOKUP(C394, Query[[Country]:[Population Rank]],2,FALSE)</f>
        <v>3</v>
      </c>
      <c r="P394" t="str">
        <f>VLOOKUP(C394, Query[[Country]:[Growth Rate]],3,FALSE)</f>
        <v>0.59%</v>
      </c>
      <c r="Q394" t="str">
        <f>VLOOKUP(C394, Query[[Country]:[World Percentage]],4,FALSE)</f>
        <v>4.25%</v>
      </c>
      <c r="R394" t="str">
        <f>VLOOKUP(C394, Query[[Country]:[Density]],5,FALSE)</f>
        <v>35.32</v>
      </c>
      <c r="S394" t="str">
        <f>VLOOKUP(C394, Query[[Country]:[Land Area]],6, FALSE)</f>
        <v>9,147,420</v>
      </c>
      <c r="T394" t="str">
        <f>VLOOKUP(C394, Query[[Country]:[Area]],10, FALSE)</f>
        <v>9,372,610</v>
      </c>
      <c r="U394" t="str">
        <f>VLOOKUP(C394, Query[[Country]:[Region]],12, FALSE)</f>
        <v>Americas</v>
      </c>
      <c r="V394" t="str">
        <f>VLOOKUP(C394, Query[[Country]:[Subregion]],13, FALSE)</f>
        <v>Northern America</v>
      </c>
      <c r="W394" t="str">
        <f>VLOOKUP(C394, Query[[Country]:[GDP (IMF)]],16, FALSE)</f>
        <v>$22.20 Tn</v>
      </c>
      <c r="X394" t="str">
        <f>VLOOKUP(C394, Query[[Country]:[GDP (UN)]],17, FALSE)</f>
        <v>$18.62 Tn</v>
      </c>
      <c r="Y394">
        <f>VLOOKUP(C394, Query[[Country]:[GDP Per Capita]],18, FALSE)</f>
        <v>67063.27</v>
      </c>
    </row>
    <row r="395" spans="1:25" x14ac:dyDescent="0.2">
      <c r="A395">
        <v>194</v>
      </c>
      <c r="B395" t="s">
        <v>223</v>
      </c>
      <c r="C395" t="s">
        <v>33</v>
      </c>
      <c r="D395">
        <v>6</v>
      </c>
      <c r="E395">
        <v>95</v>
      </c>
      <c r="F395">
        <v>338</v>
      </c>
      <c r="G395">
        <v>210</v>
      </c>
      <c r="H395">
        <v>237</v>
      </c>
      <c r="I395">
        <v>108</v>
      </c>
      <c r="J395">
        <v>134</v>
      </c>
      <c r="K395" t="s">
        <v>1718</v>
      </c>
      <c r="L395">
        <v>637</v>
      </c>
      <c r="M395">
        <v>48.05</v>
      </c>
      <c r="N395">
        <v>2014</v>
      </c>
      <c r="O395" t="str">
        <f>VLOOKUP(C395, Query[[Country]:[Population Rank]],2,FALSE)</f>
        <v>101</v>
      </c>
      <c r="P395" t="str">
        <f>VLOOKUP(C395, Query[[Country]:[Growth Rate]],3,FALSE)</f>
        <v>0.74%</v>
      </c>
      <c r="Q395" t="str">
        <f>VLOOKUP(C395, Query[[Country]:[World Percentage]],4,FALSE)</f>
        <v>0.11%</v>
      </c>
      <c r="R395" t="str">
        <f>VLOOKUP(C395, Query[[Country]:[Density]],5,FALSE)</f>
        <v>209.64</v>
      </c>
      <c r="S395" t="str">
        <f>VLOOKUP(C395, Query[[Country]:[Land Area]],6, FALSE)</f>
        <v>39,516</v>
      </c>
      <c r="T395" t="str">
        <f>VLOOKUP(C395, Query[[Country]:[Area]],10, FALSE)</f>
        <v>41,284</v>
      </c>
      <c r="U395" t="str">
        <f>VLOOKUP(C395, Query[[Country]:[Region]],12, FALSE)</f>
        <v>Europe</v>
      </c>
      <c r="V395" t="str">
        <f>VLOOKUP(C395, Query[[Country]:[Subregion]],13, FALSE)</f>
        <v>Western Europe</v>
      </c>
      <c r="W395" t="str">
        <f>VLOOKUP(C395, Query[[Country]:[GDP (IMF)]],16, FALSE)</f>
        <v>$740.70 Bn</v>
      </c>
      <c r="X395" t="str">
        <f>VLOOKUP(C395, Query[[Country]:[GDP (UN)]],17, FALSE)</f>
        <v>$668.85 Bn</v>
      </c>
      <c r="Y395">
        <f>VLOOKUP(C395, Query[[Country]:[GDP Per Capita]],18, FALSE)</f>
        <v>85584.56</v>
      </c>
    </row>
    <row r="396" spans="1:25" x14ac:dyDescent="0.2">
      <c r="A396">
        <v>195</v>
      </c>
      <c r="B396" t="s">
        <v>224</v>
      </c>
      <c r="C396" t="s">
        <v>138</v>
      </c>
      <c r="D396">
        <v>4</v>
      </c>
      <c r="E396">
        <v>325</v>
      </c>
      <c r="F396">
        <v>149</v>
      </c>
      <c r="G396">
        <v>210</v>
      </c>
      <c r="H396">
        <v>102</v>
      </c>
      <c r="I396">
        <v>250</v>
      </c>
      <c r="J396">
        <v>250</v>
      </c>
      <c r="K396" t="s">
        <v>2697</v>
      </c>
      <c r="L396">
        <v>138</v>
      </c>
      <c r="M396">
        <v>48.02</v>
      </c>
      <c r="N396">
        <v>2014</v>
      </c>
      <c r="O396" t="str">
        <f>VLOOKUP(C396, Query[[Country]:[Population Rank]],2,FALSE)</f>
        <v>1</v>
      </c>
      <c r="P396" t="str">
        <f>VLOOKUP(C396, Query[[Country]:[Growth Rate]],3,FALSE)</f>
        <v>0.39%</v>
      </c>
      <c r="Q396" t="str">
        <f>VLOOKUP(C396, Query[[Country]:[World Percentage]],4,FALSE)</f>
        <v>18.47%</v>
      </c>
      <c r="R396" t="str">
        <f>VLOOKUP(C396, Query[[Country]:[Density]],5,FALSE)</f>
        <v>148.28</v>
      </c>
      <c r="S396" t="str">
        <f>VLOOKUP(C396, Query[[Country]:[Land Area]],6, FALSE)</f>
        <v>9,388,211</v>
      </c>
      <c r="T396" t="str">
        <f>VLOOKUP(C396, Query[[Country]:[Area]],10, FALSE)</f>
        <v>9,706,961</v>
      </c>
      <c r="U396" t="str">
        <f>VLOOKUP(C396, Query[[Country]:[Region]],12, FALSE)</f>
        <v>Asia</v>
      </c>
      <c r="V396" t="str">
        <f>VLOOKUP(C396, Query[[Country]:[Subregion]],13, FALSE)</f>
        <v>Eastern Asia</v>
      </c>
      <c r="W396" t="str">
        <f>VLOOKUP(C396, Query[[Country]:[GDP (IMF)]],16, FALSE)</f>
        <v>$15.47 Tn</v>
      </c>
      <c r="X396" t="str">
        <f>VLOOKUP(C396, Query[[Country]:[GDP (UN)]],17, FALSE)</f>
        <v>$11.22 Tn</v>
      </c>
      <c r="Y396">
        <f>VLOOKUP(C396, Query[[Country]:[GDP Per Capita]],18, FALSE)</f>
        <v>10746.78</v>
      </c>
    </row>
    <row r="397" spans="1:25" x14ac:dyDescent="0.2">
      <c r="A397">
        <v>196</v>
      </c>
      <c r="B397" t="s">
        <v>2698</v>
      </c>
      <c r="C397" t="s">
        <v>15</v>
      </c>
      <c r="D397">
        <v>85</v>
      </c>
      <c r="E397">
        <v>243</v>
      </c>
      <c r="F397">
        <v>96</v>
      </c>
      <c r="G397">
        <v>97</v>
      </c>
      <c r="H397">
        <v>220</v>
      </c>
      <c r="I397">
        <v>213</v>
      </c>
      <c r="J397">
        <v>220</v>
      </c>
      <c r="K397" t="s">
        <v>2697</v>
      </c>
      <c r="L397">
        <v>149</v>
      </c>
      <c r="M397">
        <v>48.02</v>
      </c>
      <c r="N397">
        <v>2014</v>
      </c>
      <c r="O397" t="str">
        <f>VLOOKUP(C397, Query[[Country]:[Population Rank]],2,FALSE)</f>
        <v>3</v>
      </c>
      <c r="P397" t="str">
        <f>VLOOKUP(C397, Query[[Country]:[Growth Rate]],3,FALSE)</f>
        <v>0.59%</v>
      </c>
      <c r="Q397" t="str">
        <f>VLOOKUP(C397, Query[[Country]:[World Percentage]],4,FALSE)</f>
        <v>4.25%</v>
      </c>
      <c r="R397" t="str">
        <f>VLOOKUP(C397, Query[[Country]:[Density]],5,FALSE)</f>
        <v>35.32</v>
      </c>
      <c r="S397" t="str">
        <f>VLOOKUP(C397, Query[[Country]:[Land Area]],6, FALSE)</f>
        <v>9,147,420</v>
      </c>
      <c r="T397" t="str">
        <f>VLOOKUP(C397, Query[[Country]:[Area]],10, FALSE)</f>
        <v>9,372,610</v>
      </c>
      <c r="U397" t="str">
        <f>VLOOKUP(C397, Query[[Country]:[Region]],12, FALSE)</f>
        <v>Americas</v>
      </c>
      <c r="V397" t="str">
        <f>VLOOKUP(C397, Query[[Country]:[Subregion]],13, FALSE)</f>
        <v>Northern America</v>
      </c>
      <c r="W397" t="str">
        <f>VLOOKUP(C397, Query[[Country]:[GDP (IMF)]],16, FALSE)</f>
        <v>$22.20 Tn</v>
      </c>
      <c r="X397" t="str">
        <f>VLOOKUP(C397, Query[[Country]:[GDP (UN)]],17, FALSE)</f>
        <v>$18.62 Tn</v>
      </c>
      <c r="Y397">
        <f>VLOOKUP(C397, Query[[Country]:[GDP Per Capita]],18, FALSE)</f>
        <v>67063.27</v>
      </c>
    </row>
    <row r="398" spans="1:25" x14ac:dyDescent="0.2">
      <c r="A398">
        <v>197</v>
      </c>
      <c r="B398" t="s">
        <v>225</v>
      </c>
      <c r="C398" t="s">
        <v>117</v>
      </c>
      <c r="D398">
        <v>3</v>
      </c>
      <c r="E398">
        <v>339</v>
      </c>
      <c r="F398">
        <v>478</v>
      </c>
      <c r="G398">
        <v>195</v>
      </c>
      <c r="H398">
        <v>240</v>
      </c>
      <c r="I398">
        <v>257</v>
      </c>
      <c r="J398">
        <v>200</v>
      </c>
      <c r="K398" t="s">
        <v>2671</v>
      </c>
      <c r="L398">
        <v>48</v>
      </c>
      <c r="M398">
        <v>47.98</v>
      </c>
      <c r="N398">
        <v>2014</v>
      </c>
      <c r="O398" t="str">
        <f>VLOOKUP(C398, Query[[Country]:[Population Rank]],2,FALSE)</f>
        <v>115</v>
      </c>
      <c r="P398" t="str">
        <f>VLOOKUP(C398, Query[[Country]:[Growth Rate]],3,FALSE)</f>
        <v>0.35%</v>
      </c>
      <c r="Q398" t="str">
        <f>VLOOKUP(C398, Query[[Country]:[World Percentage]],4,FALSE)</f>
        <v>0.07%</v>
      </c>
      <c r="R398" t="str">
        <f>VLOOKUP(C398, Query[[Country]:[Density]],5,FALSE)</f>
        <v>134.41</v>
      </c>
      <c r="S398" t="str">
        <f>VLOOKUP(C398, Query[[Country]:[Land Area]],6, FALSE)</f>
        <v>42,430</v>
      </c>
      <c r="T398" t="str">
        <f>VLOOKUP(C398, Query[[Country]:[Area]],10, FALSE)</f>
        <v>43,094</v>
      </c>
      <c r="U398" t="str">
        <f>VLOOKUP(C398, Query[[Country]:[Region]],12, FALSE)</f>
        <v>Europe</v>
      </c>
      <c r="V398" t="str">
        <f>VLOOKUP(C398, Query[[Country]:[Subregion]],13, FALSE)</f>
        <v>Northern Europe</v>
      </c>
      <c r="W398" t="str">
        <f>VLOOKUP(C398, Query[[Country]:[GDP (IMF)]],16, FALSE)</f>
        <v>$364.55 Bn</v>
      </c>
      <c r="X398" t="str">
        <f>VLOOKUP(C398, Query[[Country]:[GDP (UN)]],17, FALSE)</f>
        <v>$306.90 Bn</v>
      </c>
      <c r="Y398">
        <f>VLOOKUP(C398, Query[[Country]:[GDP Per Capita]],18, FALSE)</f>
        <v>62937.38</v>
      </c>
    </row>
    <row r="399" spans="1:25" x14ac:dyDescent="0.2">
      <c r="A399">
        <v>198</v>
      </c>
      <c r="B399" t="s">
        <v>226</v>
      </c>
      <c r="C399" t="s">
        <v>159</v>
      </c>
      <c r="D399">
        <v>2</v>
      </c>
      <c r="E399">
        <v>86</v>
      </c>
      <c r="F399">
        <v>55</v>
      </c>
      <c r="G399">
        <v>206</v>
      </c>
      <c r="H399">
        <v>213</v>
      </c>
      <c r="I399">
        <v>309</v>
      </c>
      <c r="J399">
        <v>406</v>
      </c>
      <c r="K399" t="s">
        <v>2699</v>
      </c>
      <c r="L399">
        <v>204</v>
      </c>
      <c r="M399">
        <v>47.97</v>
      </c>
      <c r="N399">
        <v>2014</v>
      </c>
      <c r="O399" t="str">
        <f>VLOOKUP(C399, Query[[Country]:[Population Rank]],2,FALSE)</f>
        <v>30</v>
      </c>
      <c r="P399" t="str">
        <f>VLOOKUP(C399, Query[[Country]:[Growth Rate]],3,FALSE)</f>
        <v>0.04%</v>
      </c>
      <c r="Q399" t="str">
        <f>VLOOKUP(C399, Query[[Country]:[World Percentage]],4,FALSE)</f>
        <v>0.60%</v>
      </c>
      <c r="R399" t="str">
        <f>VLOOKUP(C399, Query[[Country]:[Density]],5,FALSE)</f>
        <v>92.40</v>
      </c>
      <c r="S399" t="str">
        <f>VLOOKUP(C399, Query[[Country]:[Land Area]],6, FALSE)</f>
        <v>498,800</v>
      </c>
      <c r="T399" t="str">
        <f>VLOOKUP(C399, Query[[Country]:[Area]],10, FALSE)</f>
        <v>505,992</v>
      </c>
      <c r="U399" t="str">
        <f>VLOOKUP(C399, Query[[Country]:[Region]],12, FALSE)</f>
        <v>Europe</v>
      </c>
      <c r="V399" t="str">
        <f>VLOOKUP(C399, Query[[Country]:[Subregion]],13, FALSE)</f>
        <v>Southern Europe</v>
      </c>
      <c r="W399" t="str">
        <f>VLOOKUP(C399, Query[[Country]:[GDP (IMF)]],16, FALSE)</f>
        <v>$1.50 Tn</v>
      </c>
      <c r="X399" t="str">
        <f>VLOOKUP(C399, Query[[Country]:[GDP (UN)]],17, FALSE)</f>
        <v>$1.24 Tn</v>
      </c>
      <c r="Y399">
        <f>VLOOKUP(C399, Query[[Country]:[GDP Per Capita]],18, FALSE)</f>
        <v>32019.83</v>
      </c>
    </row>
    <row r="400" spans="1:25" x14ac:dyDescent="0.2">
      <c r="A400">
        <v>199</v>
      </c>
      <c r="B400" t="s">
        <v>227</v>
      </c>
      <c r="C400" t="s">
        <v>101</v>
      </c>
      <c r="D400">
        <v>12</v>
      </c>
      <c r="E400">
        <v>355</v>
      </c>
      <c r="F400">
        <v>109</v>
      </c>
      <c r="G400">
        <v>194</v>
      </c>
      <c r="H400">
        <v>215</v>
      </c>
      <c r="I400">
        <v>150</v>
      </c>
      <c r="J400">
        <v>187</v>
      </c>
      <c r="K400" t="s">
        <v>1928</v>
      </c>
      <c r="L400">
        <v>426</v>
      </c>
      <c r="M400">
        <v>47.97</v>
      </c>
      <c r="N400">
        <v>2014</v>
      </c>
      <c r="O400" t="str">
        <f>VLOOKUP(C400, Query[[Country]:[Population Rank]],2,FALSE)</f>
        <v>19</v>
      </c>
      <c r="P400" t="str">
        <f>VLOOKUP(C400, Query[[Country]:[Growth Rate]],3,FALSE)</f>
        <v>0.32%</v>
      </c>
      <c r="Q400" t="str">
        <f>VLOOKUP(C400, Query[[Country]:[World Percentage]],4,FALSE)</f>
        <v>1.07%</v>
      </c>
      <c r="R400" t="str">
        <f>VLOOKUP(C400, Query[[Country]:[Density]],5,FALSE)</f>
        <v>234.61</v>
      </c>
      <c r="S400" t="str">
        <f>VLOOKUP(C400, Query[[Country]:[Land Area]],6, FALSE)</f>
        <v>348,560</v>
      </c>
      <c r="T400" t="str">
        <f>VLOOKUP(C400, Query[[Country]:[Area]],10, FALSE)</f>
        <v>357,114</v>
      </c>
      <c r="U400" t="str">
        <f>VLOOKUP(C400, Query[[Country]:[Region]],12, FALSE)</f>
        <v>Europe</v>
      </c>
      <c r="V400" t="str">
        <f>VLOOKUP(C400, Query[[Country]:[Subregion]],13, FALSE)</f>
        <v>Western Europe</v>
      </c>
      <c r="W400" t="str">
        <f>VLOOKUP(C400, Query[[Country]:[GDP (IMF)]],16, FALSE)</f>
        <v>$4.16 Tn</v>
      </c>
      <c r="X400" t="str">
        <f>VLOOKUP(C400, Query[[Country]:[GDP (UN)]],17, FALSE)</f>
        <v>$3.48 Tn</v>
      </c>
      <c r="Y400">
        <f>VLOOKUP(C400, Query[[Country]:[GDP Per Capita]],18, FALSE)</f>
        <v>49617.15</v>
      </c>
    </row>
    <row r="401" spans="1:25" x14ac:dyDescent="0.2">
      <c r="A401">
        <v>200</v>
      </c>
      <c r="B401" t="s">
        <v>228</v>
      </c>
      <c r="C401" t="s">
        <v>229</v>
      </c>
      <c r="D401">
        <v>1</v>
      </c>
      <c r="E401">
        <v>319</v>
      </c>
      <c r="F401">
        <v>68</v>
      </c>
      <c r="G401">
        <v>193</v>
      </c>
      <c r="H401">
        <v>301</v>
      </c>
      <c r="I401">
        <v>249</v>
      </c>
      <c r="J401">
        <v>150</v>
      </c>
      <c r="K401" t="s">
        <v>2512</v>
      </c>
      <c r="L401">
        <v>227</v>
      </c>
      <c r="M401">
        <v>47.96</v>
      </c>
      <c r="N401">
        <v>2014</v>
      </c>
      <c r="O401" t="str">
        <f>VLOOKUP(C401, Query[[Country]:[Population Rank]],2,FALSE)</f>
        <v>124</v>
      </c>
      <c r="P401" t="str">
        <f>VLOOKUP(C401, Query[[Country]:[Growth Rate]],3,FALSE)</f>
        <v>1.13%</v>
      </c>
      <c r="Q401" t="str">
        <f>VLOOKUP(C401, Query[[Country]:[World Percentage]],4,FALSE)</f>
        <v>0.06%</v>
      </c>
      <c r="R401" t="str">
        <f>VLOOKUP(C401, Query[[Country]:[Density]],5,FALSE)</f>
        <v>70.27</v>
      </c>
      <c r="S401" t="str">
        <f>VLOOKUP(C401, Query[[Country]:[Land Area]],6, FALSE)</f>
        <v>68,890</v>
      </c>
      <c r="T401" t="str">
        <f>VLOOKUP(C401, Query[[Country]:[Area]],10, FALSE)</f>
        <v>70,273</v>
      </c>
      <c r="U401" t="str">
        <f>VLOOKUP(C401, Query[[Country]:[Region]],12, FALSE)</f>
        <v>Europe</v>
      </c>
      <c r="V401" t="str">
        <f>VLOOKUP(C401, Query[[Country]:[Subregion]],13, FALSE)</f>
        <v>Northern Europe</v>
      </c>
      <c r="W401" t="str">
        <f>VLOOKUP(C401, Query[[Country]:[GDP (IMF)]],16, FALSE)</f>
        <v>$405.19 Bn</v>
      </c>
      <c r="X401" t="str">
        <f>VLOOKUP(C401, Query[[Country]:[GDP (UN)]],17, FALSE)</f>
        <v>$304.82 Bn</v>
      </c>
      <c r="Y401">
        <f>VLOOKUP(C401, Query[[Country]:[GDP Per Capita]],18, FALSE)</f>
        <v>82058.03</v>
      </c>
    </row>
    <row r="402" spans="1:25" x14ac:dyDescent="0.2">
      <c r="A402">
        <v>201</v>
      </c>
      <c r="B402" t="s">
        <v>230</v>
      </c>
      <c r="C402" t="s">
        <v>33</v>
      </c>
      <c r="D402">
        <v>7</v>
      </c>
      <c r="E402">
        <v>166</v>
      </c>
      <c r="F402">
        <v>478</v>
      </c>
      <c r="G402">
        <v>205</v>
      </c>
      <c r="H402">
        <v>167</v>
      </c>
      <c r="I402">
        <v>119</v>
      </c>
      <c r="J402">
        <v>99</v>
      </c>
      <c r="K402" t="s">
        <v>1353</v>
      </c>
      <c r="L402">
        <v>426</v>
      </c>
      <c r="M402">
        <v>47.93</v>
      </c>
      <c r="N402">
        <v>2014</v>
      </c>
      <c r="O402" t="str">
        <f>VLOOKUP(C402, Query[[Country]:[Population Rank]],2,FALSE)</f>
        <v>101</v>
      </c>
      <c r="P402" t="str">
        <f>VLOOKUP(C402, Query[[Country]:[Growth Rate]],3,FALSE)</f>
        <v>0.74%</v>
      </c>
      <c r="Q402" t="str">
        <f>VLOOKUP(C402, Query[[Country]:[World Percentage]],4,FALSE)</f>
        <v>0.11%</v>
      </c>
      <c r="R402" t="str">
        <f>VLOOKUP(C402, Query[[Country]:[Density]],5,FALSE)</f>
        <v>209.64</v>
      </c>
      <c r="S402" t="str">
        <f>VLOOKUP(C402, Query[[Country]:[Land Area]],6, FALSE)</f>
        <v>39,516</v>
      </c>
      <c r="T402" t="str">
        <f>VLOOKUP(C402, Query[[Country]:[Area]],10, FALSE)</f>
        <v>41,284</v>
      </c>
      <c r="U402" t="str">
        <f>VLOOKUP(C402, Query[[Country]:[Region]],12, FALSE)</f>
        <v>Europe</v>
      </c>
      <c r="V402" t="str">
        <f>VLOOKUP(C402, Query[[Country]:[Subregion]],13, FALSE)</f>
        <v>Western Europe</v>
      </c>
      <c r="W402" t="str">
        <f>VLOOKUP(C402, Query[[Country]:[GDP (IMF)]],16, FALSE)</f>
        <v>$740.70 Bn</v>
      </c>
      <c r="X402" t="str">
        <f>VLOOKUP(C402, Query[[Country]:[GDP (UN)]],17, FALSE)</f>
        <v>$668.85 Bn</v>
      </c>
      <c r="Y402">
        <f>VLOOKUP(C402, Query[[Country]:[GDP Per Capita]],18, FALSE)</f>
        <v>85584.56</v>
      </c>
    </row>
    <row r="403" spans="1:25" x14ac:dyDescent="0.2">
      <c r="A403">
        <v>202</v>
      </c>
      <c r="B403" t="s">
        <v>231</v>
      </c>
      <c r="C403" t="s">
        <v>189</v>
      </c>
      <c r="D403">
        <v>2</v>
      </c>
      <c r="E403">
        <v>90</v>
      </c>
      <c r="F403">
        <v>478</v>
      </c>
      <c r="G403">
        <v>88</v>
      </c>
      <c r="H403">
        <v>171</v>
      </c>
      <c r="I403">
        <v>386</v>
      </c>
      <c r="J403">
        <v>159</v>
      </c>
      <c r="K403" t="s">
        <v>2693</v>
      </c>
      <c r="L403">
        <v>204</v>
      </c>
      <c r="M403">
        <v>47.83</v>
      </c>
      <c r="N403">
        <v>2014</v>
      </c>
    </row>
    <row r="404" spans="1:25" x14ac:dyDescent="0.2">
      <c r="A404">
        <v>203</v>
      </c>
      <c r="B404" t="s">
        <v>232</v>
      </c>
      <c r="C404" t="s">
        <v>15</v>
      </c>
      <c r="D404">
        <v>86</v>
      </c>
      <c r="E404">
        <v>216</v>
      </c>
      <c r="F404">
        <v>83</v>
      </c>
      <c r="G404">
        <v>210</v>
      </c>
      <c r="H404">
        <v>209</v>
      </c>
      <c r="I404">
        <v>161</v>
      </c>
      <c r="J404">
        <v>159</v>
      </c>
      <c r="K404" t="s">
        <v>2697</v>
      </c>
      <c r="L404">
        <v>194</v>
      </c>
      <c r="M404">
        <v>47.82</v>
      </c>
      <c r="N404">
        <v>2014</v>
      </c>
      <c r="O404" t="str">
        <f>VLOOKUP(C404, Query[[Country]:[Population Rank]],2,FALSE)</f>
        <v>3</v>
      </c>
      <c r="P404" t="str">
        <f>VLOOKUP(C404, Query[[Country]:[Growth Rate]],3,FALSE)</f>
        <v>0.59%</v>
      </c>
      <c r="Q404" t="str">
        <f>VLOOKUP(C404, Query[[Country]:[World Percentage]],4,FALSE)</f>
        <v>4.25%</v>
      </c>
      <c r="R404" t="str">
        <f>VLOOKUP(C404, Query[[Country]:[Density]],5,FALSE)</f>
        <v>35.32</v>
      </c>
      <c r="S404" t="str">
        <f>VLOOKUP(C404, Query[[Country]:[Land Area]],6, FALSE)</f>
        <v>9,147,420</v>
      </c>
      <c r="T404" t="str">
        <f>VLOOKUP(C404, Query[[Country]:[Area]],10, FALSE)</f>
        <v>9,372,610</v>
      </c>
      <c r="U404" t="str">
        <f>VLOOKUP(C404, Query[[Country]:[Region]],12, FALSE)</f>
        <v>Americas</v>
      </c>
      <c r="V404" t="str">
        <f>VLOOKUP(C404, Query[[Country]:[Subregion]],13, FALSE)</f>
        <v>Northern America</v>
      </c>
      <c r="W404" t="str">
        <f>VLOOKUP(C404, Query[[Country]:[GDP (IMF)]],16, FALSE)</f>
        <v>$22.20 Tn</v>
      </c>
      <c r="X404" t="str">
        <f>VLOOKUP(C404, Query[[Country]:[GDP (UN)]],17, FALSE)</f>
        <v>$18.62 Tn</v>
      </c>
      <c r="Y404">
        <f>VLOOKUP(C404, Query[[Country]:[GDP Per Capita]],18, FALSE)</f>
        <v>67063.27</v>
      </c>
    </row>
    <row r="405" spans="1:25" x14ac:dyDescent="0.2">
      <c r="A405">
        <v>204</v>
      </c>
      <c r="B405" t="s">
        <v>233</v>
      </c>
      <c r="C405" t="s">
        <v>92</v>
      </c>
      <c r="D405">
        <v>7</v>
      </c>
      <c r="E405">
        <v>355</v>
      </c>
      <c r="F405">
        <v>191</v>
      </c>
      <c r="G405">
        <v>210</v>
      </c>
      <c r="H405">
        <v>206</v>
      </c>
      <c r="I405">
        <v>331</v>
      </c>
      <c r="J405">
        <v>187</v>
      </c>
      <c r="K405" t="s">
        <v>2666</v>
      </c>
      <c r="L405">
        <v>54</v>
      </c>
      <c r="M405">
        <v>47.79</v>
      </c>
      <c r="N405">
        <v>2014</v>
      </c>
      <c r="O405" t="str">
        <f>VLOOKUP(C405, Query[[Country]:[Population Rank]],2,FALSE)</f>
        <v>28</v>
      </c>
      <c r="P405" t="str">
        <f>VLOOKUP(C405, Query[[Country]:[Growth Rate]],3,FALSE)</f>
        <v>0.09%</v>
      </c>
      <c r="Q405" t="str">
        <f>VLOOKUP(C405, Query[[Country]:[World Percentage]],4,FALSE)</f>
        <v>0.66%</v>
      </c>
      <c r="R405" t="str">
        <f>VLOOKUP(C405, Query[[Country]:[Density]],5,FALSE)</f>
        <v>511.62</v>
      </c>
      <c r="S405" t="str">
        <f>VLOOKUP(C405, Query[[Country]:[Land Area]],6, FALSE)</f>
        <v>97,230</v>
      </c>
      <c r="T405" t="str">
        <f>VLOOKUP(C405, Query[[Country]:[Area]],10, FALSE)</f>
        <v>100,210</v>
      </c>
      <c r="U405" t="str">
        <f>VLOOKUP(C405, Query[[Country]:[Region]],12, FALSE)</f>
        <v>Asia</v>
      </c>
      <c r="V405" t="str">
        <f>VLOOKUP(C405, Query[[Country]:[Subregion]],13, FALSE)</f>
        <v>Eastern Asia</v>
      </c>
      <c r="W405" t="str">
        <f>VLOOKUP(C405, Query[[Country]:[GDP (IMF)]],16, FALSE)</f>
        <v>$1.74 Tn</v>
      </c>
      <c r="X405" t="str">
        <f>VLOOKUP(C405, Query[[Country]:[GDP (UN)]],17, FALSE)</f>
        <v>$1.41 Tn</v>
      </c>
      <c r="Y405">
        <f>VLOOKUP(C405, Query[[Country]:[GDP Per Capita]],18, FALSE)</f>
        <v>34023.56</v>
      </c>
    </row>
    <row r="406" spans="1:25" x14ac:dyDescent="0.2">
      <c r="A406">
        <v>205</v>
      </c>
      <c r="B406" t="s">
        <v>234</v>
      </c>
      <c r="C406" t="s">
        <v>235</v>
      </c>
      <c r="D406">
        <v>1</v>
      </c>
      <c r="E406">
        <v>200</v>
      </c>
      <c r="F406">
        <v>160</v>
      </c>
      <c r="G406">
        <v>100</v>
      </c>
      <c r="H406">
        <v>225</v>
      </c>
      <c r="I406">
        <v>147</v>
      </c>
      <c r="J406">
        <v>150</v>
      </c>
      <c r="K406" t="s">
        <v>2681</v>
      </c>
      <c r="L406">
        <v>737</v>
      </c>
      <c r="M406">
        <v>47.78</v>
      </c>
      <c r="N406">
        <v>2014</v>
      </c>
      <c r="O406" t="str">
        <f>VLOOKUP(C406, Query[[Country]:[Population Rank]],2,FALSE)</f>
        <v>97</v>
      </c>
      <c r="P406" t="str">
        <f>VLOOKUP(C406, Query[[Country]:[Growth Rate]],3,FALSE)</f>
        <v>0.57%</v>
      </c>
      <c r="Q406" t="str">
        <f>VLOOKUP(C406, Query[[Country]:[World Percentage]],4,FALSE)</f>
        <v>0.12%</v>
      </c>
      <c r="R406" t="str">
        <f>VLOOKUP(C406, Query[[Country]:[Density]],5,FALSE)</f>
        <v>107.38</v>
      </c>
      <c r="S406" t="str">
        <f>VLOOKUP(C406, Query[[Country]:[Land Area]],6, FALSE)</f>
        <v>82,409</v>
      </c>
      <c r="T406" t="str">
        <f>VLOOKUP(C406, Query[[Country]:[Area]],10, FALSE)</f>
        <v>83,871</v>
      </c>
      <c r="U406" t="str">
        <f>VLOOKUP(C406, Query[[Country]:[Region]],12, FALSE)</f>
        <v>Europe</v>
      </c>
      <c r="V406" t="str">
        <f>VLOOKUP(C406, Query[[Country]:[Subregion]],13, FALSE)</f>
        <v>Western Europe</v>
      </c>
      <c r="W406" t="str">
        <f>VLOOKUP(C406, Query[[Country]:[GDP (IMF)]],16, FALSE)</f>
        <v>$481.68 Bn</v>
      </c>
      <c r="X406" t="str">
        <f>VLOOKUP(C406, Query[[Country]:[GDP (UN)]],17, FALSE)</f>
        <v>$390.80 Bn</v>
      </c>
      <c r="Y406">
        <f>VLOOKUP(C406, Query[[Country]:[GDP Per Capita]],18, FALSE)</f>
        <v>53481.760000000002</v>
      </c>
    </row>
    <row r="407" spans="1:25" x14ac:dyDescent="0.2">
      <c r="A407">
        <v>206</v>
      </c>
      <c r="B407" t="s">
        <v>236</v>
      </c>
      <c r="C407" t="s">
        <v>138</v>
      </c>
      <c r="D407">
        <v>5</v>
      </c>
      <c r="E407">
        <v>355</v>
      </c>
      <c r="F407">
        <v>293</v>
      </c>
      <c r="G407">
        <v>210</v>
      </c>
      <c r="H407">
        <v>86</v>
      </c>
      <c r="I407">
        <v>318</v>
      </c>
      <c r="J407">
        <v>493</v>
      </c>
      <c r="K407" t="s">
        <v>2700</v>
      </c>
      <c r="L407">
        <v>94</v>
      </c>
      <c r="M407">
        <v>47.76</v>
      </c>
      <c r="N407">
        <v>2014</v>
      </c>
      <c r="O407" t="str">
        <f>VLOOKUP(C407, Query[[Country]:[Population Rank]],2,FALSE)</f>
        <v>1</v>
      </c>
      <c r="P407" t="str">
        <f>VLOOKUP(C407, Query[[Country]:[Growth Rate]],3,FALSE)</f>
        <v>0.39%</v>
      </c>
      <c r="Q407" t="str">
        <f>VLOOKUP(C407, Query[[Country]:[World Percentage]],4,FALSE)</f>
        <v>18.47%</v>
      </c>
      <c r="R407" t="str">
        <f>VLOOKUP(C407, Query[[Country]:[Density]],5,FALSE)</f>
        <v>148.28</v>
      </c>
      <c r="S407" t="str">
        <f>VLOOKUP(C407, Query[[Country]:[Land Area]],6, FALSE)</f>
        <v>9,388,211</v>
      </c>
      <c r="T407" t="str">
        <f>VLOOKUP(C407, Query[[Country]:[Area]],10, FALSE)</f>
        <v>9,706,961</v>
      </c>
      <c r="U407" t="str">
        <f>VLOOKUP(C407, Query[[Country]:[Region]],12, FALSE)</f>
        <v>Asia</v>
      </c>
      <c r="V407" t="str">
        <f>VLOOKUP(C407, Query[[Country]:[Subregion]],13, FALSE)</f>
        <v>Eastern Asia</v>
      </c>
      <c r="W407" t="str">
        <f>VLOOKUP(C407, Query[[Country]:[GDP (IMF)]],16, FALSE)</f>
        <v>$15.47 Tn</v>
      </c>
      <c r="X407" t="str">
        <f>VLOOKUP(C407, Query[[Country]:[GDP (UN)]],17, FALSE)</f>
        <v>$11.22 Tn</v>
      </c>
      <c r="Y407">
        <f>VLOOKUP(C407, Query[[Country]:[GDP Per Capita]],18, FALSE)</f>
        <v>10746.78</v>
      </c>
    </row>
    <row r="408" spans="1:25" x14ac:dyDescent="0.2">
      <c r="A408">
        <v>207</v>
      </c>
      <c r="B408" t="s">
        <v>237</v>
      </c>
      <c r="C408" t="s">
        <v>15</v>
      </c>
      <c r="D408">
        <v>87</v>
      </c>
      <c r="E408">
        <v>104</v>
      </c>
      <c r="F408">
        <v>193</v>
      </c>
      <c r="G408">
        <v>169</v>
      </c>
      <c r="H408">
        <v>176</v>
      </c>
      <c r="I408">
        <v>122</v>
      </c>
      <c r="J408">
        <v>187</v>
      </c>
      <c r="K408" t="s">
        <v>2701</v>
      </c>
      <c r="L408">
        <v>128</v>
      </c>
      <c r="M408">
        <v>47.75</v>
      </c>
      <c r="N408">
        <v>2014</v>
      </c>
      <c r="O408" t="str">
        <f>VLOOKUP(C408, Query[[Country]:[Population Rank]],2,FALSE)</f>
        <v>3</v>
      </c>
      <c r="P408" t="str">
        <f>VLOOKUP(C408, Query[[Country]:[Growth Rate]],3,FALSE)</f>
        <v>0.59%</v>
      </c>
      <c r="Q408" t="str">
        <f>VLOOKUP(C408, Query[[Country]:[World Percentage]],4,FALSE)</f>
        <v>4.25%</v>
      </c>
      <c r="R408" t="str">
        <f>VLOOKUP(C408, Query[[Country]:[Density]],5,FALSE)</f>
        <v>35.32</v>
      </c>
      <c r="S408" t="str">
        <f>VLOOKUP(C408, Query[[Country]:[Land Area]],6, FALSE)</f>
        <v>9,147,420</v>
      </c>
      <c r="T408" t="str">
        <f>VLOOKUP(C408, Query[[Country]:[Area]],10, FALSE)</f>
        <v>9,372,610</v>
      </c>
      <c r="U408" t="str">
        <f>VLOOKUP(C408, Query[[Country]:[Region]],12, FALSE)</f>
        <v>Americas</v>
      </c>
      <c r="V408" t="str">
        <f>VLOOKUP(C408, Query[[Country]:[Subregion]],13, FALSE)</f>
        <v>Northern America</v>
      </c>
      <c r="W408" t="str">
        <f>VLOOKUP(C408, Query[[Country]:[GDP (IMF)]],16, FALSE)</f>
        <v>$22.20 Tn</v>
      </c>
      <c r="X408" t="str">
        <f>VLOOKUP(C408, Query[[Country]:[GDP (UN)]],17, FALSE)</f>
        <v>$18.62 Tn</v>
      </c>
      <c r="Y408">
        <f>VLOOKUP(C408, Query[[Country]:[GDP Per Capita]],18, FALSE)</f>
        <v>67063.27</v>
      </c>
    </row>
    <row r="409" spans="1:25" x14ac:dyDescent="0.2">
      <c r="A409">
        <v>208</v>
      </c>
      <c r="B409" t="s">
        <v>238</v>
      </c>
      <c r="C409" t="s">
        <v>15</v>
      </c>
      <c r="D409">
        <v>88</v>
      </c>
      <c r="E409">
        <v>199</v>
      </c>
      <c r="F409">
        <v>118</v>
      </c>
      <c r="G409">
        <v>154</v>
      </c>
      <c r="H409">
        <v>194</v>
      </c>
      <c r="I409">
        <v>190</v>
      </c>
      <c r="J409">
        <v>159</v>
      </c>
      <c r="K409" t="s">
        <v>2512</v>
      </c>
      <c r="L409">
        <v>373</v>
      </c>
      <c r="M409">
        <v>47.74</v>
      </c>
      <c r="N409">
        <v>2014</v>
      </c>
      <c r="O409" t="str">
        <f>VLOOKUP(C409, Query[[Country]:[Population Rank]],2,FALSE)</f>
        <v>3</v>
      </c>
      <c r="P409" t="str">
        <f>VLOOKUP(C409, Query[[Country]:[Growth Rate]],3,FALSE)</f>
        <v>0.59%</v>
      </c>
      <c r="Q409" t="str">
        <f>VLOOKUP(C409, Query[[Country]:[World Percentage]],4,FALSE)</f>
        <v>4.25%</v>
      </c>
      <c r="R409" t="str">
        <f>VLOOKUP(C409, Query[[Country]:[Density]],5,FALSE)</f>
        <v>35.32</v>
      </c>
      <c r="S409" t="str">
        <f>VLOOKUP(C409, Query[[Country]:[Land Area]],6, FALSE)</f>
        <v>9,147,420</v>
      </c>
      <c r="T409" t="str">
        <f>VLOOKUP(C409, Query[[Country]:[Area]],10, FALSE)</f>
        <v>9,372,610</v>
      </c>
      <c r="U409" t="str">
        <f>VLOOKUP(C409, Query[[Country]:[Region]],12, FALSE)</f>
        <v>Americas</v>
      </c>
      <c r="V409" t="str">
        <f>VLOOKUP(C409, Query[[Country]:[Subregion]],13, FALSE)</f>
        <v>Northern America</v>
      </c>
      <c r="W409" t="str">
        <f>VLOOKUP(C409, Query[[Country]:[GDP (IMF)]],16, FALSE)</f>
        <v>$22.20 Tn</v>
      </c>
      <c r="X409" t="str">
        <f>VLOOKUP(C409, Query[[Country]:[GDP (UN)]],17, FALSE)</f>
        <v>$18.62 Tn</v>
      </c>
      <c r="Y409">
        <f>VLOOKUP(C409, Query[[Country]:[GDP Per Capita]],18, FALSE)</f>
        <v>67063.27</v>
      </c>
    </row>
    <row r="410" spans="1:25" x14ac:dyDescent="0.2">
      <c r="A410">
        <v>209</v>
      </c>
      <c r="B410" t="s">
        <v>239</v>
      </c>
      <c r="C410" t="s">
        <v>19</v>
      </c>
      <c r="D410">
        <v>16</v>
      </c>
      <c r="E410">
        <v>306</v>
      </c>
      <c r="F410">
        <v>183</v>
      </c>
      <c r="G410">
        <v>135</v>
      </c>
      <c r="H410">
        <v>183</v>
      </c>
      <c r="I410">
        <v>153</v>
      </c>
      <c r="J410">
        <v>310</v>
      </c>
      <c r="K410" t="s">
        <v>2416</v>
      </c>
      <c r="L410">
        <v>170</v>
      </c>
      <c r="M410">
        <v>47.74</v>
      </c>
      <c r="N410">
        <v>2014</v>
      </c>
      <c r="O410" t="str">
        <f>VLOOKUP(C410, Query[[Country]:[Population Rank]],2,FALSE)</f>
        <v>21</v>
      </c>
      <c r="P410" t="str">
        <f>VLOOKUP(C410, Query[[Country]:[Growth Rate]],3,FALSE)</f>
        <v>0.53%</v>
      </c>
      <c r="Q410" t="str">
        <f>VLOOKUP(C410, Query[[Country]:[World Percentage]],4,FALSE)</f>
        <v>0.87%</v>
      </c>
      <c r="R410" t="str">
        <f>VLOOKUP(C410, Query[[Country]:[Density]],5,FALSE)</f>
        <v>279.48</v>
      </c>
      <c r="S410" t="str">
        <f>VLOOKUP(C410, Query[[Country]:[Land Area]],6, FALSE)</f>
        <v>241,930</v>
      </c>
      <c r="T410" t="str">
        <f>VLOOKUP(C410, Query[[Country]:[Area]],10, FALSE)</f>
        <v>242,900</v>
      </c>
      <c r="U410" t="str">
        <f>VLOOKUP(C410, Query[[Country]:[Region]],12, FALSE)</f>
        <v>Europe</v>
      </c>
      <c r="V410" t="str">
        <f>VLOOKUP(C410, Query[[Country]:[Subregion]],13, FALSE)</f>
        <v>Northern Europe</v>
      </c>
      <c r="W410" t="str">
        <f>VLOOKUP(C410, Query[[Country]:[GDP (IMF)]],16, FALSE)</f>
        <v>$2.93 Tn</v>
      </c>
      <c r="X410" t="str">
        <f>VLOOKUP(C410, Query[[Country]:[GDP (UN)]],17, FALSE)</f>
        <v>$2.65 Tn</v>
      </c>
      <c r="Y410">
        <f>VLOOKUP(C410, Query[[Country]:[GDP Per Capita]],18, FALSE)</f>
        <v>43117.57</v>
      </c>
    </row>
    <row r="411" spans="1:25" x14ac:dyDescent="0.2">
      <c r="A411">
        <v>210</v>
      </c>
      <c r="B411" t="s">
        <v>2702</v>
      </c>
      <c r="C411" t="s">
        <v>101</v>
      </c>
      <c r="D411">
        <v>13</v>
      </c>
      <c r="E411">
        <v>114</v>
      </c>
      <c r="F411">
        <v>456</v>
      </c>
      <c r="G411">
        <v>171</v>
      </c>
      <c r="H411">
        <v>173</v>
      </c>
      <c r="I411">
        <v>197</v>
      </c>
      <c r="J411">
        <v>114</v>
      </c>
      <c r="K411" t="s">
        <v>1339</v>
      </c>
      <c r="L411">
        <v>338</v>
      </c>
      <c r="M411">
        <v>47.73</v>
      </c>
      <c r="N411">
        <v>2014</v>
      </c>
      <c r="O411" t="str">
        <f>VLOOKUP(C411, Query[[Country]:[Population Rank]],2,FALSE)</f>
        <v>19</v>
      </c>
      <c r="P411" t="str">
        <f>VLOOKUP(C411, Query[[Country]:[Growth Rate]],3,FALSE)</f>
        <v>0.32%</v>
      </c>
      <c r="Q411" t="str">
        <f>VLOOKUP(C411, Query[[Country]:[World Percentage]],4,FALSE)</f>
        <v>1.07%</v>
      </c>
      <c r="R411" t="str">
        <f>VLOOKUP(C411, Query[[Country]:[Density]],5,FALSE)</f>
        <v>234.61</v>
      </c>
      <c r="S411" t="str">
        <f>VLOOKUP(C411, Query[[Country]:[Land Area]],6, FALSE)</f>
        <v>348,560</v>
      </c>
      <c r="T411" t="str">
        <f>VLOOKUP(C411, Query[[Country]:[Area]],10, FALSE)</f>
        <v>357,114</v>
      </c>
      <c r="U411" t="str">
        <f>VLOOKUP(C411, Query[[Country]:[Region]],12, FALSE)</f>
        <v>Europe</v>
      </c>
      <c r="V411" t="str">
        <f>VLOOKUP(C411, Query[[Country]:[Subregion]],13, FALSE)</f>
        <v>Western Europe</v>
      </c>
      <c r="W411" t="str">
        <f>VLOOKUP(C411, Query[[Country]:[GDP (IMF)]],16, FALSE)</f>
        <v>$4.16 Tn</v>
      </c>
      <c r="X411" t="str">
        <f>VLOOKUP(C411, Query[[Country]:[GDP (UN)]],17, FALSE)</f>
        <v>$3.48 Tn</v>
      </c>
      <c r="Y411">
        <f>VLOOKUP(C411, Query[[Country]:[GDP Per Capita]],18, FALSE)</f>
        <v>49617.15</v>
      </c>
    </row>
    <row r="412" spans="1:25" x14ac:dyDescent="0.2">
      <c r="A412">
        <v>211</v>
      </c>
      <c r="B412" t="s">
        <v>240</v>
      </c>
      <c r="C412" t="s">
        <v>19</v>
      </c>
      <c r="D412">
        <v>17</v>
      </c>
      <c r="E412">
        <v>159</v>
      </c>
      <c r="F412">
        <v>248</v>
      </c>
      <c r="G412">
        <v>200</v>
      </c>
      <c r="H412">
        <v>149</v>
      </c>
      <c r="I412">
        <v>163</v>
      </c>
      <c r="J412">
        <v>134</v>
      </c>
      <c r="K412" t="s">
        <v>2416</v>
      </c>
      <c r="L412">
        <v>373</v>
      </c>
      <c r="M412">
        <v>47.69</v>
      </c>
      <c r="N412">
        <v>2014</v>
      </c>
      <c r="O412" t="str">
        <f>VLOOKUP(C412, Query[[Country]:[Population Rank]],2,FALSE)</f>
        <v>21</v>
      </c>
      <c r="P412" t="str">
        <f>VLOOKUP(C412, Query[[Country]:[Growth Rate]],3,FALSE)</f>
        <v>0.53%</v>
      </c>
      <c r="Q412" t="str">
        <f>VLOOKUP(C412, Query[[Country]:[World Percentage]],4,FALSE)</f>
        <v>0.87%</v>
      </c>
      <c r="R412" t="str">
        <f>VLOOKUP(C412, Query[[Country]:[Density]],5,FALSE)</f>
        <v>279.48</v>
      </c>
      <c r="S412" t="str">
        <f>VLOOKUP(C412, Query[[Country]:[Land Area]],6, FALSE)</f>
        <v>241,930</v>
      </c>
      <c r="T412" t="str">
        <f>VLOOKUP(C412, Query[[Country]:[Area]],10, FALSE)</f>
        <v>242,900</v>
      </c>
      <c r="U412" t="str">
        <f>VLOOKUP(C412, Query[[Country]:[Region]],12, FALSE)</f>
        <v>Europe</v>
      </c>
      <c r="V412" t="str">
        <f>VLOOKUP(C412, Query[[Country]:[Subregion]],13, FALSE)</f>
        <v>Northern Europe</v>
      </c>
      <c r="W412" t="str">
        <f>VLOOKUP(C412, Query[[Country]:[GDP (IMF)]],16, FALSE)</f>
        <v>$2.93 Tn</v>
      </c>
      <c r="X412" t="str">
        <f>VLOOKUP(C412, Query[[Country]:[GDP (UN)]],17, FALSE)</f>
        <v>$2.65 Tn</v>
      </c>
      <c r="Y412">
        <f>VLOOKUP(C412, Query[[Country]:[GDP Per Capita]],18, FALSE)</f>
        <v>43117.57</v>
      </c>
    </row>
    <row r="413" spans="1:25" x14ac:dyDescent="0.2">
      <c r="A413">
        <v>212</v>
      </c>
      <c r="B413" t="s">
        <v>241</v>
      </c>
      <c r="C413" t="s">
        <v>52</v>
      </c>
      <c r="D413">
        <v>9</v>
      </c>
      <c r="E413">
        <v>355</v>
      </c>
      <c r="F413">
        <v>287</v>
      </c>
      <c r="G413">
        <v>210</v>
      </c>
      <c r="H413">
        <v>185</v>
      </c>
      <c r="I413">
        <v>191</v>
      </c>
      <c r="J413">
        <v>159</v>
      </c>
      <c r="K413" t="s">
        <v>2135</v>
      </c>
      <c r="L413">
        <v>481</v>
      </c>
      <c r="M413">
        <v>47.69</v>
      </c>
      <c r="N413">
        <v>2014</v>
      </c>
      <c r="O413" t="str">
        <f>VLOOKUP(C413, Query[[Country]:[Population Rank]],2,FALSE)</f>
        <v>39</v>
      </c>
      <c r="P413" t="str">
        <f>VLOOKUP(C413, Query[[Country]:[Growth Rate]],3,FALSE)</f>
        <v>0.89%</v>
      </c>
      <c r="Q413" t="str">
        <f>VLOOKUP(C413, Query[[Country]:[World Percentage]],4,FALSE)</f>
        <v>0.48%</v>
      </c>
      <c r="R413" t="str">
        <f>VLOOKUP(C413, Query[[Country]:[Density]],5,FALSE)</f>
        <v>3.78</v>
      </c>
      <c r="S413" t="str">
        <f>VLOOKUP(C413, Query[[Country]:[Land Area]],6, FALSE)</f>
        <v>9,093,510</v>
      </c>
      <c r="T413" t="str">
        <f>VLOOKUP(C413, Query[[Country]:[Area]],10, FALSE)</f>
        <v>9,984,670</v>
      </c>
      <c r="U413" t="str">
        <f>VLOOKUP(C413, Query[[Country]:[Region]],12, FALSE)</f>
        <v>Americas</v>
      </c>
      <c r="V413" t="str">
        <f>VLOOKUP(C413, Query[[Country]:[Subregion]],13, FALSE)</f>
        <v>Northern America</v>
      </c>
      <c r="W413" t="str">
        <f>VLOOKUP(C413, Query[[Country]:[GDP (IMF)]],16, FALSE)</f>
        <v>$1.83 Tn</v>
      </c>
      <c r="X413" t="str">
        <f>VLOOKUP(C413, Query[[Country]:[GDP (UN)]],17, FALSE)</f>
        <v>$1.53 Tn</v>
      </c>
      <c r="Y413">
        <f>VLOOKUP(C413, Query[[Country]:[GDP Per Capita]],18, FALSE)</f>
        <v>48552.87</v>
      </c>
    </row>
    <row r="414" spans="1:25" x14ac:dyDescent="0.2">
      <c r="A414">
        <v>213</v>
      </c>
      <c r="B414" t="s">
        <v>242</v>
      </c>
      <c r="C414" t="s">
        <v>101</v>
      </c>
      <c r="D414">
        <v>14</v>
      </c>
      <c r="E414">
        <v>222</v>
      </c>
      <c r="F414">
        <v>478</v>
      </c>
      <c r="G414">
        <v>210</v>
      </c>
      <c r="H414">
        <v>170</v>
      </c>
      <c r="I414">
        <v>208</v>
      </c>
      <c r="J414">
        <v>134</v>
      </c>
      <c r="K414" t="s">
        <v>1179</v>
      </c>
      <c r="L414">
        <v>307</v>
      </c>
      <c r="M414">
        <v>47.69</v>
      </c>
      <c r="N414">
        <v>2014</v>
      </c>
      <c r="O414" t="str">
        <f>VLOOKUP(C414, Query[[Country]:[Population Rank]],2,FALSE)</f>
        <v>19</v>
      </c>
      <c r="P414" t="str">
        <f>VLOOKUP(C414, Query[[Country]:[Growth Rate]],3,FALSE)</f>
        <v>0.32%</v>
      </c>
      <c r="Q414" t="str">
        <f>VLOOKUP(C414, Query[[Country]:[World Percentage]],4,FALSE)</f>
        <v>1.07%</v>
      </c>
      <c r="R414" t="str">
        <f>VLOOKUP(C414, Query[[Country]:[Density]],5,FALSE)</f>
        <v>234.61</v>
      </c>
      <c r="S414" t="str">
        <f>VLOOKUP(C414, Query[[Country]:[Land Area]],6, FALSE)</f>
        <v>348,560</v>
      </c>
      <c r="T414" t="str">
        <f>VLOOKUP(C414, Query[[Country]:[Area]],10, FALSE)</f>
        <v>357,114</v>
      </c>
      <c r="U414" t="str">
        <f>VLOOKUP(C414, Query[[Country]:[Region]],12, FALSE)</f>
        <v>Europe</v>
      </c>
      <c r="V414" t="str">
        <f>VLOOKUP(C414, Query[[Country]:[Subregion]],13, FALSE)</f>
        <v>Western Europe</v>
      </c>
      <c r="W414" t="str">
        <f>VLOOKUP(C414, Query[[Country]:[GDP (IMF)]],16, FALSE)</f>
        <v>$4.16 Tn</v>
      </c>
      <c r="X414" t="str">
        <f>VLOOKUP(C414, Query[[Country]:[GDP (UN)]],17, FALSE)</f>
        <v>$3.48 Tn</v>
      </c>
      <c r="Y414">
        <f>VLOOKUP(C414, Query[[Country]:[GDP Per Capita]],18, FALSE)</f>
        <v>49617.15</v>
      </c>
    </row>
    <row r="415" spans="1:25" x14ac:dyDescent="0.2">
      <c r="A415">
        <v>214</v>
      </c>
      <c r="B415" t="s">
        <v>243</v>
      </c>
      <c r="C415" t="s">
        <v>19</v>
      </c>
      <c r="D415">
        <v>18</v>
      </c>
      <c r="E415">
        <v>133</v>
      </c>
      <c r="F415">
        <v>348</v>
      </c>
      <c r="G415">
        <v>210</v>
      </c>
      <c r="H415">
        <v>231</v>
      </c>
      <c r="I415">
        <v>181</v>
      </c>
      <c r="J415">
        <v>220</v>
      </c>
      <c r="K415" t="s">
        <v>2135</v>
      </c>
      <c r="L415">
        <v>227</v>
      </c>
      <c r="M415">
        <v>47.67</v>
      </c>
      <c r="N415">
        <v>2014</v>
      </c>
      <c r="O415" t="str">
        <f>VLOOKUP(C415, Query[[Country]:[Population Rank]],2,FALSE)</f>
        <v>21</v>
      </c>
      <c r="P415" t="str">
        <f>VLOOKUP(C415, Query[[Country]:[Growth Rate]],3,FALSE)</f>
        <v>0.53%</v>
      </c>
      <c r="Q415" t="str">
        <f>VLOOKUP(C415, Query[[Country]:[World Percentage]],4,FALSE)</f>
        <v>0.87%</v>
      </c>
      <c r="R415" t="str">
        <f>VLOOKUP(C415, Query[[Country]:[Density]],5,FALSE)</f>
        <v>279.48</v>
      </c>
      <c r="S415" t="str">
        <f>VLOOKUP(C415, Query[[Country]:[Land Area]],6, FALSE)</f>
        <v>241,930</v>
      </c>
      <c r="T415" t="str">
        <f>VLOOKUP(C415, Query[[Country]:[Area]],10, FALSE)</f>
        <v>242,900</v>
      </c>
      <c r="U415" t="str">
        <f>VLOOKUP(C415, Query[[Country]:[Region]],12, FALSE)</f>
        <v>Europe</v>
      </c>
      <c r="V415" t="str">
        <f>VLOOKUP(C415, Query[[Country]:[Subregion]],13, FALSE)</f>
        <v>Northern Europe</v>
      </c>
      <c r="W415" t="str">
        <f>VLOOKUP(C415, Query[[Country]:[GDP (IMF)]],16, FALSE)</f>
        <v>$2.93 Tn</v>
      </c>
      <c r="X415" t="str">
        <f>VLOOKUP(C415, Query[[Country]:[GDP (UN)]],17, FALSE)</f>
        <v>$2.65 Tn</v>
      </c>
      <c r="Y415">
        <f>VLOOKUP(C415, Query[[Country]:[GDP Per Capita]],18, FALSE)</f>
        <v>43117.57</v>
      </c>
    </row>
    <row r="416" spans="1:25" x14ac:dyDescent="0.2">
      <c r="A416">
        <v>215</v>
      </c>
      <c r="B416" t="s">
        <v>244</v>
      </c>
      <c r="C416" t="s">
        <v>101</v>
      </c>
      <c r="D416">
        <v>15</v>
      </c>
      <c r="E416">
        <v>343</v>
      </c>
      <c r="F416">
        <v>170</v>
      </c>
      <c r="G416">
        <v>122</v>
      </c>
      <c r="H416">
        <v>193</v>
      </c>
      <c r="I416">
        <v>271</v>
      </c>
      <c r="J416">
        <v>150</v>
      </c>
      <c r="K416" t="s">
        <v>2703</v>
      </c>
      <c r="L416">
        <v>109</v>
      </c>
      <c r="M416">
        <v>47.67</v>
      </c>
      <c r="N416">
        <v>2014</v>
      </c>
      <c r="O416" t="str">
        <f>VLOOKUP(C416, Query[[Country]:[Population Rank]],2,FALSE)</f>
        <v>19</v>
      </c>
      <c r="P416" t="str">
        <f>VLOOKUP(C416, Query[[Country]:[Growth Rate]],3,FALSE)</f>
        <v>0.32%</v>
      </c>
      <c r="Q416" t="str">
        <f>VLOOKUP(C416, Query[[Country]:[World Percentage]],4,FALSE)</f>
        <v>1.07%</v>
      </c>
      <c r="R416" t="str">
        <f>VLOOKUP(C416, Query[[Country]:[Density]],5,FALSE)</f>
        <v>234.61</v>
      </c>
      <c r="S416" t="str">
        <f>VLOOKUP(C416, Query[[Country]:[Land Area]],6, FALSE)</f>
        <v>348,560</v>
      </c>
      <c r="T416" t="str">
        <f>VLOOKUP(C416, Query[[Country]:[Area]],10, FALSE)</f>
        <v>357,114</v>
      </c>
      <c r="U416" t="str">
        <f>VLOOKUP(C416, Query[[Country]:[Region]],12, FALSE)</f>
        <v>Europe</v>
      </c>
      <c r="V416" t="str">
        <f>VLOOKUP(C416, Query[[Country]:[Subregion]],13, FALSE)</f>
        <v>Western Europe</v>
      </c>
      <c r="W416" t="str">
        <f>VLOOKUP(C416, Query[[Country]:[GDP (IMF)]],16, FALSE)</f>
        <v>$4.16 Tn</v>
      </c>
      <c r="X416" t="str">
        <f>VLOOKUP(C416, Query[[Country]:[GDP (UN)]],17, FALSE)</f>
        <v>$3.48 Tn</v>
      </c>
      <c r="Y416">
        <f>VLOOKUP(C416, Query[[Country]:[GDP Per Capita]],18, FALSE)</f>
        <v>49617.15</v>
      </c>
    </row>
    <row r="417" spans="1:25" x14ac:dyDescent="0.2">
      <c r="A417">
        <v>216</v>
      </c>
      <c r="B417" t="s">
        <v>245</v>
      </c>
      <c r="C417" t="s">
        <v>15</v>
      </c>
      <c r="D417">
        <v>89</v>
      </c>
      <c r="E417">
        <v>256</v>
      </c>
      <c r="F417">
        <v>179</v>
      </c>
      <c r="G417">
        <v>210</v>
      </c>
      <c r="H417">
        <v>162</v>
      </c>
      <c r="I417">
        <v>179</v>
      </c>
      <c r="J417">
        <v>159</v>
      </c>
      <c r="K417" t="s">
        <v>2684</v>
      </c>
      <c r="L417">
        <v>481</v>
      </c>
      <c r="M417">
        <v>47.67</v>
      </c>
      <c r="N417">
        <v>2014</v>
      </c>
      <c r="O417" t="str">
        <f>VLOOKUP(C417, Query[[Country]:[Population Rank]],2,FALSE)</f>
        <v>3</v>
      </c>
      <c r="P417" t="str">
        <f>VLOOKUP(C417, Query[[Country]:[Growth Rate]],3,FALSE)</f>
        <v>0.59%</v>
      </c>
      <c r="Q417" t="str">
        <f>VLOOKUP(C417, Query[[Country]:[World Percentage]],4,FALSE)</f>
        <v>4.25%</v>
      </c>
      <c r="R417" t="str">
        <f>VLOOKUP(C417, Query[[Country]:[Density]],5,FALSE)</f>
        <v>35.32</v>
      </c>
      <c r="S417" t="str">
        <f>VLOOKUP(C417, Query[[Country]:[Land Area]],6, FALSE)</f>
        <v>9,147,420</v>
      </c>
      <c r="T417" t="str">
        <f>VLOOKUP(C417, Query[[Country]:[Area]],10, FALSE)</f>
        <v>9,372,610</v>
      </c>
      <c r="U417" t="str">
        <f>VLOOKUP(C417, Query[[Country]:[Region]],12, FALSE)</f>
        <v>Americas</v>
      </c>
      <c r="V417" t="str">
        <f>VLOOKUP(C417, Query[[Country]:[Subregion]],13, FALSE)</f>
        <v>Northern America</v>
      </c>
      <c r="W417" t="str">
        <f>VLOOKUP(C417, Query[[Country]:[GDP (IMF)]],16, FALSE)</f>
        <v>$22.20 Tn</v>
      </c>
      <c r="X417" t="str">
        <f>VLOOKUP(C417, Query[[Country]:[GDP (UN)]],17, FALSE)</f>
        <v>$18.62 Tn</v>
      </c>
      <c r="Y417">
        <f>VLOOKUP(C417, Query[[Country]:[GDP Per Capita]],18, FALSE)</f>
        <v>67063.27</v>
      </c>
    </row>
    <row r="418" spans="1:25" x14ac:dyDescent="0.2">
      <c r="A418">
        <v>217</v>
      </c>
      <c r="B418" t="s">
        <v>246</v>
      </c>
      <c r="C418" t="s">
        <v>138</v>
      </c>
      <c r="D418">
        <v>6</v>
      </c>
      <c r="E418">
        <v>331</v>
      </c>
      <c r="F418">
        <v>447</v>
      </c>
      <c r="G418">
        <v>210</v>
      </c>
      <c r="H418">
        <v>148</v>
      </c>
      <c r="I418">
        <v>371</v>
      </c>
      <c r="J418">
        <v>363</v>
      </c>
      <c r="K418" t="s">
        <v>2704</v>
      </c>
      <c r="L418">
        <v>57</v>
      </c>
      <c r="M418">
        <v>47.67</v>
      </c>
      <c r="N418">
        <v>2014</v>
      </c>
      <c r="O418" t="str">
        <f>VLOOKUP(C418, Query[[Country]:[Population Rank]],2,FALSE)</f>
        <v>1</v>
      </c>
      <c r="P418" t="str">
        <f>VLOOKUP(C418, Query[[Country]:[Growth Rate]],3,FALSE)</f>
        <v>0.39%</v>
      </c>
      <c r="Q418" t="str">
        <f>VLOOKUP(C418, Query[[Country]:[World Percentage]],4,FALSE)</f>
        <v>18.47%</v>
      </c>
      <c r="R418" t="str">
        <f>VLOOKUP(C418, Query[[Country]:[Density]],5,FALSE)</f>
        <v>148.28</v>
      </c>
      <c r="S418" t="str">
        <f>VLOOKUP(C418, Query[[Country]:[Land Area]],6, FALSE)</f>
        <v>9,388,211</v>
      </c>
      <c r="T418" t="str">
        <f>VLOOKUP(C418, Query[[Country]:[Area]],10, FALSE)</f>
        <v>9,706,961</v>
      </c>
      <c r="U418" t="str">
        <f>VLOOKUP(C418, Query[[Country]:[Region]],12, FALSE)</f>
        <v>Asia</v>
      </c>
      <c r="V418" t="str">
        <f>VLOOKUP(C418, Query[[Country]:[Subregion]],13, FALSE)</f>
        <v>Eastern Asia</v>
      </c>
      <c r="W418" t="str">
        <f>VLOOKUP(C418, Query[[Country]:[GDP (IMF)]],16, FALSE)</f>
        <v>$15.47 Tn</v>
      </c>
      <c r="X418" t="str">
        <f>VLOOKUP(C418, Query[[Country]:[GDP (UN)]],17, FALSE)</f>
        <v>$11.22 Tn</v>
      </c>
      <c r="Y418">
        <f>VLOOKUP(C418, Query[[Country]:[GDP Per Capita]],18, FALSE)</f>
        <v>10746.78</v>
      </c>
    </row>
    <row r="419" spans="1:25" x14ac:dyDescent="0.2">
      <c r="A419">
        <v>218</v>
      </c>
      <c r="B419" t="s">
        <v>247</v>
      </c>
      <c r="C419" t="s">
        <v>15</v>
      </c>
      <c r="D419">
        <v>90</v>
      </c>
      <c r="E419">
        <v>355</v>
      </c>
      <c r="F419">
        <v>416</v>
      </c>
      <c r="G419">
        <v>210</v>
      </c>
      <c r="H419">
        <v>131</v>
      </c>
      <c r="I419">
        <v>189</v>
      </c>
      <c r="J419">
        <v>220</v>
      </c>
      <c r="K419" t="s">
        <v>2694</v>
      </c>
      <c r="L419">
        <v>170</v>
      </c>
      <c r="M419">
        <v>47.63</v>
      </c>
      <c r="N419">
        <v>2014</v>
      </c>
      <c r="O419" t="str">
        <f>VLOOKUP(C419, Query[[Country]:[Population Rank]],2,FALSE)</f>
        <v>3</v>
      </c>
      <c r="P419" t="str">
        <f>VLOOKUP(C419, Query[[Country]:[Growth Rate]],3,FALSE)</f>
        <v>0.59%</v>
      </c>
      <c r="Q419" t="str">
        <f>VLOOKUP(C419, Query[[Country]:[World Percentage]],4,FALSE)</f>
        <v>4.25%</v>
      </c>
      <c r="R419" t="str">
        <f>VLOOKUP(C419, Query[[Country]:[Density]],5,FALSE)</f>
        <v>35.32</v>
      </c>
      <c r="S419" t="str">
        <f>VLOOKUP(C419, Query[[Country]:[Land Area]],6, FALSE)</f>
        <v>9,147,420</v>
      </c>
      <c r="T419" t="str">
        <f>VLOOKUP(C419, Query[[Country]:[Area]],10, FALSE)</f>
        <v>9,372,610</v>
      </c>
      <c r="U419" t="str">
        <f>VLOOKUP(C419, Query[[Country]:[Region]],12, FALSE)</f>
        <v>Americas</v>
      </c>
      <c r="V419" t="str">
        <f>VLOOKUP(C419, Query[[Country]:[Subregion]],13, FALSE)</f>
        <v>Northern America</v>
      </c>
      <c r="W419" t="str">
        <f>VLOOKUP(C419, Query[[Country]:[GDP (IMF)]],16, FALSE)</f>
        <v>$22.20 Tn</v>
      </c>
      <c r="X419" t="str">
        <f>VLOOKUP(C419, Query[[Country]:[GDP (UN)]],17, FALSE)</f>
        <v>$18.62 Tn</v>
      </c>
      <c r="Y419">
        <f>VLOOKUP(C419, Query[[Country]:[GDP Per Capita]],18, FALSE)</f>
        <v>67063.27</v>
      </c>
    </row>
    <row r="420" spans="1:25" x14ac:dyDescent="0.2">
      <c r="A420">
        <v>219</v>
      </c>
      <c r="B420" t="s">
        <v>248</v>
      </c>
      <c r="C420" t="s">
        <v>95</v>
      </c>
      <c r="D420">
        <v>4</v>
      </c>
      <c r="E420">
        <v>342</v>
      </c>
      <c r="F420">
        <v>319</v>
      </c>
      <c r="G420">
        <v>210</v>
      </c>
      <c r="H420">
        <v>130</v>
      </c>
      <c r="I420">
        <v>283</v>
      </c>
      <c r="J420">
        <v>187</v>
      </c>
      <c r="K420" t="s">
        <v>1281</v>
      </c>
      <c r="L420">
        <v>552</v>
      </c>
      <c r="M420">
        <v>47.59</v>
      </c>
      <c r="N420">
        <v>2014</v>
      </c>
      <c r="O420" t="str">
        <f>VLOOKUP(C420, Query[[Country]:[Population Rank]],2,FALSE)</f>
        <v>23</v>
      </c>
      <c r="P420" t="str">
        <f>VLOOKUP(C420, Query[[Country]:[Growth Rate]],3,FALSE)</f>
        <v>-0.15%</v>
      </c>
      <c r="Q420" t="str">
        <f>VLOOKUP(C420, Query[[Country]:[World Percentage]],4,FALSE)</f>
        <v>0.78%</v>
      </c>
      <c r="R420" t="str">
        <f>VLOOKUP(C420, Query[[Country]:[Density]],5,FALSE)</f>
        <v>200.65</v>
      </c>
      <c r="S420" t="str">
        <f>VLOOKUP(C420, Query[[Country]:[Land Area]],6, FALSE)</f>
        <v>294,140</v>
      </c>
      <c r="T420" t="str">
        <f>VLOOKUP(C420, Query[[Country]:[Area]],10, FALSE)</f>
        <v>301,336</v>
      </c>
      <c r="U420" t="str">
        <f>VLOOKUP(C420, Query[[Country]:[Region]],12, FALSE)</f>
        <v>Europe</v>
      </c>
      <c r="V420" t="str">
        <f>VLOOKUP(C420, Query[[Country]:[Subregion]],13, FALSE)</f>
        <v>Southern Europe</v>
      </c>
      <c r="W420" t="str">
        <f>VLOOKUP(C420, Query[[Country]:[GDP (IMF)]],16, FALSE)</f>
        <v>$2.09 Tn</v>
      </c>
      <c r="X420" t="str">
        <f>VLOOKUP(C420, Query[[Country]:[GDP (UN)]],17, FALSE)</f>
        <v>$1.86 Tn</v>
      </c>
      <c r="Y420">
        <f>VLOOKUP(C420, Query[[Country]:[GDP Per Capita]],18, FALSE)</f>
        <v>34574.71</v>
      </c>
    </row>
    <row r="421" spans="1:25" x14ac:dyDescent="0.2">
      <c r="A421">
        <v>220</v>
      </c>
      <c r="B421" t="s">
        <v>249</v>
      </c>
      <c r="C421" t="s">
        <v>52</v>
      </c>
      <c r="D421">
        <v>10</v>
      </c>
      <c r="E421">
        <v>149</v>
      </c>
      <c r="F421">
        <v>84</v>
      </c>
      <c r="G421">
        <v>150</v>
      </c>
      <c r="H421">
        <v>257</v>
      </c>
      <c r="I421">
        <v>297</v>
      </c>
      <c r="J421">
        <v>220</v>
      </c>
      <c r="K421" t="s">
        <v>2703</v>
      </c>
      <c r="L421">
        <v>227</v>
      </c>
      <c r="M421">
        <v>47.56</v>
      </c>
      <c r="N421">
        <v>2014</v>
      </c>
      <c r="O421" t="str">
        <f>VLOOKUP(C421, Query[[Country]:[Population Rank]],2,FALSE)</f>
        <v>39</v>
      </c>
      <c r="P421" t="str">
        <f>VLOOKUP(C421, Query[[Country]:[Growth Rate]],3,FALSE)</f>
        <v>0.89%</v>
      </c>
      <c r="Q421" t="str">
        <f>VLOOKUP(C421, Query[[Country]:[World Percentage]],4,FALSE)</f>
        <v>0.48%</v>
      </c>
      <c r="R421" t="str">
        <f>VLOOKUP(C421, Query[[Country]:[Density]],5,FALSE)</f>
        <v>3.78</v>
      </c>
      <c r="S421" t="str">
        <f>VLOOKUP(C421, Query[[Country]:[Land Area]],6, FALSE)</f>
        <v>9,093,510</v>
      </c>
      <c r="T421" t="str">
        <f>VLOOKUP(C421, Query[[Country]:[Area]],10, FALSE)</f>
        <v>9,984,670</v>
      </c>
      <c r="U421" t="str">
        <f>VLOOKUP(C421, Query[[Country]:[Region]],12, FALSE)</f>
        <v>Americas</v>
      </c>
      <c r="V421" t="str">
        <f>VLOOKUP(C421, Query[[Country]:[Subregion]],13, FALSE)</f>
        <v>Northern America</v>
      </c>
      <c r="W421" t="str">
        <f>VLOOKUP(C421, Query[[Country]:[GDP (IMF)]],16, FALSE)</f>
        <v>$1.83 Tn</v>
      </c>
      <c r="X421" t="str">
        <f>VLOOKUP(C421, Query[[Country]:[GDP (UN)]],17, FALSE)</f>
        <v>$1.53 Tn</v>
      </c>
      <c r="Y421">
        <f>VLOOKUP(C421, Query[[Country]:[GDP Per Capita]],18, FALSE)</f>
        <v>48552.87</v>
      </c>
    </row>
    <row r="422" spans="1:25" x14ac:dyDescent="0.2">
      <c r="A422">
        <v>221</v>
      </c>
      <c r="B422" t="s">
        <v>250</v>
      </c>
      <c r="C422" t="s">
        <v>66</v>
      </c>
      <c r="D422">
        <v>8</v>
      </c>
      <c r="E422">
        <v>181</v>
      </c>
      <c r="F422">
        <v>478</v>
      </c>
      <c r="G422">
        <v>210</v>
      </c>
      <c r="H422">
        <v>136</v>
      </c>
      <c r="I422">
        <v>101</v>
      </c>
      <c r="J422">
        <v>220</v>
      </c>
      <c r="K422" t="s">
        <v>1336</v>
      </c>
      <c r="L422">
        <v>159</v>
      </c>
      <c r="M422">
        <v>47.54</v>
      </c>
      <c r="N422">
        <v>2014</v>
      </c>
      <c r="O422" t="str">
        <f>VLOOKUP(C422, Query[[Country]:[Population Rank]],2,FALSE)</f>
        <v>22</v>
      </c>
      <c r="P422" t="str">
        <f>VLOOKUP(C422, Query[[Country]:[Growth Rate]],3,FALSE)</f>
        <v>0.22%</v>
      </c>
      <c r="Q422" t="str">
        <f>VLOOKUP(C422, Query[[Country]:[World Percentage]],4,FALSE)</f>
        <v>0.84%</v>
      </c>
      <c r="R422" t="str">
        <f>VLOOKUP(C422, Query[[Country]:[Density]],5,FALSE)</f>
        <v>118.31</v>
      </c>
      <c r="S422" t="str">
        <f>VLOOKUP(C422, Query[[Country]:[Land Area]],6, FALSE)</f>
        <v>547,557</v>
      </c>
      <c r="T422" t="str">
        <f>VLOOKUP(C422, Query[[Country]:[Area]],10, FALSE)</f>
        <v>551,695</v>
      </c>
      <c r="U422" t="str">
        <f>VLOOKUP(C422, Query[[Country]:[Region]],12, FALSE)</f>
        <v>Europe</v>
      </c>
      <c r="V422" t="str">
        <f>VLOOKUP(C422, Query[[Country]:[Subregion]],13, FALSE)</f>
        <v>Western Europe</v>
      </c>
      <c r="W422" t="str">
        <f>VLOOKUP(C422, Query[[Country]:[GDP (IMF)]],16, FALSE)</f>
        <v>$2.88 Tn</v>
      </c>
      <c r="X422" t="str">
        <f>VLOOKUP(C422, Query[[Country]:[GDP (UN)]],17, FALSE)</f>
        <v>$2.47 Tn</v>
      </c>
      <c r="Y422">
        <f>VLOOKUP(C422, Query[[Country]:[GDP Per Capita]],18, FALSE)</f>
        <v>44061.52</v>
      </c>
    </row>
    <row r="423" spans="1:25" x14ac:dyDescent="0.2">
      <c r="A423">
        <v>222</v>
      </c>
      <c r="B423" t="s">
        <v>251</v>
      </c>
      <c r="C423" t="s">
        <v>15</v>
      </c>
      <c r="D423">
        <v>91</v>
      </c>
      <c r="E423">
        <v>228</v>
      </c>
      <c r="F423">
        <v>478</v>
      </c>
      <c r="G423">
        <v>210</v>
      </c>
      <c r="H423">
        <v>199</v>
      </c>
      <c r="I423">
        <v>98</v>
      </c>
      <c r="J423">
        <v>134</v>
      </c>
      <c r="K423" t="s">
        <v>1281</v>
      </c>
      <c r="L423">
        <v>259</v>
      </c>
      <c r="M423">
        <v>47.53</v>
      </c>
      <c r="N423">
        <v>2014</v>
      </c>
      <c r="O423" t="str">
        <f>VLOOKUP(C423, Query[[Country]:[Population Rank]],2,FALSE)</f>
        <v>3</v>
      </c>
      <c r="P423" t="str">
        <f>VLOOKUP(C423, Query[[Country]:[Growth Rate]],3,FALSE)</f>
        <v>0.59%</v>
      </c>
      <c r="Q423" t="str">
        <f>VLOOKUP(C423, Query[[Country]:[World Percentage]],4,FALSE)</f>
        <v>4.25%</v>
      </c>
      <c r="R423" t="str">
        <f>VLOOKUP(C423, Query[[Country]:[Density]],5,FALSE)</f>
        <v>35.32</v>
      </c>
      <c r="S423" t="str">
        <f>VLOOKUP(C423, Query[[Country]:[Land Area]],6, FALSE)</f>
        <v>9,147,420</v>
      </c>
      <c r="T423" t="str">
        <f>VLOOKUP(C423, Query[[Country]:[Area]],10, FALSE)</f>
        <v>9,372,610</v>
      </c>
      <c r="U423" t="str">
        <f>VLOOKUP(C423, Query[[Country]:[Region]],12, FALSE)</f>
        <v>Americas</v>
      </c>
      <c r="V423" t="str">
        <f>VLOOKUP(C423, Query[[Country]:[Subregion]],13, FALSE)</f>
        <v>Northern America</v>
      </c>
      <c r="W423" t="str">
        <f>VLOOKUP(C423, Query[[Country]:[GDP (IMF)]],16, FALSE)</f>
        <v>$22.20 Tn</v>
      </c>
      <c r="X423" t="str">
        <f>VLOOKUP(C423, Query[[Country]:[GDP (UN)]],17, FALSE)</f>
        <v>$18.62 Tn</v>
      </c>
      <c r="Y423">
        <f>VLOOKUP(C423, Query[[Country]:[GDP Per Capita]],18, FALSE)</f>
        <v>67063.27</v>
      </c>
    </row>
    <row r="424" spans="1:25" x14ac:dyDescent="0.2">
      <c r="A424">
        <v>223</v>
      </c>
      <c r="B424" t="s">
        <v>2705</v>
      </c>
      <c r="C424" t="s">
        <v>101</v>
      </c>
      <c r="D424">
        <v>16</v>
      </c>
      <c r="E424">
        <v>100</v>
      </c>
      <c r="F424">
        <v>407</v>
      </c>
      <c r="G424">
        <v>164</v>
      </c>
      <c r="H424">
        <v>216</v>
      </c>
      <c r="I424">
        <v>178</v>
      </c>
      <c r="J424">
        <v>200</v>
      </c>
      <c r="K424" t="s">
        <v>2218</v>
      </c>
      <c r="L424">
        <v>481</v>
      </c>
      <c r="M424">
        <v>47.5</v>
      </c>
      <c r="N424">
        <v>2014</v>
      </c>
      <c r="O424" t="str">
        <f>VLOOKUP(C424, Query[[Country]:[Population Rank]],2,FALSE)</f>
        <v>19</v>
      </c>
      <c r="P424" t="str">
        <f>VLOOKUP(C424, Query[[Country]:[Growth Rate]],3,FALSE)</f>
        <v>0.32%</v>
      </c>
      <c r="Q424" t="str">
        <f>VLOOKUP(C424, Query[[Country]:[World Percentage]],4,FALSE)</f>
        <v>1.07%</v>
      </c>
      <c r="R424" t="str">
        <f>VLOOKUP(C424, Query[[Country]:[Density]],5,FALSE)</f>
        <v>234.61</v>
      </c>
      <c r="S424" t="str">
        <f>VLOOKUP(C424, Query[[Country]:[Land Area]],6, FALSE)</f>
        <v>348,560</v>
      </c>
      <c r="T424" t="str">
        <f>VLOOKUP(C424, Query[[Country]:[Area]],10, FALSE)</f>
        <v>357,114</v>
      </c>
      <c r="U424" t="str">
        <f>VLOOKUP(C424, Query[[Country]:[Region]],12, FALSE)</f>
        <v>Europe</v>
      </c>
      <c r="V424" t="str">
        <f>VLOOKUP(C424, Query[[Country]:[Subregion]],13, FALSE)</f>
        <v>Western Europe</v>
      </c>
      <c r="W424" t="str">
        <f>VLOOKUP(C424, Query[[Country]:[GDP (IMF)]],16, FALSE)</f>
        <v>$4.16 Tn</v>
      </c>
      <c r="X424" t="str">
        <f>VLOOKUP(C424, Query[[Country]:[GDP (UN)]],17, FALSE)</f>
        <v>$3.48 Tn</v>
      </c>
      <c r="Y424">
        <f>VLOOKUP(C424, Query[[Country]:[GDP Per Capita]],18, FALSE)</f>
        <v>49617.15</v>
      </c>
    </row>
    <row r="425" spans="1:25" x14ac:dyDescent="0.2">
      <c r="A425">
        <v>224</v>
      </c>
      <c r="B425" t="s">
        <v>252</v>
      </c>
      <c r="C425" t="s">
        <v>66</v>
      </c>
      <c r="D425">
        <v>9</v>
      </c>
      <c r="E425">
        <v>220</v>
      </c>
      <c r="F425">
        <v>472</v>
      </c>
      <c r="G425">
        <v>210</v>
      </c>
      <c r="H425">
        <v>129</v>
      </c>
      <c r="I425">
        <v>83</v>
      </c>
      <c r="J425">
        <v>176</v>
      </c>
      <c r="K425" t="s">
        <v>2672</v>
      </c>
      <c r="L425">
        <v>227</v>
      </c>
      <c r="M425">
        <v>47.48</v>
      </c>
      <c r="N425">
        <v>2014</v>
      </c>
      <c r="O425" t="str">
        <f>VLOOKUP(C425, Query[[Country]:[Population Rank]],2,FALSE)</f>
        <v>22</v>
      </c>
      <c r="P425" t="str">
        <f>VLOOKUP(C425, Query[[Country]:[Growth Rate]],3,FALSE)</f>
        <v>0.22%</v>
      </c>
      <c r="Q425" t="str">
        <f>VLOOKUP(C425, Query[[Country]:[World Percentage]],4,FALSE)</f>
        <v>0.84%</v>
      </c>
      <c r="R425" t="str">
        <f>VLOOKUP(C425, Query[[Country]:[Density]],5,FALSE)</f>
        <v>118.31</v>
      </c>
      <c r="S425" t="str">
        <f>VLOOKUP(C425, Query[[Country]:[Land Area]],6, FALSE)</f>
        <v>547,557</v>
      </c>
      <c r="T425" t="str">
        <f>VLOOKUP(C425, Query[[Country]:[Area]],10, FALSE)</f>
        <v>551,695</v>
      </c>
      <c r="U425" t="str">
        <f>VLOOKUP(C425, Query[[Country]:[Region]],12, FALSE)</f>
        <v>Europe</v>
      </c>
      <c r="V425" t="str">
        <f>VLOOKUP(C425, Query[[Country]:[Subregion]],13, FALSE)</f>
        <v>Western Europe</v>
      </c>
      <c r="W425" t="str">
        <f>VLOOKUP(C425, Query[[Country]:[GDP (IMF)]],16, FALSE)</f>
        <v>$2.88 Tn</v>
      </c>
      <c r="X425" t="str">
        <f>VLOOKUP(C425, Query[[Country]:[GDP (UN)]],17, FALSE)</f>
        <v>$2.47 Tn</v>
      </c>
      <c r="Y425">
        <f>VLOOKUP(C425, Query[[Country]:[GDP Per Capita]],18, FALSE)</f>
        <v>44061.52</v>
      </c>
    </row>
    <row r="426" spans="1:25" x14ac:dyDescent="0.2">
      <c r="A426">
        <v>225</v>
      </c>
      <c r="B426" t="s">
        <v>253</v>
      </c>
      <c r="C426" t="s">
        <v>115</v>
      </c>
      <c r="D426">
        <v>7</v>
      </c>
      <c r="E426">
        <v>145</v>
      </c>
      <c r="F426">
        <v>397</v>
      </c>
      <c r="G426">
        <v>140</v>
      </c>
      <c r="H426">
        <v>165</v>
      </c>
      <c r="I426">
        <v>214</v>
      </c>
      <c r="J426">
        <v>283</v>
      </c>
      <c r="K426" t="s">
        <v>2684</v>
      </c>
      <c r="L426">
        <v>373</v>
      </c>
      <c r="M426">
        <v>47.47</v>
      </c>
      <c r="N426">
        <v>2014</v>
      </c>
      <c r="O426" t="str">
        <f>VLOOKUP(C426, Query[[Country]:[Population Rank]],2,FALSE)</f>
        <v>55</v>
      </c>
      <c r="P426" t="str">
        <f>VLOOKUP(C426, Query[[Country]:[Growth Rate]],3,FALSE)</f>
        <v>1.18%</v>
      </c>
      <c r="Q426" t="str">
        <f>VLOOKUP(C426, Query[[Country]:[World Percentage]],4,FALSE)</f>
        <v>0.33%</v>
      </c>
      <c r="R426" t="str">
        <f>VLOOKUP(C426, Query[[Country]:[Density]],5,FALSE)</f>
        <v>3.32</v>
      </c>
      <c r="S426" t="str">
        <f>VLOOKUP(C426, Query[[Country]:[Land Area]],6, FALSE)</f>
        <v>7,682,300</v>
      </c>
      <c r="T426" t="str">
        <f>VLOOKUP(C426, Query[[Country]:[Area]],10, FALSE)</f>
        <v>7,692,024</v>
      </c>
      <c r="U426" t="str">
        <f>VLOOKUP(C426, Query[[Country]:[Region]],12, FALSE)</f>
        <v>Oceania</v>
      </c>
      <c r="V426" t="str">
        <f>VLOOKUP(C426, Query[[Country]:[Subregion]],13, FALSE)</f>
        <v>Australia and New Zealand</v>
      </c>
      <c r="W426" t="str">
        <f>VLOOKUP(C426, Query[[Country]:[GDP (IMF)]],16, FALSE)</f>
        <v>$1.48 Tn</v>
      </c>
      <c r="X426" t="str">
        <f>VLOOKUP(C426, Query[[Country]:[GDP (UN)]],17, FALSE)</f>
        <v>$1.30 Tn</v>
      </c>
      <c r="Y426">
        <f>VLOOKUP(C426, Query[[Country]:[GDP Per Capita]],18, FALSE)</f>
        <v>58096.73</v>
      </c>
    </row>
    <row r="427" spans="1:25" x14ac:dyDescent="0.2">
      <c r="A427">
        <v>226</v>
      </c>
      <c r="B427" t="s">
        <v>254</v>
      </c>
      <c r="C427" t="s">
        <v>52</v>
      </c>
      <c r="D427">
        <v>11</v>
      </c>
      <c r="E427">
        <v>285</v>
      </c>
      <c r="F427">
        <v>296</v>
      </c>
      <c r="G427">
        <v>210</v>
      </c>
      <c r="H427">
        <v>212</v>
      </c>
      <c r="I427">
        <v>270</v>
      </c>
      <c r="J427">
        <v>220</v>
      </c>
      <c r="K427" t="s">
        <v>2004</v>
      </c>
      <c r="L427">
        <v>109</v>
      </c>
      <c r="M427">
        <v>47.47</v>
      </c>
      <c r="N427">
        <v>2014</v>
      </c>
      <c r="O427" t="str">
        <f>VLOOKUP(C427, Query[[Country]:[Population Rank]],2,FALSE)</f>
        <v>39</v>
      </c>
      <c r="P427" t="str">
        <f>VLOOKUP(C427, Query[[Country]:[Growth Rate]],3,FALSE)</f>
        <v>0.89%</v>
      </c>
      <c r="Q427" t="str">
        <f>VLOOKUP(C427, Query[[Country]:[World Percentage]],4,FALSE)</f>
        <v>0.48%</v>
      </c>
      <c r="R427" t="str">
        <f>VLOOKUP(C427, Query[[Country]:[Density]],5,FALSE)</f>
        <v>3.78</v>
      </c>
      <c r="S427" t="str">
        <f>VLOOKUP(C427, Query[[Country]:[Land Area]],6, FALSE)</f>
        <v>9,093,510</v>
      </c>
      <c r="T427" t="str">
        <f>VLOOKUP(C427, Query[[Country]:[Area]],10, FALSE)</f>
        <v>9,984,670</v>
      </c>
      <c r="U427" t="str">
        <f>VLOOKUP(C427, Query[[Country]:[Region]],12, FALSE)</f>
        <v>Americas</v>
      </c>
      <c r="V427" t="str">
        <f>VLOOKUP(C427, Query[[Country]:[Subregion]],13, FALSE)</f>
        <v>Northern America</v>
      </c>
      <c r="W427" t="str">
        <f>VLOOKUP(C427, Query[[Country]:[GDP (IMF)]],16, FALSE)</f>
        <v>$1.83 Tn</v>
      </c>
      <c r="X427" t="str">
        <f>VLOOKUP(C427, Query[[Country]:[GDP (UN)]],17, FALSE)</f>
        <v>$1.53 Tn</v>
      </c>
      <c r="Y427">
        <f>VLOOKUP(C427, Query[[Country]:[GDP Per Capita]],18, FALSE)</f>
        <v>48552.87</v>
      </c>
    </row>
    <row r="428" spans="1:25" x14ac:dyDescent="0.2">
      <c r="A428">
        <v>227</v>
      </c>
      <c r="B428" t="s">
        <v>255</v>
      </c>
      <c r="C428" t="s">
        <v>15</v>
      </c>
      <c r="D428">
        <v>92</v>
      </c>
      <c r="E428">
        <v>300</v>
      </c>
      <c r="F428">
        <v>117</v>
      </c>
      <c r="G428">
        <v>210</v>
      </c>
      <c r="H428">
        <v>192</v>
      </c>
      <c r="I428">
        <v>177</v>
      </c>
      <c r="J428">
        <v>134</v>
      </c>
      <c r="K428" t="s">
        <v>2692</v>
      </c>
      <c r="L428">
        <v>481</v>
      </c>
      <c r="M428">
        <v>47.45</v>
      </c>
      <c r="N428">
        <v>2014</v>
      </c>
      <c r="O428" t="str">
        <f>VLOOKUP(C428, Query[[Country]:[Population Rank]],2,FALSE)</f>
        <v>3</v>
      </c>
      <c r="P428" t="str">
        <f>VLOOKUP(C428, Query[[Country]:[Growth Rate]],3,FALSE)</f>
        <v>0.59%</v>
      </c>
      <c r="Q428" t="str">
        <f>VLOOKUP(C428, Query[[Country]:[World Percentage]],4,FALSE)</f>
        <v>4.25%</v>
      </c>
      <c r="R428" t="str">
        <f>VLOOKUP(C428, Query[[Country]:[Density]],5,FALSE)</f>
        <v>35.32</v>
      </c>
      <c r="S428" t="str">
        <f>VLOOKUP(C428, Query[[Country]:[Land Area]],6, FALSE)</f>
        <v>9,147,420</v>
      </c>
      <c r="T428" t="str">
        <f>VLOOKUP(C428, Query[[Country]:[Area]],10, FALSE)</f>
        <v>9,372,610</v>
      </c>
      <c r="U428" t="str">
        <f>VLOOKUP(C428, Query[[Country]:[Region]],12, FALSE)</f>
        <v>Americas</v>
      </c>
      <c r="V428" t="str">
        <f>VLOOKUP(C428, Query[[Country]:[Subregion]],13, FALSE)</f>
        <v>Northern America</v>
      </c>
      <c r="W428" t="str">
        <f>VLOOKUP(C428, Query[[Country]:[GDP (IMF)]],16, FALSE)</f>
        <v>$22.20 Tn</v>
      </c>
      <c r="X428" t="str">
        <f>VLOOKUP(C428, Query[[Country]:[GDP (UN)]],17, FALSE)</f>
        <v>$18.62 Tn</v>
      </c>
      <c r="Y428">
        <f>VLOOKUP(C428, Query[[Country]:[GDP Per Capita]],18, FALSE)</f>
        <v>67063.27</v>
      </c>
    </row>
    <row r="429" spans="1:25" x14ac:dyDescent="0.2">
      <c r="A429">
        <v>228</v>
      </c>
      <c r="B429" t="s">
        <v>256</v>
      </c>
      <c r="C429" t="s">
        <v>15</v>
      </c>
      <c r="D429">
        <v>93</v>
      </c>
      <c r="E429">
        <v>245</v>
      </c>
      <c r="F429">
        <v>194</v>
      </c>
      <c r="G429">
        <v>210</v>
      </c>
      <c r="H429">
        <v>151</v>
      </c>
      <c r="I429">
        <v>202</v>
      </c>
      <c r="J429">
        <v>159</v>
      </c>
      <c r="K429" t="s">
        <v>2671</v>
      </c>
      <c r="L429">
        <v>181</v>
      </c>
      <c r="M429">
        <v>47.43</v>
      </c>
      <c r="N429">
        <v>2014</v>
      </c>
      <c r="O429" t="str">
        <f>VLOOKUP(C429, Query[[Country]:[Population Rank]],2,FALSE)</f>
        <v>3</v>
      </c>
      <c r="P429" t="str">
        <f>VLOOKUP(C429, Query[[Country]:[Growth Rate]],3,FALSE)</f>
        <v>0.59%</v>
      </c>
      <c r="Q429" t="str">
        <f>VLOOKUP(C429, Query[[Country]:[World Percentage]],4,FALSE)</f>
        <v>4.25%</v>
      </c>
      <c r="R429" t="str">
        <f>VLOOKUP(C429, Query[[Country]:[Density]],5,FALSE)</f>
        <v>35.32</v>
      </c>
      <c r="S429" t="str">
        <f>VLOOKUP(C429, Query[[Country]:[Land Area]],6, FALSE)</f>
        <v>9,147,420</v>
      </c>
      <c r="T429" t="str">
        <f>VLOOKUP(C429, Query[[Country]:[Area]],10, FALSE)</f>
        <v>9,372,610</v>
      </c>
      <c r="U429" t="str">
        <f>VLOOKUP(C429, Query[[Country]:[Region]],12, FALSE)</f>
        <v>Americas</v>
      </c>
      <c r="V429" t="str">
        <f>VLOOKUP(C429, Query[[Country]:[Subregion]],13, FALSE)</f>
        <v>Northern America</v>
      </c>
      <c r="W429" t="str">
        <f>VLOOKUP(C429, Query[[Country]:[GDP (IMF)]],16, FALSE)</f>
        <v>$22.20 Tn</v>
      </c>
      <c r="X429" t="str">
        <f>VLOOKUP(C429, Query[[Country]:[GDP (UN)]],17, FALSE)</f>
        <v>$18.62 Tn</v>
      </c>
      <c r="Y429">
        <f>VLOOKUP(C429, Query[[Country]:[GDP Per Capita]],18, FALSE)</f>
        <v>67063.27</v>
      </c>
    </row>
    <row r="430" spans="1:25" x14ac:dyDescent="0.2">
      <c r="A430">
        <v>229</v>
      </c>
      <c r="B430" t="s">
        <v>257</v>
      </c>
      <c r="C430" t="s">
        <v>19</v>
      </c>
      <c r="D430">
        <v>19</v>
      </c>
      <c r="E430">
        <v>355</v>
      </c>
      <c r="F430">
        <v>250</v>
      </c>
      <c r="G430">
        <v>210</v>
      </c>
      <c r="H430">
        <v>200</v>
      </c>
      <c r="I430">
        <v>149</v>
      </c>
      <c r="J430">
        <v>200</v>
      </c>
      <c r="K430" t="s">
        <v>2351</v>
      </c>
      <c r="L430">
        <v>481</v>
      </c>
      <c r="M430">
        <v>47.42</v>
      </c>
      <c r="N430">
        <v>2014</v>
      </c>
      <c r="O430" t="str">
        <f>VLOOKUP(C430, Query[[Country]:[Population Rank]],2,FALSE)</f>
        <v>21</v>
      </c>
      <c r="P430" t="str">
        <f>VLOOKUP(C430, Query[[Country]:[Growth Rate]],3,FALSE)</f>
        <v>0.53%</v>
      </c>
      <c r="Q430" t="str">
        <f>VLOOKUP(C430, Query[[Country]:[World Percentage]],4,FALSE)</f>
        <v>0.87%</v>
      </c>
      <c r="R430" t="str">
        <f>VLOOKUP(C430, Query[[Country]:[Density]],5,FALSE)</f>
        <v>279.48</v>
      </c>
      <c r="S430" t="str">
        <f>VLOOKUP(C430, Query[[Country]:[Land Area]],6, FALSE)</f>
        <v>241,930</v>
      </c>
      <c r="T430" t="str">
        <f>VLOOKUP(C430, Query[[Country]:[Area]],10, FALSE)</f>
        <v>242,900</v>
      </c>
      <c r="U430" t="str">
        <f>VLOOKUP(C430, Query[[Country]:[Region]],12, FALSE)</f>
        <v>Europe</v>
      </c>
      <c r="V430" t="str">
        <f>VLOOKUP(C430, Query[[Country]:[Subregion]],13, FALSE)</f>
        <v>Northern Europe</v>
      </c>
      <c r="W430" t="str">
        <f>VLOOKUP(C430, Query[[Country]:[GDP (IMF)]],16, FALSE)</f>
        <v>$2.93 Tn</v>
      </c>
      <c r="X430" t="str">
        <f>VLOOKUP(C430, Query[[Country]:[GDP (UN)]],17, FALSE)</f>
        <v>$2.65 Tn</v>
      </c>
      <c r="Y430">
        <f>VLOOKUP(C430, Query[[Country]:[GDP Per Capita]],18, FALSE)</f>
        <v>43117.57</v>
      </c>
    </row>
    <row r="431" spans="1:25" x14ac:dyDescent="0.2">
      <c r="A431">
        <v>230</v>
      </c>
      <c r="B431" t="s">
        <v>258</v>
      </c>
      <c r="C431" t="s">
        <v>66</v>
      </c>
      <c r="D431">
        <v>10</v>
      </c>
      <c r="E431">
        <v>355</v>
      </c>
      <c r="F431">
        <v>478</v>
      </c>
      <c r="G431">
        <v>210</v>
      </c>
      <c r="H431">
        <v>133</v>
      </c>
      <c r="I431">
        <v>130</v>
      </c>
      <c r="J431">
        <v>220</v>
      </c>
      <c r="K431" t="s">
        <v>2588</v>
      </c>
      <c r="L431">
        <v>204</v>
      </c>
      <c r="M431">
        <v>47.42</v>
      </c>
      <c r="N431">
        <v>2014</v>
      </c>
      <c r="O431" t="str">
        <f>VLOOKUP(C431, Query[[Country]:[Population Rank]],2,FALSE)</f>
        <v>22</v>
      </c>
      <c r="P431" t="str">
        <f>VLOOKUP(C431, Query[[Country]:[Growth Rate]],3,FALSE)</f>
        <v>0.22%</v>
      </c>
      <c r="Q431" t="str">
        <f>VLOOKUP(C431, Query[[Country]:[World Percentage]],4,FALSE)</f>
        <v>0.84%</v>
      </c>
      <c r="R431" t="str">
        <f>VLOOKUP(C431, Query[[Country]:[Density]],5,FALSE)</f>
        <v>118.31</v>
      </c>
      <c r="S431" t="str">
        <f>VLOOKUP(C431, Query[[Country]:[Land Area]],6, FALSE)</f>
        <v>547,557</v>
      </c>
      <c r="T431" t="str">
        <f>VLOOKUP(C431, Query[[Country]:[Area]],10, FALSE)</f>
        <v>551,695</v>
      </c>
      <c r="U431" t="str">
        <f>VLOOKUP(C431, Query[[Country]:[Region]],12, FALSE)</f>
        <v>Europe</v>
      </c>
      <c r="V431" t="str">
        <f>VLOOKUP(C431, Query[[Country]:[Subregion]],13, FALSE)</f>
        <v>Western Europe</v>
      </c>
      <c r="W431" t="str">
        <f>VLOOKUP(C431, Query[[Country]:[GDP (IMF)]],16, FALSE)</f>
        <v>$2.88 Tn</v>
      </c>
      <c r="X431" t="str">
        <f>VLOOKUP(C431, Query[[Country]:[GDP (UN)]],17, FALSE)</f>
        <v>$2.47 Tn</v>
      </c>
      <c r="Y431">
        <f>VLOOKUP(C431, Query[[Country]:[GDP Per Capita]],18, FALSE)</f>
        <v>44061.52</v>
      </c>
    </row>
    <row r="432" spans="1:25" x14ac:dyDescent="0.2">
      <c r="A432">
        <v>231</v>
      </c>
      <c r="B432" t="s">
        <v>259</v>
      </c>
      <c r="C432" t="s">
        <v>95</v>
      </c>
      <c r="D432">
        <v>5</v>
      </c>
      <c r="E432">
        <v>311</v>
      </c>
      <c r="F432">
        <v>471</v>
      </c>
      <c r="G432">
        <v>159</v>
      </c>
      <c r="H432">
        <v>214</v>
      </c>
      <c r="I432">
        <v>272</v>
      </c>
      <c r="J432">
        <v>220</v>
      </c>
      <c r="K432" t="s">
        <v>1537</v>
      </c>
      <c r="L432">
        <v>552</v>
      </c>
      <c r="M432">
        <v>47.4</v>
      </c>
      <c r="N432">
        <v>2014</v>
      </c>
      <c r="O432" t="str">
        <f>VLOOKUP(C432, Query[[Country]:[Population Rank]],2,FALSE)</f>
        <v>23</v>
      </c>
      <c r="P432" t="str">
        <f>VLOOKUP(C432, Query[[Country]:[Growth Rate]],3,FALSE)</f>
        <v>-0.15%</v>
      </c>
      <c r="Q432" t="str">
        <f>VLOOKUP(C432, Query[[Country]:[World Percentage]],4,FALSE)</f>
        <v>0.78%</v>
      </c>
      <c r="R432" t="str">
        <f>VLOOKUP(C432, Query[[Country]:[Density]],5,FALSE)</f>
        <v>200.65</v>
      </c>
      <c r="S432" t="str">
        <f>VLOOKUP(C432, Query[[Country]:[Land Area]],6, FALSE)</f>
        <v>294,140</v>
      </c>
      <c r="T432" t="str">
        <f>VLOOKUP(C432, Query[[Country]:[Area]],10, FALSE)</f>
        <v>301,336</v>
      </c>
      <c r="U432" t="str">
        <f>VLOOKUP(C432, Query[[Country]:[Region]],12, FALSE)</f>
        <v>Europe</v>
      </c>
      <c r="V432" t="str">
        <f>VLOOKUP(C432, Query[[Country]:[Subregion]],13, FALSE)</f>
        <v>Southern Europe</v>
      </c>
      <c r="W432" t="str">
        <f>VLOOKUP(C432, Query[[Country]:[GDP (IMF)]],16, FALSE)</f>
        <v>$2.09 Tn</v>
      </c>
      <c r="X432" t="str">
        <f>VLOOKUP(C432, Query[[Country]:[GDP (UN)]],17, FALSE)</f>
        <v>$1.86 Tn</v>
      </c>
      <c r="Y432">
        <f>VLOOKUP(C432, Query[[Country]:[GDP Per Capita]],18, FALSE)</f>
        <v>34574.71</v>
      </c>
    </row>
    <row r="433" spans="1:25" x14ac:dyDescent="0.2">
      <c r="A433">
        <v>232</v>
      </c>
      <c r="B433" t="s">
        <v>260</v>
      </c>
      <c r="C433" t="s">
        <v>101</v>
      </c>
      <c r="D433">
        <v>17</v>
      </c>
      <c r="E433">
        <v>180</v>
      </c>
      <c r="F433">
        <v>396</v>
      </c>
      <c r="G433">
        <v>192</v>
      </c>
      <c r="H433">
        <v>236</v>
      </c>
      <c r="I433">
        <v>185</v>
      </c>
      <c r="J433">
        <v>220</v>
      </c>
      <c r="K433" t="s">
        <v>1034</v>
      </c>
      <c r="L433">
        <v>280</v>
      </c>
      <c r="M433">
        <v>47.39</v>
      </c>
      <c r="N433">
        <v>2014</v>
      </c>
      <c r="O433" t="str">
        <f>VLOOKUP(C433, Query[[Country]:[Population Rank]],2,FALSE)</f>
        <v>19</v>
      </c>
      <c r="P433" t="str">
        <f>VLOOKUP(C433, Query[[Country]:[Growth Rate]],3,FALSE)</f>
        <v>0.32%</v>
      </c>
      <c r="Q433" t="str">
        <f>VLOOKUP(C433, Query[[Country]:[World Percentage]],4,FALSE)</f>
        <v>1.07%</v>
      </c>
      <c r="R433" t="str">
        <f>VLOOKUP(C433, Query[[Country]:[Density]],5,FALSE)</f>
        <v>234.61</v>
      </c>
      <c r="S433" t="str">
        <f>VLOOKUP(C433, Query[[Country]:[Land Area]],6, FALSE)</f>
        <v>348,560</v>
      </c>
      <c r="T433" t="str">
        <f>VLOOKUP(C433, Query[[Country]:[Area]],10, FALSE)</f>
        <v>357,114</v>
      </c>
      <c r="U433" t="str">
        <f>VLOOKUP(C433, Query[[Country]:[Region]],12, FALSE)</f>
        <v>Europe</v>
      </c>
      <c r="V433" t="str">
        <f>VLOOKUP(C433, Query[[Country]:[Subregion]],13, FALSE)</f>
        <v>Western Europe</v>
      </c>
      <c r="W433" t="str">
        <f>VLOOKUP(C433, Query[[Country]:[GDP (IMF)]],16, FALSE)</f>
        <v>$4.16 Tn</v>
      </c>
      <c r="X433" t="str">
        <f>VLOOKUP(C433, Query[[Country]:[GDP (UN)]],17, FALSE)</f>
        <v>$3.48 Tn</v>
      </c>
      <c r="Y433">
        <f>VLOOKUP(C433, Query[[Country]:[GDP Per Capita]],18, FALSE)</f>
        <v>49617.15</v>
      </c>
    </row>
    <row r="434" spans="1:25" x14ac:dyDescent="0.2">
      <c r="A434">
        <v>233</v>
      </c>
      <c r="B434" t="s">
        <v>261</v>
      </c>
      <c r="C434" t="s">
        <v>15</v>
      </c>
      <c r="D434">
        <v>94</v>
      </c>
      <c r="E434">
        <v>282</v>
      </c>
      <c r="F434">
        <v>402</v>
      </c>
      <c r="G434">
        <v>210</v>
      </c>
      <c r="H434">
        <v>160</v>
      </c>
      <c r="I434">
        <v>187</v>
      </c>
      <c r="J434">
        <v>200</v>
      </c>
      <c r="K434" t="s">
        <v>2694</v>
      </c>
      <c r="L434">
        <v>204</v>
      </c>
      <c r="M434">
        <v>47.35</v>
      </c>
      <c r="N434">
        <v>2014</v>
      </c>
      <c r="O434" t="str">
        <f>VLOOKUP(C434, Query[[Country]:[Population Rank]],2,FALSE)</f>
        <v>3</v>
      </c>
      <c r="P434" t="str">
        <f>VLOOKUP(C434, Query[[Country]:[Growth Rate]],3,FALSE)</f>
        <v>0.59%</v>
      </c>
      <c r="Q434" t="str">
        <f>VLOOKUP(C434, Query[[Country]:[World Percentage]],4,FALSE)</f>
        <v>4.25%</v>
      </c>
      <c r="R434" t="str">
        <f>VLOOKUP(C434, Query[[Country]:[Density]],5,FALSE)</f>
        <v>35.32</v>
      </c>
      <c r="S434" t="str">
        <f>VLOOKUP(C434, Query[[Country]:[Land Area]],6, FALSE)</f>
        <v>9,147,420</v>
      </c>
      <c r="T434" t="str">
        <f>VLOOKUP(C434, Query[[Country]:[Area]],10, FALSE)</f>
        <v>9,372,610</v>
      </c>
      <c r="U434" t="str">
        <f>VLOOKUP(C434, Query[[Country]:[Region]],12, FALSE)</f>
        <v>Americas</v>
      </c>
      <c r="V434" t="str">
        <f>VLOOKUP(C434, Query[[Country]:[Subregion]],13, FALSE)</f>
        <v>Northern America</v>
      </c>
      <c r="W434" t="str">
        <f>VLOOKUP(C434, Query[[Country]:[GDP (IMF)]],16, FALSE)</f>
        <v>$22.20 Tn</v>
      </c>
      <c r="X434" t="str">
        <f>VLOOKUP(C434, Query[[Country]:[GDP (UN)]],17, FALSE)</f>
        <v>$18.62 Tn</v>
      </c>
      <c r="Y434">
        <f>VLOOKUP(C434, Query[[Country]:[GDP Per Capita]],18, FALSE)</f>
        <v>67063.27</v>
      </c>
    </row>
    <row r="435" spans="1:25" x14ac:dyDescent="0.2">
      <c r="A435">
        <v>234</v>
      </c>
      <c r="B435" t="s">
        <v>262</v>
      </c>
      <c r="C435" t="s">
        <v>15</v>
      </c>
      <c r="D435">
        <v>95</v>
      </c>
      <c r="E435">
        <v>298</v>
      </c>
      <c r="F435">
        <v>92</v>
      </c>
      <c r="G435">
        <v>210</v>
      </c>
      <c r="H435">
        <v>363</v>
      </c>
      <c r="I435">
        <v>298</v>
      </c>
      <c r="J435">
        <v>283</v>
      </c>
      <c r="K435" t="s">
        <v>2672</v>
      </c>
      <c r="L435">
        <v>194</v>
      </c>
      <c r="M435">
        <v>47.34</v>
      </c>
      <c r="N435">
        <v>2014</v>
      </c>
      <c r="O435" t="str">
        <f>VLOOKUP(C435, Query[[Country]:[Population Rank]],2,FALSE)</f>
        <v>3</v>
      </c>
      <c r="P435" t="str">
        <f>VLOOKUP(C435, Query[[Country]:[Growth Rate]],3,FALSE)</f>
        <v>0.59%</v>
      </c>
      <c r="Q435" t="str">
        <f>VLOOKUP(C435, Query[[Country]:[World Percentage]],4,FALSE)</f>
        <v>4.25%</v>
      </c>
      <c r="R435" t="str">
        <f>VLOOKUP(C435, Query[[Country]:[Density]],5,FALSE)</f>
        <v>35.32</v>
      </c>
      <c r="S435" t="str">
        <f>VLOOKUP(C435, Query[[Country]:[Land Area]],6, FALSE)</f>
        <v>9,147,420</v>
      </c>
      <c r="T435" t="str">
        <f>VLOOKUP(C435, Query[[Country]:[Area]],10, FALSE)</f>
        <v>9,372,610</v>
      </c>
      <c r="U435" t="str">
        <f>VLOOKUP(C435, Query[[Country]:[Region]],12, FALSE)</f>
        <v>Americas</v>
      </c>
      <c r="V435" t="str">
        <f>VLOOKUP(C435, Query[[Country]:[Subregion]],13, FALSE)</f>
        <v>Northern America</v>
      </c>
      <c r="W435" t="str">
        <f>VLOOKUP(C435, Query[[Country]:[GDP (IMF)]],16, FALSE)</f>
        <v>$22.20 Tn</v>
      </c>
      <c r="X435" t="str">
        <f>VLOOKUP(C435, Query[[Country]:[GDP (UN)]],17, FALSE)</f>
        <v>$18.62 Tn</v>
      </c>
      <c r="Y435">
        <f>VLOOKUP(C435, Query[[Country]:[GDP Per Capita]],18, FALSE)</f>
        <v>67063.27</v>
      </c>
    </row>
    <row r="436" spans="1:25" x14ac:dyDescent="0.2">
      <c r="A436">
        <v>235</v>
      </c>
      <c r="B436" t="s">
        <v>263</v>
      </c>
      <c r="C436" t="s">
        <v>15</v>
      </c>
      <c r="D436">
        <v>96</v>
      </c>
      <c r="E436">
        <v>355</v>
      </c>
      <c r="F436">
        <v>124</v>
      </c>
      <c r="G436">
        <v>210</v>
      </c>
      <c r="H436">
        <v>238</v>
      </c>
      <c r="I436">
        <v>223</v>
      </c>
      <c r="J436">
        <v>176</v>
      </c>
      <c r="K436" t="s">
        <v>2693</v>
      </c>
      <c r="L436">
        <v>307</v>
      </c>
      <c r="M436">
        <v>47.33</v>
      </c>
      <c r="N436">
        <v>2014</v>
      </c>
      <c r="O436" t="str">
        <f>VLOOKUP(C436, Query[[Country]:[Population Rank]],2,FALSE)</f>
        <v>3</v>
      </c>
      <c r="P436" t="str">
        <f>VLOOKUP(C436, Query[[Country]:[Growth Rate]],3,FALSE)</f>
        <v>0.59%</v>
      </c>
      <c r="Q436" t="str">
        <f>VLOOKUP(C436, Query[[Country]:[World Percentage]],4,FALSE)</f>
        <v>4.25%</v>
      </c>
      <c r="R436" t="str">
        <f>VLOOKUP(C436, Query[[Country]:[Density]],5,FALSE)</f>
        <v>35.32</v>
      </c>
      <c r="S436" t="str">
        <f>VLOOKUP(C436, Query[[Country]:[Land Area]],6, FALSE)</f>
        <v>9,147,420</v>
      </c>
      <c r="T436" t="str">
        <f>VLOOKUP(C436, Query[[Country]:[Area]],10, FALSE)</f>
        <v>9,372,610</v>
      </c>
      <c r="U436" t="str">
        <f>VLOOKUP(C436, Query[[Country]:[Region]],12, FALSE)</f>
        <v>Americas</v>
      </c>
      <c r="V436" t="str">
        <f>VLOOKUP(C436, Query[[Country]:[Subregion]],13, FALSE)</f>
        <v>Northern America</v>
      </c>
      <c r="W436" t="str">
        <f>VLOOKUP(C436, Query[[Country]:[GDP (IMF)]],16, FALSE)</f>
        <v>$22.20 Tn</v>
      </c>
      <c r="X436" t="str">
        <f>VLOOKUP(C436, Query[[Country]:[GDP (UN)]],17, FALSE)</f>
        <v>$18.62 Tn</v>
      </c>
      <c r="Y436">
        <f>VLOOKUP(C436, Query[[Country]:[GDP Per Capita]],18, FALSE)</f>
        <v>67063.27</v>
      </c>
    </row>
    <row r="437" spans="1:25" x14ac:dyDescent="0.2">
      <c r="A437">
        <v>236</v>
      </c>
      <c r="B437" t="s">
        <v>264</v>
      </c>
      <c r="C437" t="s">
        <v>15</v>
      </c>
      <c r="D437">
        <v>97</v>
      </c>
      <c r="E437">
        <v>49</v>
      </c>
      <c r="F437">
        <v>311</v>
      </c>
      <c r="G437">
        <v>79</v>
      </c>
      <c r="H437">
        <v>527</v>
      </c>
      <c r="I437">
        <v>169</v>
      </c>
      <c r="J437">
        <v>493</v>
      </c>
      <c r="K437" t="s">
        <v>2706</v>
      </c>
      <c r="L437">
        <v>128</v>
      </c>
      <c r="M437">
        <v>47.31</v>
      </c>
      <c r="N437">
        <v>2014</v>
      </c>
      <c r="O437" t="str">
        <f>VLOOKUP(C437, Query[[Country]:[Population Rank]],2,FALSE)</f>
        <v>3</v>
      </c>
      <c r="P437" t="str">
        <f>VLOOKUP(C437, Query[[Country]:[Growth Rate]],3,FALSE)</f>
        <v>0.59%</v>
      </c>
      <c r="Q437" t="str">
        <f>VLOOKUP(C437, Query[[Country]:[World Percentage]],4,FALSE)</f>
        <v>4.25%</v>
      </c>
      <c r="R437" t="str">
        <f>VLOOKUP(C437, Query[[Country]:[Density]],5,FALSE)</f>
        <v>35.32</v>
      </c>
      <c r="S437" t="str">
        <f>VLOOKUP(C437, Query[[Country]:[Land Area]],6, FALSE)</f>
        <v>9,147,420</v>
      </c>
      <c r="T437" t="str">
        <f>VLOOKUP(C437, Query[[Country]:[Area]],10, FALSE)</f>
        <v>9,372,610</v>
      </c>
      <c r="U437" t="str">
        <f>VLOOKUP(C437, Query[[Country]:[Region]],12, FALSE)</f>
        <v>Americas</v>
      </c>
      <c r="V437" t="str">
        <f>VLOOKUP(C437, Query[[Country]:[Subregion]],13, FALSE)</f>
        <v>Northern America</v>
      </c>
      <c r="W437" t="str">
        <f>VLOOKUP(C437, Query[[Country]:[GDP (IMF)]],16, FALSE)</f>
        <v>$22.20 Tn</v>
      </c>
      <c r="X437" t="str">
        <f>VLOOKUP(C437, Query[[Country]:[GDP (UN)]],17, FALSE)</f>
        <v>$18.62 Tn</v>
      </c>
      <c r="Y437">
        <f>VLOOKUP(C437, Query[[Country]:[GDP Per Capita]],18, FALSE)</f>
        <v>67063.27</v>
      </c>
    </row>
    <row r="438" spans="1:25" x14ac:dyDescent="0.2">
      <c r="A438">
        <v>237</v>
      </c>
      <c r="B438" t="s">
        <v>265</v>
      </c>
      <c r="C438" t="s">
        <v>101</v>
      </c>
      <c r="D438">
        <v>18</v>
      </c>
      <c r="E438">
        <v>355</v>
      </c>
      <c r="F438">
        <v>478</v>
      </c>
      <c r="G438">
        <v>210</v>
      </c>
      <c r="H438">
        <v>218</v>
      </c>
      <c r="I438">
        <v>227</v>
      </c>
      <c r="J438">
        <v>176</v>
      </c>
      <c r="K438" t="s">
        <v>2195</v>
      </c>
      <c r="L438">
        <v>109</v>
      </c>
      <c r="M438">
        <v>47.26</v>
      </c>
      <c r="N438">
        <v>2014</v>
      </c>
      <c r="O438" t="str">
        <f>VLOOKUP(C438, Query[[Country]:[Population Rank]],2,FALSE)</f>
        <v>19</v>
      </c>
      <c r="P438" t="str">
        <f>VLOOKUP(C438, Query[[Country]:[Growth Rate]],3,FALSE)</f>
        <v>0.32%</v>
      </c>
      <c r="Q438" t="str">
        <f>VLOOKUP(C438, Query[[Country]:[World Percentage]],4,FALSE)</f>
        <v>1.07%</v>
      </c>
      <c r="R438" t="str">
        <f>VLOOKUP(C438, Query[[Country]:[Density]],5,FALSE)</f>
        <v>234.61</v>
      </c>
      <c r="S438" t="str">
        <f>VLOOKUP(C438, Query[[Country]:[Land Area]],6, FALSE)</f>
        <v>348,560</v>
      </c>
      <c r="T438" t="str">
        <f>VLOOKUP(C438, Query[[Country]:[Area]],10, FALSE)</f>
        <v>357,114</v>
      </c>
      <c r="U438" t="str">
        <f>VLOOKUP(C438, Query[[Country]:[Region]],12, FALSE)</f>
        <v>Europe</v>
      </c>
      <c r="V438" t="str">
        <f>VLOOKUP(C438, Query[[Country]:[Subregion]],13, FALSE)</f>
        <v>Western Europe</v>
      </c>
      <c r="W438" t="str">
        <f>VLOOKUP(C438, Query[[Country]:[GDP (IMF)]],16, FALSE)</f>
        <v>$4.16 Tn</v>
      </c>
      <c r="X438" t="str">
        <f>VLOOKUP(C438, Query[[Country]:[GDP (UN)]],17, FALSE)</f>
        <v>$3.48 Tn</v>
      </c>
      <c r="Y438">
        <f>VLOOKUP(C438, Query[[Country]:[GDP Per Capita]],18, FALSE)</f>
        <v>49617.15</v>
      </c>
    </row>
    <row r="439" spans="1:25" x14ac:dyDescent="0.2">
      <c r="A439">
        <v>238</v>
      </c>
      <c r="B439" t="s">
        <v>266</v>
      </c>
      <c r="C439" t="s">
        <v>101</v>
      </c>
      <c r="D439">
        <v>19</v>
      </c>
      <c r="E439">
        <v>346</v>
      </c>
      <c r="F439">
        <v>286</v>
      </c>
      <c r="G439">
        <v>122</v>
      </c>
      <c r="H439">
        <v>197</v>
      </c>
      <c r="I439">
        <v>364</v>
      </c>
      <c r="J439">
        <v>187</v>
      </c>
      <c r="K439" t="s">
        <v>2695</v>
      </c>
      <c r="L439">
        <v>138</v>
      </c>
      <c r="M439">
        <v>47.26</v>
      </c>
      <c r="N439">
        <v>2014</v>
      </c>
      <c r="O439" t="str">
        <f>VLOOKUP(C439, Query[[Country]:[Population Rank]],2,FALSE)</f>
        <v>19</v>
      </c>
      <c r="P439" t="str">
        <f>VLOOKUP(C439, Query[[Country]:[Growth Rate]],3,FALSE)</f>
        <v>0.32%</v>
      </c>
      <c r="Q439" t="str">
        <f>VLOOKUP(C439, Query[[Country]:[World Percentage]],4,FALSE)</f>
        <v>1.07%</v>
      </c>
      <c r="R439" t="str">
        <f>VLOOKUP(C439, Query[[Country]:[Density]],5,FALSE)</f>
        <v>234.61</v>
      </c>
      <c r="S439" t="str">
        <f>VLOOKUP(C439, Query[[Country]:[Land Area]],6, FALSE)</f>
        <v>348,560</v>
      </c>
      <c r="T439" t="str">
        <f>VLOOKUP(C439, Query[[Country]:[Area]],10, FALSE)</f>
        <v>357,114</v>
      </c>
      <c r="U439" t="str">
        <f>VLOOKUP(C439, Query[[Country]:[Region]],12, FALSE)</f>
        <v>Europe</v>
      </c>
      <c r="V439" t="str">
        <f>VLOOKUP(C439, Query[[Country]:[Subregion]],13, FALSE)</f>
        <v>Western Europe</v>
      </c>
      <c r="W439" t="str">
        <f>VLOOKUP(C439, Query[[Country]:[GDP (IMF)]],16, FALSE)</f>
        <v>$4.16 Tn</v>
      </c>
      <c r="X439" t="str">
        <f>VLOOKUP(C439, Query[[Country]:[GDP (UN)]],17, FALSE)</f>
        <v>$3.48 Tn</v>
      </c>
      <c r="Y439">
        <f>VLOOKUP(C439, Query[[Country]:[GDP Per Capita]],18, FALSE)</f>
        <v>49617.15</v>
      </c>
    </row>
    <row r="440" spans="1:25" x14ac:dyDescent="0.2">
      <c r="A440">
        <v>239</v>
      </c>
      <c r="B440" t="s">
        <v>267</v>
      </c>
      <c r="C440" t="s">
        <v>15</v>
      </c>
      <c r="D440">
        <v>98</v>
      </c>
      <c r="E440">
        <v>355</v>
      </c>
      <c r="F440">
        <v>478</v>
      </c>
      <c r="G440">
        <v>210</v>
      </c>
      <c r="H440">
        <v>314</v>
      </c>
      <c r="I440">
        <v>224</v>
      </c>
      <c r="J440">
        <v>130</v>
      </c>
      <c r="K440" t="s">
        <v>1179</v>
      </c>
      <c r="L440">
        <v>373</v>
      </c>
      <c r="M440">
        <v>47.26</v>
      </c>
      <c r="N440">
        <v>2014</v>
      </c>
      <c r="O440" t="str">
        <f>VLOOKUP(C440, Query[[Country]:[Population Rank]],2,FALSE)</f>
        <v>3</v>
      </c>
      <c r="P440" t="str">
        <f>VLOOKUP(C440, Query[[Country]:[Growth Rate]],3,FALSE)</f>
        <v>0.59%</v>
      </c>
      <c r="Q440" t="str">
        <f>VLOOKUP(C440, Query[[Country]:[World Percentage]],4,FALSE)</f>
        <v>4.25%</v>
      </c>
      <c r="R440" t="str">
        <f>VLOOKUP(C440, Query[[Country]:[Density]],5,FALSE)</f>
        <v>35.32</v>
      </c>
      <c r="S440" t="str">
        <f>VLOOKUP(C440, Query[[Country]:[Land Area]],6, FALSE)</f>
        <v>9,147,420</v>
      </c>
      <c r="T440" t="str">
        <f>VLOOKUP(C440, Query[[Country]:[Area]],10, FALSE)</f>
        <v>9,372,610</v>
      </c>
      <c r="U440" t="str">
        <f>VLOOKUP(C440, Query[[Country]:[Region]],12, FALSE)</f>
        <v>Americas</v>
      </c>
      <c r="V440" t="str">
        <f>VLOOKUP(C440, Query[[Country]:[Subregion]],13, FALSE)</f>
        <v>Northern America</v>
      </c>
      <c r="W440" t="str">
        <f>VLOOKUP(C440, Query[[Country]:[GDP (IMF)]],16, FALSE)</f>
        <v>$22.20 Tn</v>
      </c>
      <c r="X440" t="str">
        <f>VLOOKUP(C440, Query[[Country]:[GDP (UN)]],17, FALSE)</f>
        <v>$18.62 Tn</v>
      </c>
      <c r="Y440">
        <f>VLOOKUP(C440, Query[[Country]:[GDP Per Capita]],18, FALSE)</f>
        <v>67063.27</v>
      </c>
    </row>
    <row r="441" spans="1:25" x14ac:dyDescent="0.2">
      <c r="A441">
        <v>240</v>
      </c>
      <c r="B441" t="s">
        <v>268</v>
      </c>
      <c r="C441" t="s">
        <v>15</v>
      </c>
      <c r="D441">
        <v>99</v>
      </c>
      <c r="E441">
        <v>355</v>
      </c>
      <c r="F441">
        <v>428</v>
      </c>
      <c r="G441">
        <v>145</v>
      </c>
      <c r="H441">
        <v>263</v>
      </c>
      <c r="I441">
        <v>233</v>
      </c>
      <c r="J441">
        <v>200</v>
      </c>
      <c r="K441" t="s">
        <v>2416</v>
      </c>
      <c r="L441">
        <v>149</v>
      </c>
      <c r="M441">
        <v>47.26</v>
      </c>
      <c r="N441">
        <v>2014</v>
      </c>
      <c r="O441" t="str">
        <f>VLOOKUP(C441, Query[[Country]:[Population Rank]],2,FALSE)</f>
        <v>3</v>
      </c>
      <c r="P441" t="str">
        <f>VLOOKUP(C441, Query[[Country]:[Growth Rate]],3,FALSE)</f>
        <v>0.59%</v>
      </c>
      <c r="Q441" t="str">
        <f>VLOOKUP(C441, Query[[Country]:[World Percentage]],4,FALSE)</f>
        <v>4.25%</v>
      </c>
      <c r="R441" t="str">
        <f>VLOOKUP(C441, Query[[Country]:[Density]],5,FALSE)</f>
        <v>35.32</v>
      </c>
      <c r="S441" t="str">
        <f>VLOOKUP(C441, Query[[Country]:[Land Area]],6, FALSE)</f>
        <v>9,147,420</v>
      </c>
      <c r="T441" t="str">
        <f>VLOOKUP(C441, Query[[Country]:[Area]],10, FALSE)</f>
        <v>9,372,610</v>
      </c>
      <c r="U441" t="str">
        <f>VLOOKUP(C441, Query[[Country]:[Region]],12, FALSE)</f>
        <v>Americas</v>
      </c>
      <c r="V441" t="str">
        <f>VLOOKUP(C441, Query[[Country]:[Subregion]],13, FALSE)</f>
        <v>Northern America</v>
      </c>
      <c r="W441" t="str">
        <f>VLOOKUP(C441, Query[[Country]:[GDP (IMF)]],16, FALSE)</f>
        <v>$22.20 Tn</v>
      </c>
      <c r="X441" t="str">
        <f>VLOOKUP(C441, Query[[Country]:[GDP (UN)]],17, FALSE)</f>
        <v>$18.62 Tn</v>
      </c>
      <c r="Y441">
        <f>VLOOKUP(C441, Query[[Country]:[GDP Per Capita]],18, FALSE)</f>
        <v>67063.27</v>
      </c>
    </row>
    <row r="442" spans="1:25" x14ac:dyDescent="0.2">
      <c r="A442">
        <v>241</v>
      </c>
      <c r="B442" t="s">
        <v>269</v>
      </c>
      <c r="C442" t="s">
        <v>66</v>
      </c>
      <c r="D442">
        <v>11</v>
      </c>
      <c r="E442">
        <v>355</v>
      </c>
      <c r="F442">
        <v>358</v>
      </c>
      <c r="G442">
        <v>165</v>
      </c>
      <c r="H442">
        <v>174</v>
      </c>
      <c r="I442">
        <v>137</v>
      </c>
      <c r="J442">
        <v>200</v>
      </c>
      <c r="K442" t="s">
        <v>2588</v>
      </c>
      <c r="L442">
        <v>280</v>
      </c>
      <c r="M442">
        <v>47.25</v>
      </c>
      <c r="N442">
        <v>2014</v>
      </c>
      <c r="O442" t="str">
        <f>VLOOKUP(C442, Query[[Country]:[Population Rank]],2,FALSE)</f>
        <v>22</v>
      </c>
      <c r="P442" t="str">
        <f>VLOOKUP(C442, Query[[Country]:[Growth Rate]],3,FALSE)</f>
        <v>0.22%</v>
      </c>
      <c r="Q442" t="str">
        <f>VLOOKUP(C442, Query[[Country]:[World Percentage]],4,FALSE)</f>
        <v>0.84%</v>
      </c>
      <c r="R442" t="str">
        <f>VLOOKUP(C442, Query[[Country]:[Density]],5,FALSE)</f>
        <v>118.31</v>
      </c>
      <c r="S442" t="str">
        <f>VLOOKUP(C442, Query[[Country]:[Land Area]],6, FALSE)</f>
        <v>547,557</v>
      </c>
      <c r="T442" t="str">
        <f>VLOOKUP(C442, Query[[Country]:[Area]],10, FALSE)</f>
        <v>551,695</v>
      </c>
      <c r="U442" t="str">
        <f>VLOOKUP(C442, Query[[Country]:[Region]],12, FALSE)</f>
        <v>Europe</v>
      </c>
      <c r="V442" t="str">
        <f>VLOOKUP(C442, Query[[Country]:[Subregion]],13, FALSE)</f>
        <v>Western Europe</v>
      </c>
      <c r="W442" t="str">
        <f>VLOOKUP(C442, Query[[Country]:[GDP (IMF)]],16, FALSE)</f>
        <v>$2.88 Tn</v>
      </c>
      <c r="X442" t="str">
        <f>VLOOKUP(C442, Query[[Country]:[GDP (UN)]],17, FALSE)</f>
        <v>$2.47 Tn</v>
      </c>
      <c r="Y442">
        <f>VLOOKUP(C442, Query[[Country]:[GDP Per Capita]],18, FALSE)</f>
        <v>44061.52</v>
      </c>
    </row>
    <row r="443" spans="1:25" x14ac:dyDescent="0.2">
      <c r="A443">
        <v>242</v>
      </c>
      <c r="B443" t="s">
        <v>270</v>
      </c>
      <c r="C443" t="s">
        <v>138</v>
      </c>
      <c r="D443">
        <v>7</v>
      </c>
      <c r="E443">
        <v>355</v>
      </c>
      <c r="F443">
        <v>67</v>
      </c>
      <c r="G443">
        <v>210</v>
      </c>
      <c r="H443">
        <v>326</v>
      </c>
      <c r="I443">
        <v>666</v>
      </c>
      <c r="J443">
        <v>406</v>
      </c>
      <c r="K443" t="s">
        <v>2677</v>
      </c>
      <c r="L443">
        <v>74</v>
      </c>
      <c r="M443">
        <v>47.22</v>
      </c>
      <c r="N443">
        <v>2014</v>
      </c>
      <c r="O443" t="str">
        <f>VLOOKUP(C443, Query[[Country]:[Population Rank]],2,FALSE)</f>
        <v>1</v>
      </c>
      <c r="P443" t="str">
        <f>VLOOKUP(C443, Query[[Country]:[Growth Rate]],3,FALSE)</f>
        <v>0.39%</v>
      </c>
      <c r="Q443" t="str">
        <f>VLOOKUP(C443, Query[[Country]:[World Percentage]],4,FALSE)</f>
        <v>18.47%</v>
      </c>
      <c r="R443" t="str">
        <f>VLOOKUP(C443, Query[[Country]:[Density]],5,FALSE)</f>
        <v>148.28</v>
      </c>
      <c r="S443" t="str">
        <f>VLOOKUP(C443, Query[[Country]:[Land Area]],6, FALSE)</f>
        <v>9,388,211</v>
      </c>
      <c r="T443" t="str">
        <f>VLOOKUP(C443, Query[[Country]:[Area]],10, FALSE)</f>
        <v>9,706,961</v>
      </c>
      <c r="U443" t="str">
        <f>VLOOKUP(C443, Query[[Country]:[Region]],12, FALSE)</f>
        <v>Asia</v>
      </c>
      <c r="V443" t="str">
        <f>VLOOKUP(C443, Query[[Country]:[Subregion]],13, FALSE)</f>
        <v>Eastern Asia</v>
      </c>
      <c r="W443" t="str">
        <f>VLOOKUP(C443, Query[[Country]:[GDP (IMF)]],16, FALSE)</f>
        <v>$15.47 Tn</v>
      </c>
      <c r="X443" t="str">
        <f>VLOOKUP(C443, Query[[Country]:[GDP (UN)]],17, FALSE)</f>
        <v>$11.22 Tn</v>
      </c>
      <c r="Y443">
        <f>VLOOKUP(C443, Query[[Country]:[GDP Per Capita]],18, FALSE)</f>
        <v>10746.78</v>
      </c>
    </row>
    <row r="444" spans="1:25" x14ac:dyDescent="0.2">
      <c r="A444">
        <v>243</v>
      </c>
      <c r="B444" t="s">
        <v>271</v>
      </c>
      <c r="C444" t="s">
        <v>15</v>
      </c>
      <c r="D444">
        <v>100</v>
      </c>
      <c r="E444">
        <v>120</v>
      </c>
      <c r="F444">
        <v>121</v>
      </c>
      <c r="G444">
        <v>210</v>
      </c>
      <c r="H444">
        <v>375</v>
      </c>
      <c r="I444">
        <v>344</v>
      </c>
      <c r="J444">
        <v>159</v>
      </c>
      <c r="K444" t="s">
        <v>2707</v>
      </c>
      <c r="L444">
        <v>138</v>
      </c>
      <c r="M444">
        <v>47.2</v>
      </c>
      <c r="N444">
        <v>2014</v>
      </c>
      <c r="O444" t="str">
        <f>VLOOKUP(C444, Query[[Country]:[Population Rank]],2,FALSE)</f>
        <v>3</v>
      </c>
      <c r="P444" t="str">
        <f>VLOOKUP(C444, Query[[Country]:[Growth Rate]],3,FALSE)</f>
        <v>0.59%</v>
      </c>
      <c r="Q444" t="str">
        <f>VLOOKUP(C444, Query[[Country]:[World Percentage]],4,FALSE)</f>
        <v>4.25%</v>
      </c>
      <c r="R444" t="str">
        <f>VLOOKUP(C444, Query[[Country]:[Density]],5,FALSE)</f>
        <v>35.32</v>
      </c>
      <c r="S444" t="str">
        <f>VLOOKUP(C444, Query[[Country]:[Land Area]],6, FALSE)</f>
        <v>9,147,420</v>
      </c>
      <c r="T444" t="str">
        <f>VLOOKUP(C444, Query[[Country]:[Area]],10, FALSE)</f>
        <v>9,372,610</v>
      </c>
      <c r="U444" t="str">
        <f>VLOOKUP(C444, Query[[Country]:[Region]],12, FALSE)</f>
        <v>Americas</v>
      </c>
      <c r="V444" t="str">
        <f>VLOOKUP(C444, Query[[Country]:[Subregion]],13, FALSE)</f>
        <v>Northern America</v>
      </c>
      <c r="W444" t="str">
        <f>VLOOKUP(C444, Query[[Country]:[GDP (IMF)]],16, FALSE)</f>
        <v>$22.20 Tn</v>
      </c>
      <c r="X444" t="str">
        <f>VLOOKUP(C444, Query[[Country]:[GDP (UN)]],17, FALSE)</f>
        <v>$18.62 Tn</v>
      </c>
      <c r="Y444">
        <f>VLOOKUP(C444, Query[[Country]:[GDP Per Capita]],18, FALSE)</f>
        <v>67063.27</v>
      </c>
    </row>
    <row r="445" spans="1:25" x14ac:dyDescent="0.2">
      <c r="A445">
        <v>244</v>
      </c>
      <c r="B445" t="s">
        <v>272</v>
      </c>
      <c r="C445" t="s">
        <v>66</v>
      </c>
      <c r="D445">
        <v>12</v>
      </c>
      <c r="E445">
        <v>355</v>
      </c>
      <c r="F445">
        <v>478</v>
      </c>
      <c r="G445">
        <v>210</v>
      </c>
      <c r="H445">
        <v>153</v>
      </c>
      <c r="I445">
        <v>109</v>
      </c>
      <c r="J445">
        <v>250</v>
      </c>
      <c r="K445" t="s">
        <v>2681</v>
      </c>
      <c r="L445">
        <v>426</v>
      </c>
      <c r="M445">
        <v>47.19</v>
      </c>
      <c r="N445">
        <v>2014</v>
      </c>
      <c r="O445" t="str">
        <f>VLOOKUP(C445, Query[[Country]:[Population Rank]],2,FALSE)</f>
        <v>22</v>
      </c>
      <c r="P445" t="str">
        <f>VLOOKUP(C445, Query[[Country]:[Growth Rate]],3,FALSE)</f>
        <v>0.22%</v>
      </c>
      <c r="Q445" t="str">
        <f>VLOOKUP(C445, Query[[Country]:[World Percentage]],4,FALSE)</f>
        <v>0.84%</v>
      </c>
      <c r="R445" t="str">
        <f>VLOOKUP(C445, Query[[Country]:[Density]],5,FALSE)</f>
        <v>118.31</v>
      </c>
      <c r="S445" t="str">
        <f>VLOOKUP(C445, Query[[Country]:[Land Area]],6, FALSE)</f>
        <v>547,557</v>
      </c>
      <c r="T445" t="str">
        <f>VLOOKUP(C445, Query[[Country]:[Area]],10, FALSE)</f>
        <v>551,695</v>
      </c>
      <c r="U445" t="str">
        <f>VLOOKUP(C445, Query[[Country]:[Region]],12, FALSE)</f>
        <v>Europe</v>
      </c>
      <c r="V445" t="str">
        <f>VLOOKUP(C445, Query[[Country]:[Subregion]],13, FALSE)</f>
        <v>Western Europe</v>
      </c>
      <c r="W445" t="str">
        <f>VLOOKUP(C445, Query[[Country]:[GDP (IMF)]],16, FALSE)</f>
        <v>$2.88 Tn</v>
      </c>
      <c r="X445" t="str">
        <f>VLOOKUP(C445, Query[[Country]:[GDP (UN)]],17, FALSE)</f>
        <v>$2.47 Tn</v>
      </c>
      <c r="Y445">
        <f>VLOOKUP(C445, Query[[Country]:[GDP Per Capita]],18, FALSE)</f>
        <v>44061.52</v>
      </c>
    </row>
    <row r="446" spans="1:25" x14ac:dyDescent="0.2">
      <c r="A446">
        <v>245</v>
      </c>
      <c r="B446" t="s">
        <v>273</v>
      </c>
      <c r="C446" t="s">
        <v>66</v>
      </c>
      <c r="D446">
        <v>13</v>
      </c>
      <c r="E446">
        <v>202</v>
      </c>
      <c r="F446">
        <v>478</v>
      </c>
      <c r="G446">
        <v>210</v>
      </c>
      <c r="H446">
        <v>189</v>
      </c>
      <c r="I446">
        <v>139</v>
      </c>
      <c r="J446">
        <v>363</v>
      </c>
      <c r="K446" t="s">
        <v>2218</v>
      </c>
      <c r="L446">
        <v>426</v>
      </c>
      <c r="M446">
        <v>47.18</v>
      </c>
      <c r="N446">
        <v>2014</v>
      </c>
      <c r="O446" t="str">
        <f>VLOOKUP(C446, Query[[Country]:[Population Rank]],2,FALSE)</f>
        <v>22</v>
      </c>
      <c r="P446" t="str">
        <f>VLOOKUP(C446, Query[[Country]:[Growth Rate]],3,FALSE)</f>
        <v>0.22%</v>
      </c>
      <c r="Q446" t="str">
        <f>VLOOKUP(C446, Query[[Country]:[World Percentage]],4,FALSE)</f>
        <v>0.84%</v>
      </c>
      <c r="R446" t="str">
        <f>VLOOKUP(C446, Query[[Country]:[Density]],5,FALSE)</f>
        <v>118.31</v>
      </c>
      <c r="S446" t="str">
        <f>VLOOKUP(C446, Query[[Country]:[Land Area]],6, FALSE)</f>
        <v>547,557</v>
      </c>
      <c r="T446" t="str">
        <f>VLOOKUP(C446, Query[[Country]:[Area]],10, FALSE)</f>
        <v>551,695</v>
      </c>
      <c r="U446" t="str">
        <f>VLOOKUP(C446, Query[[Country]:[Region]],12, FALSE)</f>
        <v>Europe</v>
      </c>
      <c r="V446" t="str">
        <f>VLOOKUP(C446, Query[[Country]:[Subregion]],13, FALSE)</f>
        <v>Western Europe</v>
      </c>
      <c r="W446" t="str">
        <f>VLOOKUP(C446, Query[[Country]:[GDP (IMF)]],16, FALSE)</f>
        <v>$2.88 Tn</v>
      </c>
      <c r="X446" t="str">
        <f>VLOOKUP(C446, Query[[Country]:[GDP (UN)]],17, FALSE)</f>
        <v>$2.47 Tn</v>
      </c>
      <c r="Y446">
        <f>VLOOKUP(C446, Query[[Country]:[GDP Per Capita]],18, FALSE)</f>
        <v>44061.52</v>
      </c>
    </row>
    <row r="447" spans="1:25" x14ac:dyDescent="0.2">
      <c r="A447">
        <v>246</v>
      </c>
      <c r="B447" t="s">
        <v>274</v>
      </c>
      <c r="C447" t="s">
        <v>141</v>
      </c>
      <c r="D447">
        <v>2</v>
      </c>
      <c r="E447">
        <v>355</v>
      </c>
      <c r="F447">
        <v>60</v>
      </c>
      <c r="G447">
        <v>210</v>
      </c>
      <c r="H447">
        <v>157</v>
      </c>
      <c r="I447">
        <v>545</v>
      </c>
      <c r="J447">
        <v>800</v>
      </c>
      <c r="K447" t="s">
        <v>2708</v>
      </c>
      <c r="L447">
        <v>307</v>
      </c>
      <c r="M447">
        <v>47.16</v>
      </c>
      <c r="N447">
        <v>2014</v>
      </c>
      <c r="O447" t="str">
        <f>VLOOKUP(C447, Query[[Country]:[Population Rank]],2,FALSE)</f>
        <v>57</v>
      </c>
      <c r="P447" t="str">
        <f>VLOOKUP(C447, Query[[Country]:[Growth Rate]],3,FALSE)</f>
        <v>0.18%</v>
      </c>
      <c r="Q447" t="str">
        <f>VLOOKUP(C447, Query[[Country]:[World Percentage]],4,FALSE)</f>
        <v>0.31%</v>
      </c>
      <c r="R447" t="str">
        <f>VLOOKUP(C447, Query[[Country]:[Density]],5,FALSE)</f>
        <v>658.05</v>
      </c>
      <c r="S447" t="str">
        <f>VLOOKUP(C447, Query[[Country]:[Land Area]],6, FALSE)</f>
        <v>35,410</v>
      </c>
      <c r="T447" t="str">
        <f>VLOOKUP(C447, Query[[Country]:[Area]],10, FALSE)</f>
        <v>36,193</v>
      </c>
      <c r="U447" t="str">
        <f>VLOOKUP(C447, Query[[Country]:[Region]],12, FALSE)</f>
        <v>Asia</v>
      </c>
      <c r="V447" t="str">
        <f>VLOOKUP(C447, Query[[Country]:[Subregion]],13, FALSE)</f>
        <v>Eastern Asia</v>
      </c>
      <c r="W447" t="str">
        <f>VLOOKUP(C447, Query[[Country]:[GDP (IMF)]],16, FALSE)</f>
        <v>$633.70 Bn</v>
      </c>
      <c r="X447" t="str">
        <f>VLOOKUP(C447, Query[[Country]:[GDP (UN)]],17, FALSE)</f>
        <v>-</v>
      </c>
      <c r="Y447">
        <f>VLOOKUP(C447, Query[[Country]:[GDP Per Capita]],18, FALSE)</f>
        <v>26607.09</v>
      </c>
    </row>
    <row r="448" spans="1:25" x14ac:dyDescent="0.2">
      <c r="A448">
        <v>247</v>
      </c>
      <c r="B448" t="s">
        <v>275</v>
      </c>
      <c r="C448" t="s">
        <v>15</v>
      </c>
      <c r="D448">
        <v>101</v>
      </c>
      <c r="E448">
        <v>297</v>
      </c>
      <c r="F448">
        <v>386</v>
      </c>
      <c r="G448">
        <v>126</v>
      </c>
      <c r="H448">
        <v>265</v>
      </c>
      <c r="I448">
        <v>305</v>
      </c>
      <c r="J448">
        <v>250</v>
      </c>
      <c r="K448" t="s">
        <v>2709</v>
      </c>
      <c r="L448">
        <v>76</v>
      </c>
      <c r="M448">
        <v>47.16</v>
      </c>
      <c r="N448">
        <v>2014</v>
      </c>
      <c r="O448" t="str">
        <f>VLOOKUP(C448, Query[[Country]:[Population Rank]],2,FALSE)</f>
        <v>3</v>
      </c>
      <c r="P448" t="str">
        <f>VLOOKUP(C448, Query[[Country]:[Growth Rate]],3,FALSE)</f>
        <v>0.59%</v>
      </c>
      <c r="Q448" t="str">
        <f>VLOOKUP(C448, Query[[Country]:[World Percentage]],4,FALSE)</f>
        <v>4.25%</v>
      </c>
      <c r="R448" t="str">
        <f>VLOOKUP(C448, Query[[Country]:[Density]],5,FALSE)</f>
        <v>35.32</v>
      </c>
      <c r="S448" t="str">
        <f>VLOOKUP(C448, Query[[Country]:[Land Area]],6, FALSE)</f>
        <v>9,147,420</v>
      </c>
      <c r="T448" t="str">
        <f>VLOOKUP(C448, Query[[Country]:[Area]],10, FALSE)</f>
        <v>9,372,610</v>
      </c>
      <c r="U448" t="str">
        <f>VLOOKUP(C448, Query[[Country]:[Region]],12, FALSE)</f>
        <v>Americas</v>
      </c>
      <c r="V448" t="str">
        <f>VLOOKUP(C448, Query[[Country]:[Subregion]],13, FALSE)</f>
        <v>Northern America</v>
      </c>
      <c r="W448" t="str">
        <f>VLOOKUP(C448, Query[[Country]:[GDP (IMF)]],16, FALSE)</f>
        <v>$22.20 Tn</v>
      </c>
      <c r="X448" t="str">
        <f>VLOOKUP(C448, Query[[Country]:[GDP (UN)]],17, FALSE)</f>
        <v>$18.62 Tn</v>
      </c>
      <c r="Y448">
        <f>VLOOKUP(C448, Query[[Country]:[GDP Per Capita]],18, FALSE)</f>
        <v>67063.27</v>
      </c>
    </row>
    <row r="449" spans="1:25" x14ac:dyDescent="0.2">
      <c r="A449">
        <v>248</v>
      </c>
      <c r="B449" t="s">
        <v>276</v>
      </c>
      <c r="C449" t="s">
        <v>145</v>
      </c>
      <c r="D449">
        <v>5</v>
      </c>
      <c r="E449">
        <v>73</v>
      </c>
      <c r="F449">
        <v>478</v>
      </c>
      <c r="G449">
        <v>210</v>
      </c>
      <c r="H449">
        <v>271</v>
      </c>
      <c r="I449">
        <v>276</v>
      </c>
      <c r="J449">
        <v>130</v>
      </c>
      <c r="K449" t="s">
        <v>2710</v>
      </c>
      <c r="L449">
        <v>552</v>
      </c>
      <c r="M449">
        <v>47.14</v>
      </c>
      <c r="N449">
        <v>2014</v>
      </c>
      <c r="O449" t="str">
        <f>VLOOKUP(C449, Query[[Country]:[Population Rank]],2,FALSE)</f>
        <v>81</v>
      </c>
      <c r="P449" t="str">
        <f>VLOOKUP(C449, Query[[Country]:[Growth Rate]],3,FALSE)</f>
        <v>0.44%</v>
      </c>
      <c r="Q449" t="str">
        <f>VLOOKUP(C449, Query[[Country]:[World Percentage]],4,FALSE)</f>
        <v>0.15%</v>
      </c>
      <c r="R449" t="str">
        <f>VLOOKUP(C449, Query[[Country]:[Density]],5,FALSE)</f>
        <v>379.64</v>
      </c>
      <c r="S449" t="str">
        <f>VLOOKUP(C449, Query[[Country]:[Land Area]],6, FALSE)</f>
        <v>30,280</v>
      </c>
      <c r="T449" t="str">
        <f>VLOOKUP(C449, Query[[Country]:[Area]],10, FALSE)</f>
        <v>30,528</v>
      </c>
      <c r="U449" t="str">
        <f>VLOOKUP(C449, Query[[Country]:[Region]],12, FALSE)</f>
        <v>Europe</v>
      </c>
      <c r="V449" t="str">
        <f>VLOOKUP(C449, Query[[Country]:[Subregion]],13, FALSE)</f>
        <v>Western Europe</v>
      </c>
      <c r="W449" t="str">
        <f>VLOOKUP(C449, Query[[Country]:[GDP (IMF)]],16, FALSE)</f>
        <v>$553.78 Bn</v>
      </c>
      <c r="X449" t="str">
        <f>VLOOKUP(C449, Query[[Country]:[GDP (UN)]],17, FALSE)</f>
        <v>$467.96 Bn</v>
      </c>
      <c r="Y449">
        <f>VLOOKUP(C449, Query[[Country]:[GDP Per Capita]],18, FALSE)</f>
        <v>47782.49</v>
      </c>
    </row>
    <row r="450" spans="1:25" x14ac:dyDescent="0.2">
      <c r="A450">
        <v>249</v>
      </c>
      <c r="B450" t="s">
        <v>277</v>
      </c>
      <c r="C450" t="s">
        <v>101</v>
      </c>
      <c r="D450">
        <v>20</v>
      </c>
      <c r="E450">
        <v>355</v>
      </c>
      <c r="F450">
        <v>478</v>
      </c>
      <c r="G450">
        <v>188</v>
      </c>
      <c r="H450">
        <v>204</v>
      </c>
      <c r="I450">
        <v>167</v>
      </c>
      <c r="J450">
        <v>250</v>
      </c>
      <c r="K450" t="s">
        <v>2351</v>
      </c>
      <c r="L450">
        <v>637</v>
      </c>
      <c r="M450">
        <v>47.14</v>
      </c>
      <c r="N450">
        <v>2014</v>
      </c>
      <c r="O450" t="str">
        <f>VLOOKUP(C450, Query[[Country]:[Population Rank]],2,FALSE)</f>
        <v>19</v>
      </c>
      <c r="P450" t="str">
        <f>VLOOKUP(C450, Query[[Country]:[Growth Rate]],3,FALSE)</f>
        <v>0.32%</v>
      </c>
      <c r="Q450" t="str">
        <f>VLOOKUP(C450, Query[[Country]:[World Percentage]],4,FALSE)</f>
        <v>1.07%</v>
      </c>
      <c r="R450" t="str">
        <f>VLOOKUP(C450, Query[[Country]:[Density]],5,FALSE)</f>
        <v>234.61</v>
      </c>
      <c r="S450" t="str">
        <f>VLOOKUP(C450, Query[[Country]:[Land Area]],6, FALSE)</f>
        <v>348,560</v>
      </c>
      <c r="T450" t="str">
        <f>VLOOKUP(C450, Query[[Country]:[Area]],10, FALSE)</f>
        <v>357,114</v>
      </c>
      <c r="U450" t="str">
        <f>VLOOKUP(C450, Query[[Country]:[Region]],12, FALSE)</f>
        <v>Europe</v>
      </c>
      <c r="V450" t="str">
        <f>VLOOKUP(C450, Query[[Country]:[Subregion]],13, FALSE)</f>
        <v>Western Europe</v>
      </c>
      <c r="W450" t="str">
        <f>VLOOKUP(C450, Query[[Country]:[GDP (IMF)]],16, FALSE)</f>
        <v>$4.16 Tn</v>
      </c>
      <c r="X450" t="str">
        <f>VLOOKUP(C450, Query[[Country]:[GDP (UN)]],17, FALSE)</f>
        <v>$3.48 Tn</v>
      </c>
      <c r="Y450">
        <f>VLOOKUP(C450, Query[[Country]:[GDP Per Capita]],18, FALSE)</f>
        <v>49617.15</v>
      </c>
    </row>
    <row r="451" spans="1:25" x14ac:dyDescent="0.2">
      <c r="A451">
        <v>250</v>
      </c>
      <c r="B451" t="s">
        <v>278</v>
      </c>
      <c r="C451" t="s">
        <v>105</v>
      </c>
      <c r="D451">
        <v>8</v>
      </c>
      <c r="E451">
        <v>355</v>
      </c>
      <c r="F451">
        <v>478</v>
      </c>
      <c r="G451">
        <v>210</v>
      </c>
      <c r="H451">
        <v>208</v>
      </c>
      <c r="I451">
        <v>376</v>
      </c>
      <c r="J451">
        <v>283</v>
      </c>
      <c r="K451" t="s">
        <v>2351</v>
      </c>
      <c r="L451">
        <v>307</v>
      </c>
      <c r="M451">
        <v>47.11</v>
      </c>
      <c r="N451">
        <v>2014</v>
      </c>
      <c r="O451" t="str">
        <f>VLOOKUP(C451, Query[[Country]:[Population Rank]],2,FALSE)</f>
        <v>69</v>
      </c>
      <c r="P451" t="str">
        <f>VLOOKUP(C451, Query[[Country]:[Growth Rate]],3,FALSE)</f>
        <v>0.22%</v>
      </c>
      <c r="Q451" t="str">
        <f>VLOOKUP(C451, Query[[Country]:[World Percentage]],4,FALSE)</f>
        <v>0.22%</v>
      </c>
      <c r="R451" t="str">
        <f>VLOOKUP(C451, Query[[Country]:[Density]],5,FALSE)</f>
        <v>409.44</v>
      </c>
      <c r="S451" t="str">
        <f>VLOOKUP(C451, Query[[Country]:[Land Area]],6, FALSE)</f>
        <v>33,720</v>
      </c>
      <c r="T451" t="str">
        <f>VLOOKUP(C451, Query[[Country]:[Area]],10, FALSE)</f>
        <v>41,850</v>
      </c>
      <c r="U451" t="str">
        <f>VLOOKUP(C451, Query[[Country]:[Region]],12, FALSE)</f>
        <v>Europe</v>
      </c>
      <c r="V451" t="str">
        <f>VLOOKUP(C451, Query[[Country]:[Subregion]],13, FALSE)</f>
        <v>Western Europe</v>
      </c>
      <c r="W451" t="str">
        <f>VLOOKUP(C451, Query[[Country]:[GDP (IMF)]],16, FALSE)</f>
        <v>$954.93 Bn</v>
      </c>
      <c r="X451" t="str">
        <f>VLOOKUP(C451, Query[[Country]:[GDP (UN)]],17, FALSE)</f>
        <v>$777.23 Bn</v>
      </c>
      <c r="Y451">
        <f>VLOOKUP(C451, Query[[Country]:[GDP Per Capita]],18, FALSE)</f>
        <v>55730.27</v>
      </c>
    </row>
    <row r="452" spans="1:25" x14ac:dyDescent="0.2">
      <c r="A452">
        <v>251</v>
      </c>
      <c r="B452" t="s">
        <v>2711</v>
      </c>
      <c r="C452" t="s">
        <v>101</v>
      </c>
      <c r="D452">
        <v>21</v>
      </c>
      <c r="E452">
        <v>168</v>
      </c>
      <c r="F452">
        <v>478</v>
      </c>
      <c r="G452">
        <v>210</v>
      </c>
      <c r="H452">
        <v>298</v>
      </c>
      <c r="I452">
        <v>207</v>
      </c>
      <c r="J452">
        <v>159</v>
      </c>
      <c r="K452" t="s">
        <v>1281</v>
      </c>
      <c r="L452">
        <v>637</v>
      </c>
      <c r="M452">
        <v>47.05</v>
      </c>
      <c r="N452">
        <v>2014</v>
      </c>
      <c r="O452" t="str">
        <f>VLOOKUP(C452, Query[[Country]:[Population Rank]],2,FALSE)</f>
        <v>19</v>
      </c>
      <c r="P452" t="str">
        <f>VLOOKUP(C452, Query[[Country]:[Growth Rate]],3,FALSE)</f>
        <v>0.32%</v>
      </c>
      <c r="Q452" t="str">
        <f>VLOOKUP(C452, Query[[Country]:[World Percentage]],4,FALSE)</f>
        <v>1.07%</v>
      </c>
      <c r="R452" t="str">
        <f>VLOOKUP(C452, Query[[Country]:[Density]],5,FALSE)</f>
        <v>234.61</v>
      </c>
      <c r="S452" t="str">
        <f>VLOOKUP(C452, Query[[Country]:[Land Area]],6, FALSE)</f>
        <v>348,560</v>
      </c>
      <c r="T452" t="str">
        <f>VLOOKUP(C452, Query[[Country]:[Area]],10, FALSE)</f>
        <v>357,114</v>
      </c>
      <c r="U452" t="str">
        <f>VLOOKUP(C452, Query[[Country]:[Region]],12, FALSE)</f>
        <v>Europe</v>
      </c>
      <c r="V452" t="str">
        <f>VLOOKUP(C452, Query[[Country]:[Subregion]],13, FALSE)</f>
        <v>Western Europe</v>
      </c>
      <c r="W452" t="str">
        <f>VLOOKUP(C452, Query[[Country]:[GDP (IMF)]],16, FALSE)</f>
        <v>$4.16 Tn</v>
      </c>
      <c r="X452" t="str">
        <f>VLOOKUP(C452, Query[[Country]:[GDP (UN)]],17, FALSE)</f>
        <v>$3.48 Tn</v>
      </c>
      <c r="Y452">
        <f>VLOOKUP(C452, Query[[Country]:[GDP Per Capita]],18, FALSE)</f>
        <v>49617.15</v>
      </c>
    </row>
    <row r="453" spans="1:25" x14ac:dyDescent="0.2">
      <c r="A453">
        <v>252</v>
      </c>
      <c r="B453" t="s">
        <v>279</v>
      </c>
      <c r="C453" t="s">
        <v>19</v>
      </c>
      <c r="D453">
        <v>20</v>
      </c>
      <c r="E453">
        <v>164</v>
      </c>
      <c r="F453">
        <v>478</v>
      </c>
      <c r="G453">
        <v>210</v>
      </c>
      <c r="H453">
        <v>354</v>
      </c>
      <c r="I453">
        <v>200</v>
      </c>
      <c r="J453">
        <v>134</v>
      </c>
      <c r="K453" t="s">
        <v>2712</v>
      </c>
      <c r="L453">
        <v>227</v>
      </c>
      <c r="M453">
        <v>47.04</v>
      </c>
      <c r="N453">
        <v>2014</v>
      </c>
      <c r="O453" t="str">
        <f>VLOOKUP(C453, Query[[Country]:[Population Rank]],2,FALSE)</f>
        <v>21</v>
      </c>
      <c r="P453" t="str">
        <f>VLOOKUP(C453, Query[[Country]:[Growth Rate]],3,FALSE)</f>
        <v>0.53%</v>
      </c>
      <c r="Q453" t="str">
        <f>VLOOKUP(C453, Query[[Country]:[World Percentage]],4,FALSE)</f>
        <v>0.87%</v>
      </c>
      <c r="R453" t="str">
        <f>VLOOKUP(C453, Query[[Country]:[Density]],5,FALSE)</f>
        <v>279.48</v>
      </c>
      <c r="S453" t="str">
        <f>VLOOKUP(C453, Query[[Country]:[Land Area]],6, FALSE)</f>
        <v>241,930</v>
      </c>
      <c r="T453" t="str">
        <f>VLOOKUP(C453, Query[[Country]:[Area]],10, FALSE)</f>
        <v>242,900</v>
      </c>
      <c r="U453" t="str">
        <f>VLOOKUP(C453, Query[[Country]:[Region]],12, FALSE)</f>
        <v>Europe</v>
      </c>
      <c r="V453" t="str">
        <f>VLOOKUP(C453, Query[[Country]:[Subregion]],13, FALSE)</f>
        <v>Northern Europe</v>
      </c>
      <c r="W453" t="str">
        <f>VLOOKUP(C453, Query[[Country]:[GDP (IMF)]],16, FALSE)</f>
        <v>$2.93 Tn</v>
      </c>
      <c r="X453" t="str">
        <f>VLOOKUP(C453, Query[[Country]:[GDP (UN)]],17, FALSE)</f>
        <v>$2.65 Tn</v>
      </c>
      <c r="Y453">
        <f>VLOOKUP(C453, Query[[Country]:[GDP Per Capita]],18, FALSE)</f>
        <v>43117.57</v>
      </c>
    </row>
    <row r="454" spans="1:25" x14ac:dyDescent="0.2">
      <c r="A454">
        <v>253</v>
      </c>
      <c r="B454" t="s">
        <v>280</v>
      </c>
      <c r="C454" t="s">
        <v>30</v>
      </c>
      <c r="D454">
        <v>13</v>
      </c>
      <c r="E454">
        <v>183</v>
      </c>
      <c r="F454">
        <v>478</v>
      </c>
      <c r="G454">
        <v>108</v>
      </c>
      <c r="H454">
        <v>226</v>
      </c>
      <c r="I454">
        <v>239</v>
      </c>
      <c r="J454">
        <v>176</v>
      </c>
      <c r="K454" t="s">
        <v>2710</v>
      </c>
      <c r="L454">
        <v>259</v>
      </c>
      <c r="M454">
        <v>47</v>
      </c>
      <c r="N454">
        <v>2014</v>
      </c>
      <c r="O454" t="str">
        <f>VLOOKUP(C454, Query[[Country]:[Population Rank]],2,FALSE)</f>
        <v>11</v>
      </c>
      <c r="P454" t="str">
        <f>VLOOKUP(C454, Query[[Country]:[Growth Rate]],3,FALSE)</f>
        <v>-0.30%</v>
      </c>
      <c r="Q454" t="str">
        <f>VLOOKUP(C454, Query[[Country]:[World Percentage]],4,FALSE)</f>
        <v>1.62%</v>
      </c>
      <c r="R454" t="str">
        <f>VLOOKUP(C454, Query[[Country]:[Density]],5,FALSE)</f>
        <v>334.66</v>
      </c>
      <c r="S454" t="str">
        <f>VLOOKUP(C454, Query[[Country]:[Land Area]],6, FALSE)</f>
        <v>364,555</v>
      </c>
      <c r="T454" t="str">
        <f>VLOOKUP(C454, Query[[Country]:[Area]],10, FALSE)</f>
        <v>377,930</v>
      </c>
      <c r="U454" t="str">
        <f>VLOOKUP(C454, Query[[Country]:[Region]],12, FALSE)</f>
        <v>Asia</v>
      </c>
      <c r="V454" t="str">
        <f>VLOOKUP(C454, Query[[Country]:[Subregion]],13, FALSE)</f>
        <v>Eastern Asia</v>
      </c>
      <c r="W454" t="str">
        <f>VLOOKUP(C454, Query[[Country]:[GDP (IMF)]],16, FALSE)</f>
        <v>$5.50 Tn</v>
      </c>
      <c r="X454" t="str">
        <f>VLOOKUP(C454, Query[[Country]:[GDP (UN)]],17, FALSE)</f>
        <v>$4.94 Tn</v>
      </c>
      <c r="Y454">
        <f>VLOOKUP(C454, Query[[Country]:[GDP Per Capita]],18, FALSE)</f>
        <v>43450.14</v>
      </c>
    </row>
    <row r="455" spans="1:25" x14ac:dyDescent="0.2">
      <c r="A455">
        <v>254</v>
      </c>
      <c r="B455" t="s">
        <v>281</v>
      </c>
      <c r="C455" t="s">
        <v>159</v>
      </c>
      <c r="D455">
        <v>3</v>
      </c>
      <c r="E455">
        <v>355</v>
      </c>
      <c r="F455">
        <v>478</v>
      </c>
      <c r="G455">
        <v>210</v>
      </c>
      <c r="H455">
        <v>146</v>
      </c>
      <c r="I455">
        <v>218</v>
      </c>
      <c r="J455">
        <v>250</v>
      </c>
      <c r="K455" t="s">
        <v>2692</v>
      </c>
      <c r="L455">
        <v>204</v>
      </c>
      <c r="M455">
        <v>46.99</v>
      </c>
      <c r="N455">
        <v>2014</v>
      </c>
      <c r="O455" t="str">
        <f>VLOOKUP(C455, Query[[Country]:[Population Rank]],2,FALSE)</f>
        <v>30</v>
      </c>
      <c r="P455" t="str">
        <f>VLOOKUP(C455, Query[[Country]:[Growth Rate]],3,FALSE)</f>
        <v>0.04%</v>
      </c>
      <c r="Q455" t="str">
        <f>VLOOKUP(C455, Query[[Country]:[World Percentage]],4,FALSE)</f>
        <v>0.60%</v>
      </c>
      <c r="R455" t="str">
        <f>VLOOKUP(C455, Query[[Country]:[Density]],5,FALSE)</f>
        <v>92.40</v>
      </c>
      <c r="S455" t="str">
        <f>VLOOKUP(C455, Query[[Country]:[Land Area]],6, FALSE)</f>
        <v>498,800</v>
      </c>
      <c r="T455" t="str">
        <f>VLOOKUP(C455, Query[[Country]:[Area]],10, FALSE)</f>
        <v>505,992</v>
      </c>
      <c r="U455" t="str">
        <f>VLOOKUP(C455, Query[[Country]:[Region]],12, FALSE)</f>
        <v>Europe</v>
      </c>
      <c r="V455" t="str">
        <f>VLOOKUP(C455, Query[[Country]:[Subregion]],13, FALSE)</f>
        <v>Southern Europe</v>
      </c>
      <c r="W455" t="str">
        <f>VLOOKUP(C455, Query[[Country]:[GDP (IMF)]],16, FALSE)</f>
        <v>$1.50 Tn</v>
      </c>
      <c r="X455" t="str">
        <f>VLOOKUP(C455, Query[[Country]:[GDP (UN)]],17, FALSE)</f>
        <v>$1.24 Tn</v>
      </c>
      <c r="Y455">
        <f>VLOOKUP(C455, Query[[Country]:[GDP Per Capita]],18, FALSE)</f>
        <v>32019.83</v>
      </c>
    </row>
    <row r="456" spans="1:25" x14ac:dyDescent="0.2">
      <c r="A456">
        <v>255</v>
      </c>
      <c r="B456" t="s">
        <v>282</v>
      </c>
      <c r="C456" t="s">
        <v>15</v>
      </c>
      <c r="D456">
        <v>102</v>
      </c>
      <c r="E456">
        <v>355</v>
      </c>
      <c r="F456">
        <v>288</v>
      </c>
      <c r="G456">
        <v>210</v>
      </c>
      <c r="H456">
        <v>201</v>
      </c>
      <c r="I456">
        <v>180</v>
      </c>
      <c r="J456">
        <v>134</v>
      </c>
      <c r="K456" t="s">
        <v>2710</v>
      </c>
      <c r="L456">
        <v>338</v>
      </c>
      <c r="M456">
        <v>46.98</v>
      </c>
      <c r="N456">
        <v>2014</v>
      </c>
      <c r="O456" t="str">
        <f>VLOOKUP(C456, Query[[Country]:[Population Rank]],2,FALSE)</f>
        <v>3</v>
      </c>
      <c r="P456" t="str">
        <f>VLOOKUP(C456, Query[[Country]:[Growth Rate]],3,FALSE)</f>
        <v>0.59%</v>
      </c>
      <c r="Q456" t="str">
        <f>VLOOKUP(C456, Query[[Country]:[World Percentage]],4,FALSE)</f>
        <v>4.25%</v>
      </c>
      <c r="R456" t="str">
        <f>VLOOKUP(C456, Query[[Country]:[Density]],5,FALSE)</f>
        <v>35.32</v>
      </c>
      <c r="S456" t="str">
        <f>VLOOKUP(C456, Query[[Country]:[Land Area]],6, FALSE)</f>
        <v>9,147,420</v>
      </c>
      <c r="T456" t="str">
        <f>VLOOKUP(C456, Query[[Country]:[Area]],10, FALSE)</f>
        <v>9,372,610</v>
      </c>
      <c r="U456" t="str">
        <f>VLOOKUP(C456, Query[[Country]:[Region]],12, FALSE)</f>
        <v>Americas</v>
      </c>
      <c r="V456" t="str">
        <f>VLOOKUP(C456, Query[[Country]:[Subregion]],13, FALSE)</f>
        <v>Northern America</v>
      </c>
      <c r="W456" t="str">
        <f>VLOOKUP(C456, Query[[Country]:[GDP (IMF)]],16, FALSE)</f>
        <v>$22.20 Tn</v>
      </c>
      <c r="X456" t="str">
        <f>VLOOKUP(C456, Query[[Country]:[GDP (UN)]],17, FALSE)</f>
        <v>$18.62 Tn</v>
      </c>
      <c r="Y456">
        <f>VLOOKUP(C456, Query[[Country]:[GDP Per Capita]],18, FALSE)</f>
        <v>67063.27</v>
      </c>
    </row>
    <row r="457" spans="1:25" x14ac:dyDescent="0.2">
      <c r="A457">
        <v>256</v>
      </c>
      <c r="B457" t="s">
        <v>283</v>
      </c>
      <c r="C457" t="s">
        <v>15</v>
      </c>
      <c r="D457">
        <v>103</v>
      </c>
      <c r="E457">
        <v>355</v>
      </c>
      <c r="F457">
        <v>478</v>
      </c>
      <c r="G457">
        <v>210</v>
      </c>
      <c r="H457">
        <v>410</v>
      </c>
      <c r="I457">
        <v>334</v>
      </c>
      <c r="J457">
        <v>125</v>
      </c>
      <c r="K457" t="s">
        <v>1339</v>
      </c>
      <c r="L457">
        <v>227</v>
      </c>
      <c r="M457">
        <v>46.95</v>
      </c>
      <c r="N457">
        <v>2014</v>
      </c>
      <c r="O457" t="str">
        <f>VLOOKUP(C457, Query[[Country]:[Population Rank]],2,FALSE)</f>
        <v>3</v>
      </c>
      <c r="P457" t="str">
        <f>VLOOKUP(C457, Query[[Country]:[Growth Rate]],3,FALSE)</f>
        <v>0.59%</v>
      </c>
      <c r="Q457" t="str">
        <f>VLOOKUP(C457, Query[[Country]:[World Percentage]],4,FALSE)</f>
        <v>4.25%</v>
      </c>
      <c r="R457" t="str">
        <f>VLOOKUP(C457, Query[[Country]:[Density]],5,FALSE)</f>
        <v>35.32</v>
      </c>
      <c r="S457" t="str">
        <f>VLOOKUP(C457, Query[[Country]:[Land Area]],6, FALSE)</f>
        <v>9,147,420</v>
      </c>
      <c r="T457" t="str">
        <f>VLOOKUP(C457, Query[[Country]:[Area]],10, FALSE)</f>
        <v>9,372,610</v>
      </c>
      <c r="U457" t="str">
        <f>VLOOKUP(C457, Query[[Country]:[Region]],12, FALSE)</f>
        <v>Americas</v>
      </c>
      <c r="V457" t="str">
        <f>VLOOKUP(C457, Query[[Country]:[Subregion]],13, FALSE)</f>
        <v>Northern America</v>
      </c>
      <c r="W457" t="str">
        <f>VLOOKUP(C457, Query[[Country]:[GDP (IMF)]],16, FALSE)</f>
        <v>$22.20 Tn</v>
      </c>
      <c r="X457" t="str">
        <f>VLOOKUP(C457, Query[[Country]:[GDP (UN)]],17, FALSE)</f>
        <v>$18.62 Tn</v>
      </c>
      <c r="Y457">
        <f>VLOOKUP(C457, Query[[Country]:[GDP Per Capita]],18, FALSE)</f>
        <v>67063.27</v>
      </c>
    </row>
    <row r="458" spans="1:25" x14ac:dyDescent="0.2">
      <c r="A458">
        <v>257</v>
      </c>
      <c r="B458" t="s">
        <v>284</v>
      </c>
      <c r="C458" t="s">
        <v>19</v>
      </c>
      <c r="D458">
        <v>21</v>
      </c>
      <c r="E458">
        <v>355</v>
      </c>
      <c r="F458">
        <v>478</v>
      </c>
      <c r="G458">
        <v>154</v>
      </c>
      <c r="H458">
        <v>302</v>
      </c>
      <c r="I458">
        <v>306</v>
      </c>
      <c r="J458">
        <v>250</v>
      </c>
      <c r="K458" t="s">
        <v>1281</v>
      </c>
      <c r="L458">
        <v>737</v>
      </c>
      <c r="M458">
        <v>46.93</v>
      </c>
      <c r="N458">
        <v>2014</v>
      </c>
      <c r="O458" t="str">
        <f>VLOOKUP(C458, Query[[Country]:[Population Rank]],2,FALSE)</f>
        <v>21</v>
      </c>
      <c r="P458" t="str">
        <f>VLOOKUP(C458, Query[[Country]:[Growth Rate]],3,FALSE)</f>
        <v>0.53%</v>
      </c>
      <c r="Q458" t="str">
        <f>VLOOKUP(C458, Query[[Country]:[World Percentage]],4,FALSE)</f>
        <v>0.87%</v>
      </c>
      <c r="R458" t="str">
        <f>VLOOKUP(C458, Query[[Country]:[Density]],5,FALSE)</f>
        <v>279.48</v>
      </c>
      <c r="S458" t="str">
        <f>VLOOKUP(C458, Query[[Country]:[Land Area]],6, FALSE)</f>
        <v>241,930</v>
      </c>
      <c r="T458" t="str">
        <f>VLOOKUP(C458, Query[[Country]:[Area]],10, FALSE)</f>
        <v>242,900</v>
      </c>
      <c r="U458" t="str">
        <f>VLOOKUP(C458, Query[[Country]:[Region]],12, FALSE)</f>
        <v>Europe</v>
      </c>
      <c r="V458" t="str">
        <f>VLOOKUP(C458, Query[[Country]:[Subregion]],13, FALSE)</f>
        <v>Northern Europe</v>
      </c>
      <c r="W458" t="str">
        <f>VLOOKUP(C458, Query[[Country]:[GDP (IMF)]],16, FALSE)</f>
        <v>$2.93 Tn</v>
      </c>
      <c r="X458" t="str">
        <f>VLOOKUP(C458, Query[[Country]:[GDP (UN)]],17, FALSE)</f>
        <v>$2.65 Tn</v>
      </c>
      <c r="Y458">
        <f>VLOOKUP(C458, Query[[Country]:[GDP Per Capita]],18, FALSE)</f>
        <v>43117.57</v>
      </c>
    </row>
    <row r="459" spans="1:25" x14ac:dyDescent="0.2">
      <c r="A459">
        <v>258</v>
      </c>
      <c r="B459" t="s">
        <v>285</v>
      </c>
      <c r="C459" t="s">
        <v>15</v>
      </c>
      <c r="D459">
        <v>104</v>
      </c>
      <c r="E459">
        <v>355</v>
      </c>
      <c r="F459">
        <v>44</v>
      </c>
      <c r="G459">
        <v>210</v>
      </c>
      <c r="H459">
        <v>594</v>
      </c>
      <c r="I459">
        <v>512</v>
      </c>
      <c r="J459">
        <v>609</v>
      </c>
      <c r="K459" t="s">
        <v>2713</v>
      </c>
      <c r="L459">
        <v>481</v>
      </c>
      <c r="M459">
        <v>46.91</v>
      </c>
      <c r="N459">
        <v>2014</v>
      </c>
      <c r="O459" t="str">
        <f>VLOOKUP(C459, Query[[Country]:[Population Rank]],2,FALSE)</f>
        <v>3</v>
      </c>
      <c r="P459" t="str">
        <f>VLOOKUP(C459, Query[[Country]:[Growth Rate]],3,FALSE)</f>
        <v>0.59%</v>
      </c>
      <c r="Q459" t="str">
        <f>VLOOKUP(C459, Query[[Country]:[World Percentage]],4,FALSE)</f>
        <v>4.25%</v>
      </c>
      <c r="R459" t="str">
        <f>VLOOKUP(C459, Query[[Country]:[Density]],5,FALSE)</f>
        <v>35.32</v>
      </c>
      <c r="S459" t="str">
        <f>VLOOKUP(C459, Query[[Country]:[Land Area]],6, FALSE)</f>
        <v>9,147,420</v>
      </c>
      <c r="T459" t="str">
        <f>VLOOKUP(C459, Query[[Country]:[Area]],10, FALSE)</f>
        <v>9,372,610</v>
      </c>
      <c r="U459" t="str">
        <f>VLOOKUP(C459, Query[[Country]:[Region]],12, FALSE)</f>
        <v>Americas</v>
      </c>
      <c r="V459" t="str">
        <f>VLOOKUP(C459, Query[[Country]:[Subregion]],13, FALSE)</f>
        <v>Northern America</v>
      </c>
      <c r="W459" t="str">
        <f>VLOOKUP(C459, Query[[Country]:[GDP (IMF)]],16, FALSE)</f>
        <v>$22.20 Tn</v>
      </c>
      <c r="X459" t="str">
        <f>VLOOKUP(C459, Query[[Country]:[GDP (UN)]],17, FALSE)</f>
        <v>$18.62 Tn</v>
      </c>
      <c r="Y459">
        <f>VLOOKUP(C459, Query[[Country]:[GDP Per Capita]],18, FALSE)</f>
        <v>67063.27</v>
      </c>
    </row>
    <row r="460" spans="1:25" x14ac:dyDescent="0.2">
      <c r="A460">
        <v>259</v>
      </c>
      <c r="B460" t="s">
        <v>286</v>
      </c>
      <c r="C460" t="s">
        <v>15</v>
      </c>
      <c r="D460">
        <v>105</v>
      </c>
      <c r="E460">
        <v>317</v>
      </c>
      <c r="F460">
        <v>270</v>
      </c>
      <c r="G460">
        <v>210</v>
      </c>
      <c r="H460">
        <v>184</v>
      </c>
      <c r="I460">
        <v>219</v>
      </c>
      <c r="J460">
        <v>250</v>
      </c>
      <c r="K460" t="s">
        <v>2710</v>
      </c>
      <c r="L460">
        <v>338</v>
      </c>
      <c r="M460">
        <v>46.9</v>
      </c>
      <c r="N460">
        <v>2014</v>
      </c>
      <c r="O460" t="str">
        <f>VLOOKUP(C460, Query[[Country]:[Population Rank]],2,FALSE)</f>
        <v>3</v>
      </c>
      <c r="P460" t="str">
        <f>VLOOKUP(C460, Query[[Country]:[Growth Rate]],3,FALSE)</f>
        <v>0.59%</v>
      </c>
      <c r="Q460" t="str">
        <f>VLOOKUP(C460, Query[[Country]:[World Percentage]],4,FALSE)</f>
        <v>4.25%</v>
      </c>
      <c r="R460" t="str">
        <f>VLOOKUP(C460, Query[[Country]:[Density]],5,FALSE)</f>
        <v>35.32</v>
      </c>
      <c r="S460" t="str">
        <f>VLOOKUP(C460, Query[[Country]:[Land Area]],6, FALSE)</f>
        <v>9,147,420</v>
      </c>
      <c r="T460" t="str">
        <f>VLOOKUP(C460, Query[[Country]:[Area]],10, FALSE)</f>
        <v>9,372,610</v>
      </c>
      <c r="U460" t="str">
        <f>VLOOKUP(C460, Query[[Country]:[Region]],12, FALSE)</f>
        <v>Americas</v>
      </c>
      <c r="V460" t="str">
        <f>VLOOKUP(C460, Query[[Country]:[Subregion]],13, FALSE)</f>
        <v>Northern America</v>
      </c>
      <c r="W460" t="str">
        <f>VLOOKUP(C460, Query[[Country]:[GDP (IMF)]],16, FALSE)</f>
        <v>$22.20 Tn</v>
      </c>
      <c r="X460" t="str">
        <f>VLOOKUP(C460, Query[[Country]:[GDP (UN)]],17, FALSE)</f>
        <v>$18.62 Tn</v>
      </c>
      <c r="Y460">
        <f>VLOOKUP(C460, Query[[Country]:[GDP Per Capita]],18, FALSE)</f>
        <v>67063.27</v>
      </c>
    </row>
    <row r="461" spans="1:25" x14ac:dyDescent="0.2">
      <c r="A461">
        <v>260</v>
      </c>
      <c r="B461" t="s">
        <v>287</v>
      </c>
      <c r="C461" t="s">
        <v>15</v>
      </c>
      <c r="D461">
        <v>106</v>
      </c>
      <c r="E461">
        <v>134</v>
      </c>
      <c r="F461">
        <v>478</v>
      </c>
      <c r="G461">
        <v>210</v>
      </c>
      <c r="H461">
        <v>331</v>
      </c>
      <c r="I461">
        <v>302</v>
      </c>
      <c r="J461">
        <v>200</v>
      </c>
      <c r="K461" t="s">
        <v>1339</v>
      </c>
      <c r="L461">
        <v>373</v>
      </c>
      <c r="M461">
        <v>46.89</v>
      </c>
      <c r="N461">
        <v>2014</v>
      </c>
      <c r="O461" t="str">
        <f>VLOOKUP(C461, Query[[Country]:[Population Rank]],2,FALSE)</f>
        <v>3</v>
      </c>
      <c r="P461" t="str">
        <f>VLOOKUP(C461, Query[[Country]:[Growth Rate]],3,FALSE)</f>
        <v>0.59%</v>
      </c>
      <c r="Q461" t="str">
        <f>VLOOKUP(C461, Query[[Country]:[World Percentage]],4,FALSE)</f>
        <v>4.25%</v>
      </c>
      <c r="R461" t="str">
        <f>VLOOKUP(C461, Query[[Country]:[Density]],5,FALSE)</f>
        <v>35.32</v>
      </c>
      <c r="S461" t="str">
        <f>VLOOKUP(C461, Query[[Country]:[Land Area]],6, FALSE)</f>
        <v>9,147,420</v>
      </c>
      <c r="T461" t="str">
        <f>VLOOKUP(C461, Query[[Country]:[Area]],10, FALSE)</f>
        <v>9,372,610</v>
      </c>
      <c r="U461" t="str">
        <f>VLOOKUP(C461, Query[[Country]:[Region]],12, FALSE)</f>
        <v>Americas</v>
      </c>
      <c r="V461" t="str">
        <f>VLOOKUP(C461, Query[[Country]:[Subregion]],13, FALSE)</f>
        <v>Northern America</v>
      </c>
      <c r="W461" t="str">
        <f>VLOOKUP(C461, Query[[Country]:[GDP (IMF)]],16, FALSE)</f>
        <v>$22.20 Tn</v>
      </c>
      <c r="X461" t="str">
        <f>VLOOKUP(C461, Query[[Country]:[GDP (UN)]],17, FALSE)</f>
        <v>$18.62 Tn</v>
      </c>
      <c r="Y461">
        <f>VLOOKUP(C461, Query[[Country]:[GDP Per Capita]],18, FALSE)</f>
        <v>67063.27</v>
      </c>
    </row>
    <row r="462" spans="1:25" x14ac:dyDescent="0.2">
      <c r="A462">
        <v>261</v>
      </c>
      <c r="B462" t="s">
        <v>288</v>
      </c>
      <c r="C462" t="s">
        <v>15</v>
      </c>
      <c r="D462">
        <v>107</v>
      </c>
      <c r="E462">
        <v>355</v>
      </c>
      <c r="F462">
        <v>262</v>
      </c>
      <c r="G462">
        <v>210</v>
      </c>
      <c r="H462">
        <v>366</v>
      </c>
      <c r="I462">
        <v>322</v>
      </c>
      <c r="J462">
        <v>220</v>
      </c>
      <c r="K462" t="s">
        <v>2664</v>
      </c>
      <c r="L462">
        <v>89</v>
      </c>
      <c r="M462">
        <v>46.89</v>
      </c>
      <c r="N462">
        <v>2014</v>
      </c>
      <c r="O462" t="str">
        <f>VLOOKUP(C462, Query[[Country]:[Population Rank]],2,FALSE)</f>
        <v>3</v>
      </c>
      <c r="P462" t="str">
        <f>VLOOKUP(C462, Query[[Country]:[Growth Rate]],3,FALSE)</f>
        <v>0.59%</v>
      </c>
      <c r="Q462" t="str">
        <f>VLOOKUP(C462, Query[[Country]:[World Percentage]],4,FALSE)</f>
        <v>4.25%</v>
      </c>
      <c r="R462" t="str">
        <f>VLOOKUP(C462, Query[[Country]:[Density]],5,FALSE)</f>
        <v>35.32</v>
      </c>
      <c r="S462" t="str">
        <f>VLOOKUP(C462, Query[[Country]:[Land Area]],6, FALSE)</f>
        <v>9,147,420</v>
      </c>
      <c r="T462" t="str">
        <f>VLOOKUP(C462, Query[[Country]:[Area]],10, FALSE)</f>
        <v>9,372,610</v>
      </c>
      <c r="U462" t="str">
        <f>VLOOKUP(C462, Query[[Country]:[Region]],12, FALSE)</f>
        <v>Americas</v>
      </c>
      <c r="V462" t="str">
        <f>VLOOKUP(C462, Query[[Country]:[Subregion]],13, FALSE)</f>
        <v>Northern America</v>
      </c>
      <c r="W462" t="str">
        <f>VLOOKUP(C462, Query[[Country]:[GDP (IMF)]],16, FALSE)</f>
        <v>$22.20 Tn</v>
      </c>
      <c r="X462" t="str">
        <f>VLOOKUP(C462, Query[[Country]:[GDP (UN)]],17, FALSE)</f>
        <v>$18.62 Tn</v>
      </c>
      <c r="Y462">
        <f>VLOOKUP(C462, Query[[Country]:[GDP Per Capita]],18, FALSE)</f>
        <v>67063.27</v>
      </c>
    </row>
    <row r="463" spans="1:25" x14ac:dyDescent="0.2">
      <c r="A463">
        <v>262</v>
      </c>
      <c r="B463" t="s">
        <v>289</v>
      </c>
      <c r="C463" t="s">
        <v>15</v>
      </c>
      <c r="D463">
        <v>108</v>
      </c>
      <c r="E463">
        <v>203</v>
      </c>
      <c r="F463">
        <v>478</v>
      </c>
      <c r="G463">
        <v>143</v>
      </c>
      <c r="H463">
        <v>234</v>
      </c>
      <c r="I463">
        <v>201</v>
      </c>
      <c r="J463">
        <v>250</v>
      </c>
      <c r="K463" t="s">
        <v>2195</v>
      </c>
      <c r="L463">
        <v>259</v>
      </c>
      <c r="M463">
        <v>46.88</v>
      </c>
      <c r="N463">
        <v>2014</v>
      </c>
      <c r="O463" t="str">
        <f>VLOOKUP(C463, Query[[Country]:[Population Rank]],2,FALSE)</f>
        <v>3</v>
      </c>
      <c r="P463" t="str">
        <f>VLOOKUP(C463, Query[[Country]:[Growth Rate]],3,FALSE)</f>
        <v>0.59%</v>
      </c>
      <c r="Q463" t="str">
        <f>VLOOKUP(C463, Query[[Country]:[World Percentage]],4,FALSE)</f>
        <v>4.25%</v>
      </c>
      <c r="R463" t="str">
        <f>VLOOKUP(C463, Query[[Country]:[Density]],5,FALSE)</f>
        <v>35.32</v>
      </c>
      <c r="S463" t="str">
        <f>VLOOKUP(C463, Query[[Country]:[Land Area]],6, FALSE)</f>
        <v>9,147,420</v>
      </c>
      <c r="T463" t="str">
        <f>VLOOKUP(C463, Query[[Country]:[Area]],10, FALSE)</f>
        <v>9,372,610</v>
      </c>
      <c r="U463" t="str">
        <f>VLOOKUP(C463, Query[[Country]:[Region]],12, FALSE)</f>
        <v>Americas</v>
      </c>
      <c r="V463" t="str">
        <f>VLOOKUP(C463, Query[[Country]:[Subregion]],13, FALSE)</f>
        <v>Northern America</v>
      </c>
      <c r="W463" t="str">
        <f>VLOOKUP(C463, Query[[Country]:[GDP (IMF)]],16, FALSE)</f>
        <v>$22.20 Tn</v>
      </c>
      <c r="X463" t="str">
        <f>VLOOKUP(C463, Query[[Country]:[GDP (UN)]],17, FALSE)</f>
        <v>$18.62 Tn</v>
      </c>
      <c r="Y463">
        <f>VLOOKUP(C463, Query[[Country]:[GDP Per Capita]],18, FALSE)</f>
        <v>67063.27</v>
      </c>
    </row>
    <row r="464" spans="1:25" x14ac:dyDescent="0.2">
      <c r="A464">
        <v>263</v>
      </c>
      <c r="B464" t="s">
        <v>290</v>
      </c>
      <c r="C464" t="s">
        <v>19</v>
      </c>
      <c r="D464">
        <v>22</v>
      </c>
      <c r="E464">
        <v>355</v>
      </c>
      <c r="F464">
        <v>478</v>
      </c>
      <c r="G464">
        <v>210</v>
      </c>
      <c r="H464">
        <v>254</v>
      </c>
      <c r="I464">
        <v>140</v>
      </c>
      <c r="J464">
        <v>220</v>
      </c>
      <c r="K464" t="s">
        <v>2694</v>
      </c>
      <c r="L464">
        <v>373</v>
      </c>
      <c r="M464">
        <v>46.87</v>
      </c>
      <c r="N464">
        <v>2014</v>
      </c>
      <c r="O464" t="str">
        <f>VLOOKUP(C464, Query[[Country]:[Population Rank]],2,FALSE)</f>
        <v>21</v>
      </c>
      <c r="P464" t="str">
        <f>VLOOKUP(C464, Query[[Country]:[Growth Rate]],3,FALSE)</f>
        <v>0.53%</v>
      </c>
      <c r="Q464" t="str">
        <f>VLOOKUP(C464, Query[[Country]:[World Percentage]],4,FALSE)</f>
        <v>0.87%</v>
      </c>
      <c r="R464" t="str">
        <f>VLOOKUP(C464, Query[[Country]:[Density]],5,FALSE)</f>
        <v>279.48</v>
      </c>
      <c r="S464" t="str">
        <f>VLOOKUP(C464, Query[[Country]:[Land Area]],6, FALSE)</f>
        <v>241,930</v>
      </c>
      <c r="T464" t="str">
        <f>VLOOKUP(C464, Query[[Country]:[Area]],10, FALSE)</f>
        <v>242,900</v>
      </c>
      <c r="U464" t="str">
        <f>VLOOKUP(C464, Query[[Country]:[Region]],12, FALSE)</f>
        <v>Europe</v>
      </c>
      <c r="V464" t="str">
        <f>VLOOKUP(C464, Query[[Country]:[Subregion]],13, FALSE)</f>
        <v>Northern Europe</v>
      </c>
      <c r="W464" t="str">
        <f>VLOOKUP(C464, Query[[Country]:[GDP (IMF)]],16, FALSE)</f>
        <v>$2.93 Tn</v>
      </c>
      <c r="X464" t="str">
        <f>VLOOKUP(C464, Query[[Country]:[GDP (UN)]],17, FALSE)</f>
        <v>$2.65 Tn</v>
      </c>
      <c r="Y464">
        <f>VLOOKUP(C464, Query[[Country]:[GDP Per Capita]],18, FALSE)</f>
        <v>43117.57</v>
      </c>
    </row>
    <row r="465" spans="1:25" x14ac:dyDescent="0.2">
      <c r="A465">
        <v>264</v>
      </c>
      <c r="B465" t="s">
        <v>291</v>
      </c>
      <c r="C465" t="s">
        <v>19</v>
      </c>
      <c r="D465">
        <v>23</v>
      </c>
      <c r="E465">
        <v>122</v>
      </c>
      <c r="F465">
        <v>237</v>
      </c>
      <c r="G465">
        <v>210</v>
      </c>
      <c r="H465">
        <v>250</v>
      </c>
      <c r="I465">
        <v>203</v>
      </c>
      <c r="J465">
        <v>250</v>
      </c>
      <c r="K465" t="s">
        <v>2695</v>
      </c>
      <c r="L465">
        <v>373</v>
      </c>
      <c r="M465">
        <v>46.87</v>
      </c>
      <c r="N465">
        <v>2014</v>
      </c>
      <c r="O465" t="str">
        <f>VLOOKUP(C465, Query[[Country]:[Population Rank]],2,FALSE)</f>
        <v>21</v>
      </c>
      <c r="P465" t="str">
        <f>VLOOKUP(C465, Query[[Country]:[Growth Rate]],3,FALSE)</f>
        <v>0.53%</v>
      </c>
      <c r="Q465" t="str">
        <f>VLOOKUP(C465, Query[[Country]:[World Percentage]],4,FALSE)</f>
        <v>0.87%</v>
      </c>
      <c r="R465" t="str">
        <f>VLOOKUP(C465, Query[[Country]:[Density]],5,FALSE)</f>
        <v>279.48</v>
      </c>
      <c r="S465" t="str">
        <f>VLOOKUP(C465, Query[[Country]:[Land Area]],6, FALSE)</f>
        <v>241,930</v>
      </c>
      <c r="T465" t="str">
        <f>VLOOKUP(C465, Query[[Country]:[Area]],10, FALSE)</f>
        <v>242,900</v>
      </c>
      <c r="U465" t="str">
        <f>VLOOKUP(C465, Query[[Country]:[Region]],12, FALSE)</f>
        <v>Europe</v>
      </c>
      <c r="V465" t="str">
        <f>VLOOKUP(C465, Query[[Country]:[Subregion]],13, FALSE)</f>
        <v>Northern Europe</v>
      </c>
      <c r="W465" t="str">
        <f>VLOOKUP(C465, Query[[Country]:[GDP (IMF)]],16, FALSE)</f>
        <v>$2.93 Tn</v>
      </c>
      <c r="X465" t="str">
        <f>VLOOKUP(C465, Query[[Country]:[GDP (UN)]],17, FALSE)</f>
        <v>$2.65 Tn</v>
      </c>
      <c r="Y465">
        <f>VLOOKUP(C465, Query[[Country]:[GDP Per Capita]],18, FALSE)</f>
        <v>43117.57</v>
      </c>
    </row>
    <row r="466" spans="1:25" x14ac:dyDescent="0.2">
      <c r="A466">
        <v>265</v>
      </c>
      <c r="B466" t="s">
        <v>292</v>
      </c>
      <c r="C466" t="s">
        <v>15</v>
      </c>
      <c r="D466">
        <v>109</v>
      </c>
      <c r="E466">
        <v>175</v>
      </c>
      <c r="F466">
        <v>268</v>
      </c>
      <c r="G466">
        <v>210</v>
      </c>
      <c r="H466">
        <v>247</v>
      </c>
      <c r="I466">
        <v>145</v>
      </c>
      <c r="J466">
        <v>176</v>
      </c>
      <c r="K466" t="s">
        <v>2671</v>
      </c>
      <c r="L466">
        <v>338</v>
      </c>
      <c r="M466">
        <v>46.82</v>
      </c>
      <c r="N466">
        <v>2014</v>
      </c>
      <c r="O466" t="str">
        <f>VLOOKUP(C466, Query[[Country]:[Population Rank]],2,FALSE)</f>
        <v>3</v>
      </c>
      <c r="P466" t="str">
        <f>VLOOKUP(C466, Query[[Country]:[Growth Rate]],3,FALSE)</f>
        <v>0.59%</v>
      </c>
      <c r="Q466" t="str">
        <f>VLOOKUP(C466, Query[[Country]:[World Percentage]],4,FALSE)</f>
        <v>4.25%</v>
      </c>
      <c r="R466" t="str">
        <f>VLOOKUP(C466, Query[[Country]:[Density]],5,FALSE)</f>
        <v>35.32</v>
      </c>
      <c r="S466" t="str">
        <f>VLOOKUP(C466, Query[[Country]:[Land Area]],6, FALSE)</f>
        <v>9,147,420</v>
      </c>
      <c r="T466" t="str">
        <f>VLOOKUP(C466, Query[[Country]:[Area]],10, FALSE)</f>
        <v>9,372,610</v>
      </c>
      <c r="U466" t="str">
        <f>VLOOKUP(C466, Query[[Country]:[Region]],12, FALSE)</f>
        <v>Americas</v>
      </c>
      <c r="V466" t="str">
        <f>VLOOKUP(C466, Query[[Country]:[Subregion]],13, FALSE)</f>
        <v>Northern America</v>
      </c>
      <c r="W466" t="str">
        <f>VLOOKUP(C466, Query[[Country]:[GDP (IMF)]],16, FALSE)</f>
        <v>$22.20 Tn</v>
      </c>
      <c r="X466" t="str">
        <f>VLOOKUP(C466, Query[[Country]:[GDP (UN)]],17, FALSE)</f>
        <v>$18.62 Tn</v>
      </c>
      <c r="Y466">
        <f>VLOOKUP(C466, Query[[Country]:[GDP Per Capita]],18, FALSE)</f>
        <v>67063.27</v>
      </c>
    </row>
    <row r="467" spans="1:25" x14ac:dyDescent="0.2">
      <c r="A467">
        <v>266</v>
      </c>
      <c r="B467" t="s">
        <v>293</v>
      </c>
      <c r="C467" t="s">
        <v>95</v>
      </c>
      <c r="D467">
        <v>6</v>
      </c>
      <c r="E467">
        <v>316</v>
      </c>
      <c r="F467">
        <v>304</v>
      </c>
      <c r="G467">
        <v>93</v>
      </c>
      <c r="H467">
        <v>211</v>
      </c>
      <c r="I467">
        <v>256</v>
      </c>
      <c r="J467">
        <v>200</v>
      </c>
      <c r="K467" t="s">
        <v>2199</v>
      </c>
      <c r="L467">
        <v>637</v>
      </c>
      <c r="M467">
        <v>46.8</v>
      </c>
      <c r="N467">
        <v>2014</v>
      </c>
      <c r="O467" t="str">
        <f>VLOOKUP(C467, Query[[Country]:[Population Rank]],2,FALSE)</f>
        <v>23</v>
      </c>
      <c r="P467" t="str">
        <f>VLOOKUP(C467, Query[[Country]:[Growth Rate]],3,FALSE)</f>
        <v>-0.15%</v>
      </c>
      <c r="Q467" t="str">
        <f>VLOOKUP(C467, Query[[Country]:[World Percentage]],4,FALSE)</f>
        <v>0.78%</v>
      </c>
      <c r="R467" t="str">
        <f>VLOOKUP(C467, Query[[Country]:[Density]],5,FALSE)</f>
        <v>200.65</v>
      </c>
      <c r="S467" t="str">
        <f>VLOOKUP(C467, Query[[Country]:[Land Area]],6, FALSE)</f>
        <v>294,140</v>
      </c>
      <c r="T467" t="str">
        <f>VLOOKUP(C467, Query[[Country]:[Area]],10, FALSE)</f>
        <v>301,336</v>
      </c>
      <c r="U467" t="str">
        <f>VLOOKUP(C467, Query[[Country]:[Region]],12, FALSE)</f>
        <v>Europe</v>
      </c>
      <c r="V467" t="str">
        <f>VLOOKUP(C467, Query[[Country]:[Subregion]],13, FALSE)</f>
        <v>Southern Europe</v>
      </c>
      <c r="W467" t="str">
        <f>VLOOKUP(C467, Query[[Country]:[GDP (IMF)]],16, FALSE)</f>
        <v>$2.09 Tn</v>
      </c>
      <c r="X467" t="str">
        <f>VLOOKUP(C467, Query[[Country]:[GDP (UN)]],17, FALSE)</f>
        <v>$1.86 Tn</v>
      </c>
      <c r="Y467">
        <f>VLOOKUP(C467, Query[[Country]:[GDP Per Capita]],18, FALSE)</f>
        <v>34574.71</v>
      </c>
    </row>
    <row r="468" spans="1:25" x14ac:dyDescent="0.2">
      <c r="A468">
        <v>267</v>
      </c>
      <c r="B468" t="s">
        <v>294</v>
      </c>
      <c r="C468" t="s">
        <v>154</v>
      </c>
      <c r="D468">
        <v>2</v>
      </c>
      <c r="E468">
        <v>97</v>
      </c>
      <c r="F468">
        <v>169</v>
      </c>
      <c r="G468">
        <v>142</v>
      </c>
      <c r="H468">
        <v>333</v>
      </c>
      <c r="I468">
        <v>244</v>
      </c>
      <c r="J468">
        <v>220</v>
      </c>
      <c r="K468" t="s">
        <v>2714</v>
      </c>
      <c r="L468">
        <v>552</v>
      </c>
      <c r="M468">
        <v>46.78</v>
      </c>
      <c r="N468">
        <v>2014</v>
      </c>
      <c r="O468" t="str">
        <f>VLOOKUP(C468, Query[[Country]:[Population Rank]],2,FALSE)</f>
        <v>25</v>
      </c>
      <c r="P468" t="str">
        <f>VLOOKUP(C468, Query[[Country]:[Growth Rate]],3,FALSE)</f>
        <v>1.28%</v>
      </c>
      <c r="Q468" t="str">
        <f>VLOOKUP(C468, Query[[Country]:[World Percentage]],4,FALSE)</f>
        <v>0.76%</v>
      </c>
      <c r="R468" t="str">
        <f>VLOOKUP(C468, Query[[Country]:[Density]],5,FALSE)</f>
        <v>48.57</v>
      </c>
      <c r="S468" t="str">
        <f>VLOOKUP(C468, Query[[Country]:[Land Area]],6, FALSE)</f>
        <v>1,213,090</v>
      </c>
      <c r="T468" t="str">
        <f>VLOOKUP(C468, Query[[Country]:[Area]],10, FALSE)</f>
        <v>1,221,037</v>
      </c>
      <c r="U468" t="str">
        <f>VLOOKUP(C468, Query[[Country]:[Region]],12, FALSE)</f>
        <v>Africa</v>
      </c>
      <c r="V468" t="str">
        <f>VLOOKUP(C468, Query[[Country]:[Subregion]],13, FALSE)</f>
        <v>Southern Africa</v>
      </c>
      <c r="W468" t="str">
        <f>VLOOKUP(C468, Query[[Country]:[GDP (IMF)]],16, FALSE)</f>
        <v>$386.73 Bn</v>
      </c>
      <c r="X468" t="str">
        <f>VLOOKUP(C468, Query[[Country]:[GDP (UN)]],17, FALSE)</f>
        <v>$295.44 Bn</v>
      </c>
      <c r="Y468">
        <f>VLOOKUP(C468, Query[[Country]:[GDP Per Capita]],18, FALSE)</f>
        <v>6520.58</v>
      </c>
    </row>
    <row r="469" spans="1:25" x14ac:dyDescent="0.2">
      <c r="A469">
        <v>268</v>
      </c>
      <c r="B469" t="s">
        <v>295</v>
      </c>
      <c r="C469" t="s">
        <v>15</v>
      </c>
      <c r="D469">
        <v>110</v>
      </c>
      <c r="E469">
        <v>355</v>
      </c>
      <c r="F469">
        <v>418</v>
      </c>
      <c r="G469">
        <v>210</v>
      </c>
      <c r="H469">
        <v>203</v>
      </c>
      <c r="I469">
        <v>285</v>
      </c>
      <c r="J469">
        <v>200</v>
      </c>
      <c r="K469" t="s">
        <v>2695</v>
      </c>
      <c r="L469">
        <v>204</v>
      </c>
      <c r="M469">
        <v>46.78</v>
      </c>
      <c r="N469">
        <v>2014</v>
      </c>
      <c r="O469" t="str">
        <f>VLOOKUP(C469, Query[[Country]:[Population Rank]],2,FALSE)</f>
        <v>3</v>
      </c>
      <c r="P469" t="str">
        <f>VLOOKUP(C469, Query[[Country]:[Growth Rate]],3,FALSE)</f>
        <v>0.59%</v>
      </c>
      <c r="Q469" t="str">
        <f>VLOOKUP(C469, Query[[Country]:[World Percentage]],4,FALSE)</f>
        <v>4.25%</v>
      </c>
      <c r="R469" t="str">
        <f>VLOOKUP(C469, Query[[Country]:[Density]],5,FALSE)</f>
        <v>35.32</v>
      </c>
      <c r="S469" t="str">
        <f>VLOOKUP(C469, Query[[Country]:[Land Area]],6, FALSE)</f>
        <v>9,147,420</v>
      </c>
      <c r="T469" t="str">
        <f>VLOOKUP(C469, Query[[Country]:[Area]],10, FALSE)</f>
        <v>9,372,610</v>
      </c>
      <c r="U469" t="str">
        <f>VLOOKUP(C469, Query[[Country]:[Region]],12, FALSE)</f>
        <v>Americas</v>
      </c>
      <c r="V469" t="str">
        <f>VLOOKUP(C469, Query[[Country]:[Subregion]],13, FALSE)</f>
        <v>Northern America</v>
      </c>
      <c r="W469" t="str">
        <f>VLOOKUP(C469, Query[[Country]:[GDP (IMF)]],16, FALSE)</f>
        <v>$22.20 Tn</v>
      </c>
      <c r="X469" t="str">
        <f>VLOOKUP(C469, Query[[Country]:[GDP (UN)]],17, FALSE)</f>
        <v>$18.62 Tn</v>
      </c>
      <c r="Y469">
        <f>VLOOKUP(C469, Query[[Country]:[GDP Per Capita]],18, FALSE)</f>
        <v>67063.27</v>
      </c>
    </row>
    <row r="470" spans="1:25" x14ac:dyDescent="0.2">
      <c r="A470">
        <v>269</v>
      </c>
      <c r="B470" t="s">
        <v>296</v>
      </c>
      <c r="C470" t="s">
        <v>229</v>
      </c>
      <c r="D470">
        <v>2</v>
      </c>
      <c r="E470">
        <v>227</v>
      </c>
      <c r="F470">
        <v>182</v>
      </c>
      <c r="G470">
        <v>210</v>
      </c>
      <c r="H470">
        <v>276</v>
      </c>
      <c r="I470">
        <v>280</v>
      </c>
      <c r="J470">
        <v>150</v>
      </c>
      <c r="K470" t="s">
        <v>2676</v>
      </c>
      <c r="L470">
        <v>307</v>
      </c>
      <c r="M470">
        <v>46.77</v>
      </c>
      <c r="N470">
        <v>2014</v>
      </c>
      <c r="O470" t="str">
        <f>VLOOKUP(C470, Query[[Country]:[Population Rank]],2,FALSE)</f>
        <v>124</v>
      </c>
      <c r="P470" t="str">
        <f>VLOOKUP(C470, Query[[Country]:[Growth Rate]],3,FALSE)</f>
        <v>1.13%</v>
      </c>
      <c r="Q470" t="str">
        <f>VLOOKUP(C470, Query[[Country]:[World Percentage]],4,FALSE)</f>
        <v>0.06%</v>
      </c>
      <c r="R470" t="str">
        <f>VLOOKUP(C470, Query[[Country]:[Density]],5,FALSE)</f>
        <v>70.27</v>
      </c>
      <c r="S470" t="str">
        <f>VLOOKUP(C470, Query[[Country]:[Land Area]],6, FALSE)</f>
        <v>68,890</v>
      </c>
      <c r="T470" t="str">
        <f>VLOOKUP(C470, Query[[Country]:[Area]],10, FALSE)</f>
        <v>70,273</v>
      </c>
      <c r="U470" t="str">
        <f>VLOOKUP(C470, Query[[Country]:[Region]],12, FALSE)</f>
        <v>Europe</v>
      </c>
      <c r="V470" t="str">
        <f>VLOOKUP(C470, Query[[Country]:[Subregion]],13, FALSE)</f>
        <v>Northern Europe</v>
      </c>
      <c r="W470" t="str">
        <f>VLOOKUP(C470, Query[[Country]:[GDP (IMF)]],16, FALSE)</f>
        <v>$405.19 Bn</v>
      </c>
      <c r="X470" t="str">
        <f>VLOOKUP(C470, Query[[Country]:[GDP (UN)]],17, FALSE)</f>
        <v>$304.82 Bn</v>
      </c>
      <c r="Y470">
        <f>VLOOKUP(C470, Query[[Country]:[GDP Per Capita]],18, FALSE)</f>
        <v>82058.03</v>
      </c>
    </row>
    <row r="471" spans="1:25" x14ac:dyDescent="0.2">
      <c r="A471">
        <v>270</v>
      </c>
      <c r="B471" t="s">
        <v>297</v>
      </c>
      <c r="C471" t="s">
        <v>138</v>
      </c>
      <c r="D471">
        <v>8</v>
      </c>
      <c r="E471">
        <v>355</v>
      </c>
      <c r="F471">
        <v>238</v>
      </c>
      <c r="G471">
        <v>210</v>
      </c>
      <c r="H471">
        <v>144</v>
      </c>
      <c r="I471">
        <v>275</v>
      </c>
      <c r="J471">
        <v>363</v>
      </c>
      <c r="K471" t="s">
        <v>2664</v>
      </c>
      <c r="L471">
        <v>481</v>
      </c>
      <c r="M471">
        <v>46.75</v>
      </c>
      <c r="N471">
        <v>2014</v>
      </c>
      <c r="O471" t="str">
        <f>VLOOKUP(C471, Query[[Country]:[Population Rank]],2,FALSE)</f>
        <v>1</v>
      </c>
      <c r="P471" t="str">
        <f>VLOOKUP(C471, Query[[Country]:[Growth Rate]],3,FALSE)</f>
        <v>0.39%</v>
      </c>
      <c r="Q471" t="str">
        <f>VLOOKUP(C471, Query[[Country]:[World Percentage]],4,FALSE)</f>
        <v>18.47%</v>
      </c>
      <c r="R471" t="str">
        <f>VLOOKUP(C471, Query[[Country]:[Density]],5,FALSE)</f>
        <v>148.28</v>
      </c>
      <c r="S471" t="str">
        <f>VLOOKUP(C471, Query[[Country]:[Land Area]],6, FALSE)</f>
        <v>9,388,211</v>
      </c>
      <c r="T471" t="str">
        <f>VLOOKUP(C471, Query[[Country]:[Area]],10, FALSE)</f>
        <v>9,706,961</v>
      </c>
      <c r="U471" t="str">
        <f>VLOOKUP(C471, Query[[Country]:[Region]],12, FALSE)</f>
        <v>Asia</v>
      </c>
      <c r="V471" t="str">
        <f>VLOOKUP(C471, Query[[Country]:[Subregion]],13, FALSE)</f>
        <v>Eastern Asia</v>
      </c>
      <c r="W471" t="str">
        <f>VLOOKUP(C471, Query[[Country]:[GDP (IMF)]],16, FALSE)</f>
        <v>$15.47 Tn</v>
      </c>
      <c r="X471" t="str">
        <f>VLOOKUP(C471, Query[[Country]:[GDP (UN)]],17, FALSE)</f>
        <v>$11.22 Tn</v>
      </c>
      <c r="Y471">
        <f>VLOOKUP(C471, Query[[Country]:[GDP Per Capita]],18, FALSE)</f>
        <v>10746.78</v>
      </c>
    </row>
    <row r="472" spans="1:25" x14ac:dyDescent="0.2">
      <c r="A472">
        <v>271</v>
      </c>
      <c r="B472" t="s">
        <v>298</v>
      </c>
      <c r="C472" t="s">
        <v>15</v>
      </c>
      <c r="D472">
        <v>111</v>
      </c>
      <c r="E472">
        <v>270</v>
      </c>
      <c r="F472">
        <v>185</v>
      </c>
      <c r="G472">
        <v>210</v>
      </c>
      <c r="H472">
        <v>196</v>
      </c>
      <c r="I472">
        <v>267</v>
      </c>
      <c r="J472">
        <v>200</v>
      </c>
      <c r="K472" t="s">
        <v>2715</v>
      </c>
      <c r="L472">
        <v>227</v>
      </c>
      <c r="M472">
        <v>46.72</v>
      </c>
      <c r="N472">
        <v>2014</v>
      </c>
      <c r="O472" t="str">
        <f>VLOOKUP(C472, Query[[Country]:[Population Rank]],2,FALSE)</f>
        <v>3</v>
      </c>
      <c r="P472" t="str">
        <f>VLOOKUP(C472, Query[[Country]:[Growth Rate]],3,FALSE)</f>
        <v>0.59%</v>
      </c>
      <c r="Q472" t="str">
        <f>VLOOKUP(C472, Query[[Country]:[World Percentage]],4,FALSE)</f>
        <v>4.25%</v>
      </c>
      <c r="R472" t="str">
        <f>VLOOKUP(C472, Query[[Country]:[Density]],5,FALSE)</f>
        <v>35.32</v>
      </c>
      <c r="S472" t="str">
        <f>VLOOKUP(C472, Query[[Country]:[Land Area]],6, FALSE)</f>
        <v>9,147,420</v>
      </c>
      <c r="T472" t="str">
        <f>VLOOKUP(C472, Query[[Country]:[Area]],10, FALSE)</f>
        <v>9,372,610</v>
      </c>
      <c r="U472" t="str">
        <f>VLOOKUP(C472, Query[[Country]:[Region]],12, FALSE)</f>
        <v>Americas</v>
      </c>
      <c r="V472" t="str">
        <f>VLOOKUP(C472, Query[[Country]:[Subregion]],13, FALSE)</f>
        <v>Northern America</v>
      </c>
      <c r="W472" t="str">
        <f>VLOOKUP(C472, Query[[Country]:[GDP (IMF)]],16, FALSE)</f>
        <v>$22.20 Tn</v>
      </c>
      <c r="X472" t="str">
        <f>VLOOKUP(C472, Query[[Country]:[GDP (UN)]],17, FALSE)</f>
        <v>$18.62 Tn</v>
      </c>
      <c r="Y472">
        <f>VLOOKUP(C472, Query[[Country]:[GDP Per Capita]],18, FALSE)</f>
        <v>67063.27</v>
      </c>
    </row>
    <row r="473" spans="1:25" x14ac:dyDescent="0.2">
      <c r="A473">
        <v>272</v>
      </c>
      <c r="B473" t="s">
        <v>299</v>
      </c>
      <c r="C473" t="s">
        <v>95</v>
      </c>
      <c r="D473">
        <v>7</v>
      </c>
      <c r="E473">
        <v>324</v>
      </c>
      <c r="F473">
        <v>475</v>
      </c>
      <c r="G473">
        <v>210</v>
      </c>
      <c r="H473">
        <v>163</v>
      </c>
      <c r="I473">
        <v>333</v>
      </c>
      <c r="J473">
        <v>200</v>
      </c>
      <c r="K473" t="s">
        <v>2671</v>
      </c>
      <c r="L473">
        <v>737</v>
      </c>
      <c r="M473">
        <v>46.67</v>
      </c>
      <c r="N473">
        <v>2014</v>
      </c>
      <c r="O473" t="str">
        <f>VLOOKUP(C473, Query[[Country]:[Population Rank]],2,FALSE)</f>
        <v>23</v>
      </c>
      <c r="P473" t="str">
        <f>VLOOKUP(C473, Query[[Country]:[Growth Rate]],3,FALSE)</f>
        <v>-0.15%</v>
      </c>
      <c r="Q473" t="str">
        <f>VLOOKUP(C473, Query[[Country]:[World Percentage]],4,FALSE)</f>
        <v>0.78%</v>
      </c>
      <c r="R473" t="str">
        <f>VLOOKUP(C473, Query[[Country]:[Density]],5,FALSE)</f>
        <v>200.65</v>
      </c>
      <c r="S473" t="str">
        <f>VLOOKUP(C473, Query[[Country]:[Land Area]],6, FALSE)</f>
        <v>294,140</v>
      </c>
      <c r="T473" t="str">
        <f>VLOOKUP(C473, Query[[Country]:[Area]],10, FALSE)</f>
        <v>301,336</v>
      </c>
      <c r="U473" t="str">
        <f>VLOOKUP(C473, Query[[Country]:[Region]],12, FALSE)</f>
        <v>Europe</v>
      </c>
      <c r="V473" t="str">
        <f>VLOOKUP(C473, Query[[Country]:[Subregion]],13, FALSE)</f>
        <v>Southern Europe</v>
      </c>
      <c r="W473" t="str">
        <f>VLOOKUP(C473, Query[[Country]:[GDP (IMF)]],16, FALSE)</f>
        <v>$2.09 Tn</v>
      </c>
      <c r="X473" t="str">
        <f>VLOOKUP(C473, Query[[Country]:[GDP (UN)]],17, FALSE)</f>
        <v>$1.86 Tn</v>
      </c>
      <c r="Y473">
        <f>VLOOKUP(C473, Query[[Country]:[GDP Per Capita]],18, FALSE)</f>
        <v>34574.71</v>
      </c>
    </row>
    <row r="474" spans="1:25" x14ac:dyDescent="0.2">
      <c r="A474">
        <v>273</v>
      </c>
      <c r="B474" t="s">
        <v>300</v>
      </c>
      <c r="C474" t="s">
        <v>301</v>
      </c>
      <c r="D474">
        <v>1</v>
      </c>
      <c r="E474">
        <v>230</v>
      </c>
      <c r="F474">
        <v>455</v>
      </c>
      <c r="G474">
        <v>210</v>
      </c>
      <c r="H474">
        <v>266</v>
      </c>
      <c r="I474">
        <v>235</v>
      </c>
      <c r="J474">
        <v>283</v>
      </c>
      <c r="K474" t="s">
        <v>2676</v>
      </c>
      <c r="L474">
        <v>138</v>
      </c>
      <c r="M474">
        <v>46.65</v>
      </c>
      <c r="N474">
        <v>2014</v>
      </c>
      <c r="O474" t="str">
        <f>VLOOKUP(C474, Query[[Country]:[Population Rank]],2,FALSE)</f>
        <v>126</v>
      </c>
      <c r="P474" t="str">
        <f>VLOOKUP(C474, Query[[Country]:[Growth Rate]],3,FALSE)</f>
        <v>0.82%</v>
      </c>
      <c r="Q474" t="str">
        <f>VLOOKUP(C474, Query[[Country]:[World Percentage]],4,FALSE)</f>
        <v>0.06%</v>
      </c>
      <c r="R474" t="str">
        <f>VLOOKUP(C474, Query[[Country]:[Density]],5,FALSE)</f>
        <v>17.83</v>
      </c>
      <c r="S474" t="str">
        <f>VLOOKUP(C474, Query[[Country]:[Land Area]],6, FALSE)</f>
        <v>263,310</v>
      </c>
      <c r="T474" t="str">
        <f>VLOOKUP(C474, Query[[Country]:[Area]],10, FALSE)</f>
        <v>270,467</v>
      </c>
      <c r="U474" t="str">
        <f>VLOOKUP(C474, Query[[Country]:[Region]],12, FALSE)</f>
        <v>Oceania</v>
      </c>
      <c r="V474" t="str">
        <f>VLOOKUP(C474, Query[[Country]:[Subregion]],13, FALSE)</f>
        <v>Australia and New Zealand</v>
      </c>
      <c r="W474" t="str">
        <f>VLOOKUP(C474, Query[[Country]:[GDP (IMF)]],16, FALSE)</f>
        <v>$224.94 Bn</v>
      </c>
      <c r="X474" t="str">
        <f>VLOOKUP(C474, Query[[Country]:[GDP (UN)]],17, FALSE)</f>
        <v>$187.52 Bn</v>
      </c>
      <c r="Y474">
        <f>VLOOKUP(C474, Query[[Country]:[GDP Per Capita]],18, FALSE)</f>
        <v>46647.06</v>
      </c>
    </row>
    <row r="475" spans="1:25" x14ac:dyDescent="0.2">
      <c r="A475">
        <v>274</v>
      </c>
      <c r="B475" t="s">
        <v>302</v>
      </c>
      <c r="C475" t="s">
        <v>15</v>
      </c>
      <c r="D475">
        <v>112</v>
      </c>
      <c r="E475">
        <v>355</v>
      </c>
      <c r="F475">
        <v>478</v>
      </c>
      <c r="G475">
        <v>150</v>
      </c>
      <c r="H475">
        <v>267</v>
      </c>
      <c r="I475">
        <v>175</v>
      </c>
      <c r="J475">
        <v>220</v>
      </c>
      <c r="K475" t="s">
        <v>2672</v>
      </c>
      <c r="L475">
        <v>373</v>
      </c>
      <c r="M475">
        <v>46.64</v>
      </c>
      <c r="N475">
        <v>2014</v>
      </c>
      <c r="O475" t="str">
        <f>VLOOKUP(C475, Query[[Country]:[Population Rank]],2,FALSE)</f>
        <v>3</v>
      </c>
      <c r="P475" t="str">
        <f>VLOOKUP(C475, Query[[Country]:[Growth Rate]],3,FALSE)</f>
        <v>0.59%</v>
      </c>
      <c r="Q475" t="str">
        <f>VLOOKUP(C475, Query[[Country]:[World Percentage]],4,FALSE)</f>
        <v>4.25%</v>
      </c>
      <c r="R475" t="str">
        <f>VLOOKUP(C475, Query[[Country]:[Density]],5,FALSE)</f>
        <v>35.32</v>
      </c>
      <c r="S475" t="str">
        <f>VLOOKUP(C475, Query[[Country]:[Land Area]],6, FALSE)</f>
        <v>9,147,420</v>
      </c>
      <c r="T475" t="str">
        <f>VLOOKUP(C475, Query[[Country]:[Area]],10, FALSE)</f>
        <v>9,372,610</v>
      </c>
      <c r="U475" t="str">
        <f>VLOOKUP(C475, Query[[Country]:[Region]],12, FALSE)</f>
        <v>Americas</v>
      </c>
      <c r="V475" t="str">
        <f>VLOOKUP(C475, Query[[Country]:[Subregion]],13, FALSE)</f>
        <v>Northern America</v>
      </c>
      <c r="W475" t="str">
        <f>VLOOKUP(C475, Query[[Country]:[GDP (IMF)]],16, FALSE)</f>
        <v>$22.20 Tn</v>
      </c>
      <c r="X475" t="str">
        <f>VLOOKUP(C475, Query[[Country]:[GDP (UN)]],17, FALSE)</f>
        <v>$18.62 Tn</v>
      </c>
      <c r="Y475">
        <f>VLOOKUP(C475, Query[[Country]:[GDP Per Capita]],18, FALSE)</f>
        <v>67063.27</v>
      </c>
    </row>
    <row r="476" spans="1:25" x14ac:dyDescent="0.2">
      <c r="A476">
        <v>275</v>
      </c>
      <c r="B476" t="s">
        <v>303</v>
      </c>
      <c r="C476" t="s">
        <v>105</v>
      </c>
      <c r="D476">
        <v>9</v>
      </c>
      <c r="E476">
        <v>289</v>
      </c>
      <c r="F476">
        <v>374</v>
      </c>
      <c r="G476">
        <v>210</v>
      </c>
      <c r="H476">
        <v>222</v>
      </c>
      <c r="I476">
        <v>212</v>
      </c>
      <c r="J476">
        <v>250</v>
      </c>
      <c r="K476" t="s">
        <v>2716</v>
      </c>
      <c r="L476">
        <v>227</v>
      </c>
      <c r="M476">
        <v>46.63</v>
      </c>
      <c r="N476">
        <v>2014</v>
      </c>
      <c r="O476" t="str">
        <f>VLOOKUP(C476, Query[[Country]:[Population Rank]],2,FALSE)</f>
        <v>69</v>
      </c>
      <c r="P476" t="str">
        <f>VLOOKUP(C476, Query[[Country]:[Growth Rate]],3,FALSE)</f>
        <v>0.22%</v>
      </c>
      <c r="Q476" t="str">
        <f>VLOOKUP(C476, Query[[Country]:[World Percentage]],4,FALSE)</f>
        <v>0.22%</v>
      </c>
      <c r="R476" t="str">
        <f>VLOOKUP(C476, Query[[Country]:[Density]],5,FALSE)</f>
        <v>409.44</v>
      </c>
      <c r="S476" t="str">
        <f>VLOOKUP(C476, Query[[Country]:[Land Area]],6, FALSE)</f>
        <v>33,720</v>
      </c>
      <c r="T476" t="str">
        <f>VLOOKUP(C476, Query[[Country]:[Area]],10, FALSE)</f>
        <v>41,850</v>
      </c>
      <c r="U476" t="str">
        <f>VLOOKUP(C476, Query[[Country]:[Region]],12, FALSE)</f>
        <v>Europe</v>
      </c>
      <c r="V476" t="str">
        <f>VLOOKUP(C476, Query[[Country]:[Subregion]],13, FALSE)</f>
        <v>Western Europe</v>
      </c>
      <c r="W476" t="str">
        <f>VLOOKUP(C476, Query[[Country]:[GDP (IMF)]],16, FALSE)</f>
        <v>$954.93 Bn</v>
      </c>
      <c r="X476" t="str">
        <f>VLOOKUP(C476, Query[[Country]:[GDP (UN)]],17, FALSE)</f>
        <v>$777.23 Bn</v>
      </c>
      <c r="Y476">
        <f>VLOOKUP(C476, Query[[Country]:[GDP Per Capita]],18, FALSE)</f>
        <v>55730.27</v>
      </c>
    </row>
    <row r="477" spans="1:25" x14ac:dyDescent="0.2">
      <c r="A477">
        <v>276</v>
      </c>
      <c r="B477" t="s">
        <v>304</v>
      </c>
      <c r="C477" t="s">
        <v>19</v>
      </c>
      <c r="D477">
        <v>24</v>
      </c>
      <c r="E477">
        <v>347</v>
      </c>
      <c r="F477">
        <v>223</v>
      </c>
      <c r="G477">
        <v>210</v>
      </c>
      <c r="H477">
        <v>282</v>
      </c>
      <c r="I477">
        <v>217</v>
      </c>
      <c r="J477">
        <v>250</v>
      </c>
      <c r="K477" t="s">
        <v>2692</v>
      </c>
      <c r="L477">
        <v>481</v>
      </c>
      <c r="M477">
        <v>46.63</v>
      </c>
      <c r="N477">
        <v>2014</v>
      </c>
      <c r="O477" t="str">
        <f>VLOOKUP(C477, Query[[Country]:[Population Rank]],2,FALSE)</f>
        <v>21</v>
      </c>
      <c r="P477" t="str">
        <f>VLOOKUP(C477, Query[[Country]:[Growth Rate]],3,FALSE)</f>
        <v>0.53%</v>
      </c>
      <c r="Q477" t="str">
        <f>VLOOKUP(C477, Query[[Country]:[World Percentage]],4,FALSE)</f>
        <v>0.87%</v>
      </c>
      <c r="R477" t="str">
        <f>VLOOKUP(C477, Query[[Country]:[Density]],5,FALSE)</f>
        <v>279.48</v>
      </c>
      <c r="S477" t="str">
        <f>VLOOKUP(C477, Query[[Country]:[Land Area]],6, FALSE)</f>
        <v>241,930</v>
      </c>
      <c r="T477" t="str">
        <f>VLOOKUP(C477, Query[[Country]:[Area]],10, FALSE)</f>
        <v>242,900</v>
      </c>
      <c r="U477" t="str">
        <f>VLOOKUP(C477, Query[[Country]:[Region]],12, FALSE)</f>
        <v>Europe</v>
      </c>
      <c r="V477" t="str">
        <f>VLOOKUP(C477, Query[[Country]:[Subregion]],13, FALSE)</f>
        <v>Northern Europe</v>
      </c>
      <c r="W477" t="str">
        <f>VLOOKUP(C477, Query[[Country]:[GDP (IMF)]],16, FALSE)</f>
        <v>$2.93 Tn</v>
      </c>
      <c r="X477" t="str">
        <f>VLOOKUP(C477, Query[[Country]:[GDP (UN)]],17, FALSE)</f>
        <v>$2.65 Tn</v>
      </c>
      <c r="Y477">
        <f>VLOOKUP(C477, Query[[Country]:[GDP Per Capita]],18, FALSE)</f>
        <v>43117.57</v>
      </c>
    </row>
    <row r="478" spans="1:25" x14ac:dyDescent="0.2">
      <c r="A478">
        <v>277</v>
      </c>
      <c r="B478" t="s">
        <v>305</v>
      </c>
      <c r="C478" t="s">
        <v>52</v>
      </c>
      <c r="D478">
        <v>12</v>
      </c>
      <c r="E478">
        <v>301</v>
      </c>
      <c r="F478">
        <v>172</v>
      </c>
      <c r="G478">
        <v>210</v>
      </c>
      <c r="H478">
        <v>253</v>
      </c>
      <c r="I478">
        <v>273</v>
      </c>
      <c r="J478">
        <v>220</v>
      </c>
      <c r="K478" t="s">
        <v>2715</v>
      </c>
      <c r="L478">
        <v>204</v>
      </c>
      <c r="M478">
        <v>46.59</v>
      </c>
      <c r="N478">
        <v>2014</v>
      </c>
      <c r="O478" t="str">
        <f>VLOOKUP(C478, Query[[Country]:[Population Rank]],2,FALSE)</f>
        <v>39</v>
      </c>
      <c r="P478" t="str">
        <f>VLOOKUP(C478, Query[[Country]:[Growth Rate]],3,FALSE)</f>
        <v>0.89%</v>
      </c>
      <c r="Q478" t="str">
        <f>VLOOKUP(C478, Query[[Country]:[World Percentage]],4,FALSE)</f>
        <v>0.48%</v>
      </c>
      <c r="R478" t="str">
        <f>VLOOKUP(C478, Query[[Country]:[Density]],5,FALSE)</f>
        <v>3.78</v>
      </c>
      <c r="S478" t="str">
        <f>VLOOKUP(C478, Query[[Country]:[Land Area]],6, FALSE)</f>
        <v>9,093,510</v>
      </c>
      <c r="T478" t="str">
        <f>VLOOKUP(C478, Query[[Country]:[Area]],10, FALSE)</f>
        <v>9,984,670</v>
      </c>
      <c r="U478" t="str">
        <f>VLOOKUP(C478, Query[[Country]:[Region]],12, FALSE)</f>
        <v>Americas</v>
      </c>
      <c r="V478" t="str">
        <f>VLOOKUP(C478, Query[[Country]:[Subregion]],13, FALSE)</f>
        <v>Northern America</v>
      </c>
      <c r="W478" t="str">
        <f>VLOOKUP(C478, Query[[Country]:[GDP (IMF)]],16, FALSE)</f>
        <v>$1.83 Tn</v>
      </c>
      <c r="X478" t="str">
        <f>VLOOKUP(C478, Query[[Country]:[GDP (UN)]],17, FALSE)</f>
        <v>$1.53 Tn</v>
      </c>
      <c r="Y478">
        <f>VLOOKUP(C478, Query[[Country]:[GDP Per Capita]],18, FALSE)</f>
        <v>48552.87</v>
      </c>
    </row>
    <row r="479" spans="1:25" x14ac:dyDescent="0.2">
      <c r="A479">
        <v>278</v>
      </c>
      <c r="B479" t="s">
        <v>306</v>
      </c>
      <c r="C479" t="s">
        <v>307</v>
      </c>
      <c r="D479">
        <v>1</v>
      </c>
      <c r="E479">
        <v>327</v>
      </c>
      <c r="F479">
        <v>478</v>
      </c>
      <c r="G479">
        <v>147</v>
      </c>
      <c r="H479">
        <v>178</v>
      </c>
      <c r="I479">
        <v>321</v>
      </c>
      <c r="J479">
        <v>220</v>
      </c>
      <c r="K479" t="s">
        <v>2717</v>
      </c>
      <c r="L479">
        <v>426</v>
      </c>
      <c r="M479">
        <v>46.59</v>
      </c>
      <c r="N479">
        <v>2014</v>
      </c>
      <c r="O479" t="str">
        <f>VLOOKUP(C479, Query[[Country]:[Population Rank]],2,FALSE)</f>
        <v>89</v>
      </c>
      <c r="P479" t="str">
        <f>VLOOKUP(C479, Query[[Country]:[Growth Rate]],3,FALSE)</f>
        <v>-0.29%</v>
      </c>
      <c r="Q479" t="str">
        <f>VLOOKUP(C479, Query[[Country]:[World Percentage]],4,FALSE)</f>
        <v>0.13%</v>
      </c>
      <c r="R479" t="str">
        <f>VLOOKUP(C479, Query[[Country]:[Density]],5,FALSE)</f>
        <v>110.73</v>
      </c>
      <c r="S479" t="str">
        <f>VLOOKUP(C479, Query[[Country]:[Land Area]],6, FALSE)</f>
        <v>91,590</v>
      </c>
      <c r="T479" t="str">
        <f>VLOOKUP(C479, Query[[Country]:[Area]],10, FALSE)</f>
        <v>92,090</v>
      </c>
      <c r="U479" t="str">
        <f>VLOOKUP(C479, Query[[Country]:[Region]],12, FALSE)</f>
        <v>Europe</v>
      </c>
      <c r="V479" t="str">
        <f>VLOOKUP(C479, Query[[Country]:[Subregion]],13, FALSE)</f>
        <v>Southern Europe</v>
      </c>
      <c r="W479" t="str">
        <f>VLOOKUP(C479, Query[[Country]:[GDP (IMF)]],16, FALSE)</f>
        <v>$249.91 Bn</v>
      </c>
      <c r="X479" t="str">
        <f>VLOOKUP(C479, Query[[Country]:[GDP (UN)]],17, FALSE)</f>
        <v>$204.84 Bn</v>
      </c>
      <c r="Y479">
        <f>VLOOKUP(C479, Query[[Country]:[GDP Per Capita]],18, FALSE)</f>
        <v>24509.08</v>
      </c>
    </row>
    <row r="480" spans="1:25" x14ac:dyDescent="0.2">
      <c r="A480">
        <v>279</v>
      </c>
      <c r="B480" t="s">
        <v>308</v>
      </c>
      <c r="C480" t="s">
        <v>30</v>
      </c>
      <c r="D480">
        <v>14</v>
      </c>
      <c r="E480">
        <v>355</v>
      </c>
      <c r="F480">
        <v>478</v>
      </c>
      <c r="G480">
        <v>210</v>
      </c>
      <c r="H480">
        <v>294</v>
      </c>
      <c r="I480">
        <v>274</v>
      </c>
      <c r="J480">
        <v>283</v>
      </c>
      <c r="K480" t="s">
        <v>2664</v>
      </c>
      <c r="L480">
        <v>109</v>
      </c>
      <c r="M480">
        <v>46.59</v>
      </c>
      <c r="N480">
        <v>2014</v>
      </c>
      <c r="O480" t="str">
        <f>VLOOKUP(C480, Query[[Country]:[Population Rank]],2,FALSE)</f>
        <v>11</v>
      </c>
      <c r="P480" t="str">
        <f>VLOOKUP(C480, Query[[Country]:[Growth Rate]],3,FALSE)</f>
        <v>-0.30%</v>
      </c>
      <c r="Q480" t="str">
        <f>VLOOKUP(C480, Query[[Country]:[World Percentage]],4,FALSE)</f>
        <v>1.62%</v>
      </c>
      <c r="R480" t="str">
        <f>VLOOKUP(C480, Query[[Country]:[Density]],5,FALSE)</f>
        <v>334.66</v>
      </c>
      <c r="S480" t="str">
        <f>VLOOKUP(C480, Query[[Country]:[Land Area]],6, FALSE)</f>
        <v>364,555</v>
      </c>
      <c r="T480" t="str">
        <f>VLOOKUP(C480, Query[[Country]:[Area]],10, FALSE)</f>
        <v>377,930</v>
      </c>
      <c r="U480" t="str">
        <f>VLOOKUP(C480, Query[[Country]:[Region]],12, FALSE)</f>
        <v>Asia</v>
      </c>
      <c r="V480" t="str">
        <f>VLOOKUP(C480, Query[[Country]:[Subregion]],13, FALSE)</f>
        <v>Eastern Asia</v>
      </c>
      <c r="W480" t="str">
        <f>VLOOKUP(C480, Query[[Country]:[GDP (IMF)]],16, FALSE)</f>
        <v>$5.50 Tn</v>
      </c>
      <c r="X480" t="str">
        <f>VLOOKUP(C480, Query[[Country]:[GDP (UN)]],17, FALSE)</f>
        <v>$4.94 Tn</v>
      </c>
      <c r="Y480">
        <f>VLOOKUP(C480, Query[[Country]:[GDP Per Capita]],18, FALSE)</f>
        <v>43450.14</v>
      </c>
    </row>
    <row r="481" spans="1:25" x14ac:dyDescent="0.2">
      <c r="A481">
        <v>280</v>
      </c>
      <c r="B481" t="s">
        <v>309</v>
      </c>
      <c r="C481" t="s">
        <v>52</v>
      </c>
      <c r="D481">
        <v>13</v>
      </c>
      <c r="E481">
        <v>355</v>
      </c>
      <c r="F481">
        <v>125</v>
      </c>
      <c r="G481">
        <v>210</v>
      </c>
      <c r="H481">
        <v>205</v>
      </c>
      <c r="I481">
        <v>352</v>
      </c>
      <c r="J481">
        <v>283</v>
      </c>
      <c r="K481" t="s">
        <v>2678</v>
      </c>
      <c r="L481">
        <v>637</v>
      </c>
      <c r="M481">
        <v>46.58</v>
      </c>
      <c r="N481">
        <v>2014</v>
      </c>
      <c r="O481" t="str">
        <f>VLOOKUP(C481, Query[[Country]:[Population Rank]],2,FALSE)</f>
        <v>39</v>
      </c>
      <c r="P481" t="str">
        <f>VLOOKUP(C481, Query[[Country]:[Growth Rate]],3,FALSE)</f>
        <v>0.89%</v>
      </c>
      <c r="Q481" t="str">
        <f>VLOOKUP(C481, Query[[Country]:[World Percentage]],4,FALSE)</f>
        <v>0.48%</v>
      </c>
      <c r="R481" t="str">
        <f>VLOOKUP(C481, Query[[Country]:[Density]],5,FALSE)</f>
        <v>3.78</v>
      </c>
      <c r="S481" t="str">
        <f>VLOOKUP(C481, Query[[Country]:[Land Area]],6, FALSE)</f>
        <v>9,093,510</v>
      </c>
      <c r="T481" t="str">
        <f>VLOOKUP(C481, Query[[Country]:[Area]],10, FALSE)</f>
        <v>9,984,670</v>
      </c>
      <c r="U481" t="str">
        <f>VLOOKUP(C481, Query[[Country]:[Region]],12, FALSE)</f>
        <v>Americas</v>
      </c>
      <c r="V481" t="str">
        <f>VLOOKUP(C481, Query[[Country]:[Subregion]],13, FALSE)</f>
        <v>Northern America</v>
      </c>
      <c r="W481" t="str">
        <f>VLOOKUP(C481, Query[[Country]:[GDP (IMF)]],16, FALSE)</f>
        <v>$1.83 Tn</v>
      </c>
      <c r="X481" t="str">
        <f>VLOOKUP(C481, Query[[Country]:[GDP (UN)]],17, FALSE)</f>
        <v>$1.53 Tn</v>
      </c>
      <c r="Y481">
        <f>VLOOKUP(C481, Query[[Country]:[GDP Per Capita]],18, FALSE)</f>
        <v>48552.87</v>
      </c>
    </row>
    <row r="482" spans="1:25" x14ac:dyDescent="0.2">
      <c r="A482">
        <v>281</v>
      </c>
      <c r="B482" t="s">
        <v>310</v>
      </c>
      <c r="C482" t="s">
        <v>30</v>
      </c>
      <c r="D482">
        <v>15</v>
      </c>
      <c r="E482">
        <v>355</v>
      </c>
      <c r="F482">
        <v>226</v>
      </c>
      <c r="G482">
        <v>210</v>
      </c>
      <c r="H482">
        <v>332</v>
      </c>
      <c r="I482">
        <v>335</v>
      </c>
      <c r="J482">
        <v>250</v>
      </c>
      <c r="K482" t="s">
        <v>2706</v>
      </c>
      <c r="L482">
        <v>94</v>
      </c>
      <c r="M482">
        <v>46.57</v>
      </c>
      <c r="N482">
        <v>2014</v>
      </c>
      <c r="O482" t="str">
        <f>VLOOKUP(C482, Query[[Country]:[Population Rank]],2,FALSE)</f>
        <v>11</v>
      </c>
      <c r="P482" t="str">
        <f>VLOOKUP(C482, Query[[Country]:[Growth Rate]],3,FALSE)</f>
        <v>-0.30%</v>
      </c>
      <c r="Q482" t="str">
        <f>VLOOKUP(C482, Query[[Country]:[World Percentage]],4,FALSE)</f>
        <v>1.62%</v>
      </c>
      <c r="R482" t="str">
        <f>VLOOKUP(C482, Query[[Country]:[Density]],5,FALSE)</f>
        <v>334.66</v>
      </c>
      <c r="S482" t="str">
        <f>VLOOKUP(C482, Query[[Country]:[Land Area]],6, FALSE)</f>
        <v>364,555</v>
      </c>
      <c r="T482" t="str">
        <f>VLOOKUP(C482, Query[[Country]:[Area]],10, FALSE)</f>
        <v>377,930</v>
      </c>
      <c r="U482" t="str">
        <f>VLOOKUP(C482, Query[[Country]:[Region]],12, FALSE)</f>
        <v>Asia</v>
      </c>
      <c r="V482" t="str">
        <f>VLOOKUP(C482, Query[[Country]:[Subregion]],13, FALSE)</f>
        <v>Eastern Asia</v>
      </c>
      <c r="W482" t="str">
        <f>VLOOKUP(C482, Query[[Country]:[GDP (IMF)]],16, FALSE)</f>
        <v>$5.50 Tn</v>
      </c>
      <c r="X482" t="str">
        <f>VLOOKUP(C482, Query[[Country]:[GDP (UN)]],17, FALSE)</f>
        <v>$4.94 Tn</v>
      </c>
      <c r="Y482">
        <f>VLOOKUP(C482, Query[[Country]:[GDP Per Capita]],18, FALSE)</f>
        <v>43450.14</v>
      </c>
    </row>
    <row r="483" spans="1:25" x14ac:dyDescent="0.2">
      <c r="A483">
        <v>282</v>
      </c>
      <c r="B483" t="s">
        <v>311</v>
      </c>
      <c r="C483" t="s">
        <v>101</v>
      </c>
      <c r="D483">
        <v>22</v>
      </c>
      <c r="E483">
        <v>355</v>
      </c>
      <c r="F483">
        <v>478</v>
      </c>
      <c r="G483">
        <v>122</v>
      </c>
      <c r="H483">
        <v>285</v>
      </c>
      <c r="I483">
        <v>232</v>
      </c>
      <c r="J483">
        <v>310</v>
      </c>
      <c r="K483" t="s">
        <v>1336</v>
      </c>
      <c r="L483">
        <v>737</v>
      </c>
      <c r="M483">
        <v>46.57</v>
      </c>
      <c r="N483">
        <v>2014</v>
      </c>
      <c r="O483" t="str">
        <f>VLOOKUP(C483, Query[[Country]:[Population Rank]],2,FALSE)</f>
        <v>19</v>
      </c>
      <c r="P483" t="str">
        <f>VLOOKUP(C483, Query[[Country]:[Growth Rate]],3,FALSE)</f>
        <v>0.32%</v>
      </c>
      <c r="Q483" t="str">
        <f>VLOOKUP(C483, Query[[Country]:[World Percentage]],4,FALSE)</f>
        <v>1.07%</v>
      </c>
      <c r="R483" t="str">
        <f>VLOOKUP(C483, Query[[Country]:[Density]],5,FALSE)</f>
        <v>234.61</v>
      </c>
      <c r="S483" t="str">
        <f>VLOOKUP(C483, Query[[Country]:[Land Area]],6, FALSE)</f>
        <v>348,560</v>
      </c>
      <c r="T483" t="str">
        <f>VLOOKUP(C483, Query[[Country]:[Area]],10, FALSE)</f>
        <v>357,114</v>
      </c>
      <c r="U483" t="str">
        <f>VLOOKUP(C483, Query[[Country]:[Region]],12, FALSE)</f>
        <v>Europe</v>
      </c>
      <c r="V483" t="str">
        <f>VLOOKUP(C483, Query[[Country]:[Subregion]],13, FALSE)</f>
        <v>Western Europe</v>
      </c>
      <c r="W483" t="str">
        <f>VLOOKUP(C483, Query[[Country]:[GDP (IMF)]],16, FALSE)</f>
        <v>$4.16 Tn</v>
      </c>
      <c r="X483" t="str">
        <f>VLOOKUP(C483, Query[[Country]:[GDP (UN)]],17, FALSE)</f>
        <v>$3.48 Tn</v>
      </c>
      <c r="Y483">
        <f>VLOOKUP(C483, Query[[Country]:[GDP Per Capita]],18, FALSE)</f>
        <v>49617.15</v>
      </c>
    </row>
    <row r="484" spans="1:25" x14ac:dyDescent="0.2">
      <c r="A484">
        <v>283</v>
      </c>
      <c r="B484" t="s">
        <v>312</v>
      </c>
      <c r="C484" t="s">
        <v>313</v>
      </c>
      <c r="D484">
        <v>1</v>
      </c>
      <c r="E484">
        <v>355</v>
      </c>
      <c r="F484">
        <v>51</v>
      </c>
      <c r="G484">
        <v>210</v>
      </c>
      <c r="H484">
        <v>580</v>
      </c>
      <c r="I484">
        <v>752</v>
      </c>
      <c r="J484">
        <v>406</v>
      </c>
      <c r="K484" t="s">
        <v>2718</v>
      </c>
      <c r="L484">
        <v>737</v>
      </c>
      <c r="M484">
        <v>46.55</v>
      </c>
      <c r="N484">
        <v>2014</v>
      </c>
      <c r="O484" t="str">
        <f>VLOOKUP(C484, Query[[Country]:[Population Rank]],2,FALSE)</f>
        <v>20</v>
      </c>
      <c r="P484" t="str">
        <f>VLOOKUP(C484, Query[[Country]:[Growth Rate]],3,FALSE)</f>
        <v>0.25%</v>
      </c>
      <c r="Q484" t="str">
        <f>VLOOKUP(C484, Query[[Country]:[World Percentage]],4,FALSE)</f>
        <v>0.90%</v>
      </c>
      <c r="R484" t="str">
        <f>VLOOKUP(C484, Query[[Country]:[Density]],5,FALSE)</f>
        <v>136.03</v>
      </c>
      <c r="S484" t="str">
        <f>VLOOKUP(C484, Query[[Country]:[Land Area]],6, FALSE)</f>
        <v>510,890</v>
      </c>
      <c r="T484" t="str">
        <f>VLOOKUP(C484, Query[[Country]:[Area]],10, FALSE)</f>
        <v>513,120</v>
      </c>
      <c r="U484" t="str">
        <f>VLOOKUP(C484, Query[[Country]:[Region]],12, FALSE)</f>
        <v>Asia</v>
      </c>
      <c r="V484" t="str">
        <f>VLOOKUP(C484, Query[[Country]:[Subregion]],13, FALSE)</f>
        <v>South-Eastern Asia</v>
      </c>
      <c r="W484" t="str">
        <f>VLOOKUP(C484, Query[[Country]:[GDP (IMF)]],16, FALSE)</f>
        <v>$547.43 Bn</v>
      </c>
      <c r="X484" t="str">
        <f>VLOOKUP(C484, Query[[Country]:[GDP (UN)]],17, FALSE)</f>
        <v>$407.03 Bn</v>
      </c>
      <c r="Y484">
        <f>VLOOKUP(C484, Query[[Country]:[GDP Per Capita]],18, FALSE)</f>
        <v>7842.85</v>
      </c>
    </row>
    <row r="485" spans="1:25" x14ac:dyDescent="0.2">
      <c r="A485">
        <v>284</v>
      </c>
      <c r="B485" t="s">
        <v>314</v>
      </c>
      <c r="C485" t="s">
        <v>52</v>
      </c>
      <c r="D485">
        <v>14</v>
      </c>
      <c r="E485">
        <v>355</v>
      </c>
      <c r="F485">
        <v>153</v>
      </c>
      <c r="G485">
        <v>210</v>
      </c>
      <c r="H485">
        <v>289</v>
      </c>
      <c r="I485">
        <v>251</v>
      </c>
      <c r="J485">
        <v>250</v>
      </c>
      <c r="K485" t="s">
        <v>2707</v>
      </c>
      <c r="L485">
        <v>338</v>
      </c>
      <c r="M485">
        <v>46.52</v>
      </c>
      <c r="N485">
        <v>2014</v>
      </c>
      <c r="O485" t="str">
        <f>VLOOKUP(C485, Query[[Country]:[Population Rank]],2,FALSE)</f>
        <v>39</v>
      </c>
      <c r="P485" t="str">
        <f>VLOOKUP(C485, Query[[Country]:[Growth Rate]],3,FALSE)</f>
        <v>0.89%</v>
      </c>
      <c r="Q485" t="str">
        <f>VLOOKUP(C485, Query[[Country]:[World Percentage]],4,FALSE)</f>
        <v>0.48%</v>
      </c>
      <c r="R485" t="str">
        <f>VLOOKUP(C485, Query[[Country]:[Density]],5,FALSE)</f>
        <v>3.78</v>
      </c>
      <c r="S485" t="str">
        <f>VLOOKUP(C485, Query[[Country]:[Land Area]],6, FALSE)</f>
        <v>9,093,510</v>
      </c>
      <c r="T485" t="str">
        <f>VLOOKUP(C485, Query[[Country]:[Area]],10, FALSE)</f>
        <v>9,984,670</v>
      </c>
      <c r="U485" t="str">
        <f>VLOOKUP(C485, Query[[Country]:[Region]],12, FALSE)</f>
        <v>Americas</v>
      </c>
      <c r="V485" t="str">
        <f>VLOOKUP(C485, Query[[Country]:[Subregion]],13, FALSE)</f>
        <v>Northern America</v>
      </c>
      <c r="W485" t="str">
        <f>VLOOKUP(C485, Query[[Country]:[GDP (IMF)]],16, FALSE)</f>
        <v>$1.83 Tn</v>
      </c>
      <c r="X485" t="str">
        <f>VLOOKUP(C485, Query[[Country]:[GDP (UN)]],17, FALSE)</f>
        <v>$1.53 Tn</v>
      </c>
      <c r="Y485">
        <f>VLOOKUP(C485, Query[[Country]:[GDP Per Capita]],18, FALSE)</f>
        <v>48552.87</v>
      </c>
    </row>
    <row r="486" spans="1:25" x14ac:dyDescent="0.2">
      <c r="A486">
        <v>285</v>
      </c>
      <c r="B486" t="s">
        <v>315</v>
      </c>
      <c r="C486" t="s">
        <v>132</v>
      </c>
      <c r="D486">
        <v>2</v>
      </c>
      <c r="E486">
        <v>37</v>
      </c>
      <c r="F486">
        <v>129</v>
      </c>
      <c r="G486">
        <v>210</v>
      </c>
      <c r="H486">
        <v>619</v>
      </c>
      <c r="I486">
        <v>620</v>
      </c>
      <c r="J486">
        <v>609</v>
      </c>
      <c r="K486" t="s">
        <v>2719</v>
      </c>
      <c r="L486">
        <v>737</v>
      </c>
      <c r="M486">
        <v>46.49</v>
      </c>
      <c r="N486">
        <v>2014</v>
      </c>
      <c r="O486" t="str">
        <f>VLOOKUP(C486, Query[[Country]:[Population Rank]],2,FALSE)</f>
        <v>9</v>
      </c>
      <c r="P486" t="str">
        <f>VLOOKUP(C486, Query[[Country]:[Growth Rate]],3,FALSE)</f>
        <v>0.04%</v>
      </c>
      <c r="Q486" t="str">
        <f>VLOOKUP(C486, Query[[Country]:[World Percentage]],4,FALSE)</f>
        <v>1.87%</v>
      </c>
      <c r="R486" t="str">
        <f>VLOOKUP(C486, Query[[Country]:[Density]],5,FALSE)</f>
        <v>8.54</v>
      </c>
      <c r="S486" t="str">
        <f>VLOOKUP(C486, Query[[Country]:[Land Area]],6, FALSE)</f>
        <v>16,376,870</v>
      </c>
      <c r="T486" t="str">
        <f>VLOOKUP(C486, Query[[Country]:[Area]],10, FALSE)</f>
        <v>17,098,242</v>
      </c>
      <c r="U486" t="str">
        <f>VLOOKUP(C486, Query[[Country]:[Region]],12, FALSE)</f>
        <v>Europe</v>
      </c>
      <c r="V486" t="str">
        <f>VLOOKUP(C486, Query[[Country]:[Subregion]],13, FALSE)</f>
        <v>Eastern Europe</v>
      </c>
      <c r="W486" t="str">
        <f>VLOOKUP(C486, Query[[Country]:[GDP (IMF)]],16, FALSE)</f>
        <v>$1.67 Tn</v>
      </c>
      <c r="X486" t="str">
        <f>VLOOKUP(C486, Query[[Country]:[GDP (UN)]],17, FALSE)</f>
        <v>$1.25 Tn</v>
      </c>
      <c r="Y486">
        <f>VLOOKUP(C486, Query[[Country]:[GDP Per Capita]],18, FALSE)</f>
        <v>11426.09</v>
      </c>
    </row>
    <row r="487" spans="1:25" x14ac:dyDescent="0.2">
      <c r="A487">
        <v>286</v>
      </c>
      <c r="B487" t="s">
        <v>316</v>
      </c>
      <c r="C487" t="s">
        <v>113</v>
      </c>
      <c r="D487">
        <v>2</v>
      </c>
      <c r="E487">
        <v>231</v>
      </c>
      <c r="F487">
        <v>163</v>
      </c>
      <c r="G487">
        <v>210</v>
      </c>
      <c r="H487">
        <v>274</v>
      </c>
      <c r="I487">
        <v>350</v>
      </c>
      <c r="J487">
        <v>220</v>
      </c>
      <c r="K487" t="s">
        <v>2709</v>
      </c>
      <c r="L487">
        <v>373</v>
      </c>
      <c r="M487">
        <v>46.49</v>
      </c>
      <c r="N487">
        <v>2014</v>
      </c>
      <c r="O487" t="str">
        <f>VLOOKUP(C487, Query[[Country]:[Population Rank]],2,FALSE)</f>
        <v>119</v>
      </c>
      <c r="P487" t="str">
        <f>VLOOKUP(C487, Query[[Country]:[Growth Rate]],3,FALSE)</f>
        <v>0.79%</v>
      </c>
      <c r="Q487" t="str">
        <f>VLOOKUP(C487, Query[[Country]:[World Percentage]],4,FALSE)</f>
        <v>0.07%</v>
      </c>
      <c r="R487" t="str">
        <f>VLOOKUP(C487, Query[[Country]:[Density]],5,FALSE)</f>
        <v>16.74</v>
      </c>
      <c r="S487" t="str">
        <f>VLOOKUP(C487, Query[[Country]:[Land Area]],6, FALSE)</f>
        <v>365,268</v>
      </c>
      <c r="T487" t="str">
        <f>VLOOKUP(C487, Query[[Country]:[Area]],10, FALSE)</f>
        <v>323,802</v>
      </c>
      <c r="U487" t="str">
        <f>VLOOKUP(C487, Query[[Country]:[Region]],12, FALSE)</f>
        <v>Europe</v>
      </c>
      <c r="V487" t="str">
        <f>VLOOKUP(C487, Query[[Country]:[Subregion]],13, FALSE)</f>
        <v>Northern Europe</v>
      </c>
      <c r="W487" t="str">
        <f>VLOOKUP(C487, Query[[Country]:[GDP (IMF)]],16, FALSE)</f>
        <v>$438.62 Bn</v>
      </c>
      <c r="X487" t="str">
        <f>VLOOKUP(C487, Query[[Country]:[GDP (UN)]],17, FALSE)</f>
        <v>$371.07 Bn</v>
      </c>
      <c r="Y487">
        <f>VLOOKUP(C487, Query[[Country]:[GDP Per Capita]],18, FALSE)</f>
        <v>80908.23</v>
      </c>
    </row>
    <row r="488" spans="1:25" x14ac:dyDescent="0.2">
      <c r="A488">
        <v>287</v>
      </c>
      <c r="B488" t="s">
        <v>317</v>
      </c>
      <c r="C488" t="s">
        <v>19</v>
      </c>
      <c r="D488">
        <v>25</v>
      </c>
      <c r="E488">
        <v>241</v>
      </c>
      <c r="F488">
        <v>78</v>
      </c>
      <c r="G488">
        <v>210</v>
      </c>
      <c r="H488">
        <v>393</v>
      </c>
      <c r="I488">
        <v>319</v>
      </c>
      <c r="J488">
        <v>220</v>
      </c>
      <c r="K488" t="s">
        <v>2687</v>
      </c>
      <c r="L488">
        <v>481</v>
      </c>
      <c r="M488">
        <v>46.49</v>
      </c>
      <c r="N488">
        <v>2014</v>
      </c>
      <c r="O488" t="str">
        <f>VLOOKUP(C488, Query[[Country]:[Population Rank]],2,FALSE)</f>
        <v>21</v>
      </c>
      <c r="P488" t="str">
        <f>VLOOKUP(C488, Query[[Country]:[Growth Rate]],3,FALSE)</f>
        <v>0.53%</v>
      </c>
      <c r="Q488" t="str">
        <f>VLOOKUP(C488, Query[[Country]:[World Percentage]],4,FALSE)</f>
        <v>0.87%</v>
      </c>
      <c r="R488" t="str">
        <f>VLOOKUP(C488, Query[[Country]:[Density]],5,FALSE)</f>
        <v>279.48</v>
      </c>
      <c r="S488" t="str">
        <f>VLOOKUP(C488, Query[[Country]:[Land Area]],6, FALSE)</f>
        <v>241,930</v>
      </c>
      <c r="T488" t="str">
        <f>VLOOKUP(C488, Query[[Country]:[Area]],10, FALSE)</f>
        <v>242,900</v>
      </c>
      <c r="U488" t="str">
        <f>VLOOKUP(C488, Query[[Country]:[Region]],12, FALSE)</f>
        <v>Europe</v>
      </c>
      <c r="V488" t="str">
        <f>VLOOKUP(C488, Query[[Country]:[Subregion]],13, FALSE)</f>
        <v>Northern Europe</v>
      </c>
      <c r="W488" t="str">
        <f>VLOOKUP(C488, Query[[Country]:[GDP (IMF)]],16, FALSE)</f>
        <v>$2.93 Tn</v>
      </c>
      <c r="X488" t="str">
        <f>VLOOKUP(C488, Query[[Country]:[GDP (UN)]],17, FALSE)</f>
        <v>$2.65 Tn</v>
      </c>
      <c r="Y488">
        <f>VLOOKUP(C488, Query[[Country]:[GDP Per Capita]],18, FALSE)</f>
        <v>43117.57</v>
      </c>
    </row>
    <row r="489" spans="1:25" x14ac:dyDescent="0.2">
      <c r="A489">
        <v>288</v>
      </c>
      <c r="B489" t="s">
        <v>318</v>
      </c>
      <c r="C489" t="s">
        <v>105</v>
      </c>
      <c r="D489">
        <v>10</v>
      </c>
      <c r="E489">
        <v>267</v>
      </c>
      <c r="F489">
        <v>478</v>
      </c>
      <c r="G489">
        <v>141</v>
      </c>
      <c r="H489">
        <v>217</v>
      </c>
      <c r="I489">
        <v>176</v>
      </c>
      <c r="J489">
        <v>363</v>
      </c>
      <c r="K489" t="s">
        <v>2717</v>
      </c>
      <c r="L489">
        <v>552</v>
      </c>
      <c r="M489">
        <v>46.48</v>
      </c>
      <c r="N489">
        <v>2014</v>
      </c>
      <c r="O489" t="str">
        <f>VLOOKUP(C489, Query[[Country]:[Population Rank]],2,FALSE)</f>
        <v>69</v>
      </c>
      <c r="P489" t="str">
        <f>VLOOKUP(C489, Query[[Country]:[Growth Rate]],3,FALSE)</f>
        <v>0.22%</v>
      </c>
      <c r="Q489" t="str">
        <f>VLOOKUP(C489, Query[[Country]:[World Percentage]],4,FALSE)</f>
        <v>0.22%</v>
      </c>
      <c r="R489" t="str">
        <f>VLOOKUP(C489, Query[[Country]:[Density]],5,FALSE)</f>
        <v>409.44</v>
      </c>
      <c r="S489" t="str">
        <f>VLOOKUP(C489, Query[[Country]:[Land Area]],6, FALSE)</f>
        <v>33,720</v>
      </c>
      <c r="T489" t="str">
        <f>VLOOKUP(C489, Query[[Country]:[Area]],10, FALSE)</f>
        <v>41,850</v>
      </c>
      <c r="U489" t="str">
        <f>VLOOKUP(C489, Query[[Country]:[Region]],12, FALSE)</f>
        <v>Europe</v>
      </c>
      <c r="V489" t="str">
        <f>VLOOKUP(C489, Query[[Country]:[Subregion]],13, FALSE)</f>
        <v>Western Europe</v>
      </c>
      <c r="W489" t="str">
        <f>VLOOKUP(C489, Query[[Country]:[GDP (IMF)]],16, FALSE)</f>
        <v>$954.93 Bn</v>
      </c>
      <c r="X489" t="str">
        <f>VLOOKUP(C489, Query[[Country]:[GDP (UN)]],17, FALSE)</f>
        <v>$777.23 Bn</v>
      </c>
      <c r="Y489">
        <f>VLOOKUP(C489, Query[[Country]:[GDP Per Capita]],18, FALSE)</f>
        <v>55730.27</v>
      </c>
    </row>
    <row r="490" spans="1:25" x14ac:dyDescent="0.2">
      <c r="A490">
        <v>289</v>
      </c>
      <c r="B490" t="s">
        <v>2720</v>
      </c>
      <c r="C490" t="s">
        <v>86</v>
      </c>
      <c r="D490">
        <v>7</v>
      </c>
      <c r="E490">
        <v>355</v>
      </c>
      <c r="F490">
        <v>478</v>
      </c>
      <c r="G490">
        <v>210</v>
      </c>
      <c r="H490">
        <v>277</v>
      </c>
      <c r="I490">
        <v>199</v>
      </c>
      <c r="J490">
        <v>220</v>
      </c>
      <c r="K490" t="s">
        <v>2672</v>
      </c>
      <c r="L490">
        <v>737</v>
      </c>
      <c r="M490">
        <v>46.44</v>
      </c>
      <c r="N490">
        <v>2014</v>
      </c>
      <c r="O490" t="str">
        <f>VLOOKUP(C490, Query[[Country]:[Population Rank]],2,FALSE)</f>
        <v>91</v>
      </c>
      <c r="P490" t="str">
        <f>VLOOKUP(C490, Query[[Country]:[Growth Rate]],3,FALSE)</f>
        <v>0.63%</v>
      </c>
      <c r="Q490" t="str">
        <f>VLOOKUP(C490, Query[[Country]:[World Percentage]],4,FALSE)</f>
        <v>0.13%</v>
      </c>
      <c r="R490" t="str">
        <f>VLOOKUP(C490, Query[[Country]:[Density]],5,FALSE)</f>
        <v>22.43</v>
      </c>
      <c r="S490" t="str">
        <f>VLOOKUP(C490, Query[[Country]:[Land Area]],6, FALSE)</f>
        <v>410,340</v>
      </c>
      <c r="T490" t="str">
        <f>VLOOKUP(C490, Query[[Country]:[Area]],10, FALSE)</f>
        <v>450,295</v>
      </c>
      <c r="U490" t="str">
        <f>VLOOKUP(C490, Query[[Country]:[Region]],12, FALSE)</f>
        <v>Europe</v>
      </c>
      <c r="V490" t="str">
        <f>VLOOKUP(C490, Query[[Country]:[Subregion]],13, FALSE)</f>
        <v>Northern Europe</v>
      </c>
      <c r="W490" t="str">
        <f>VLOOKUP(C490, Query[[Country]:[GDP (IMF)]],16, FALSE)</f>
        <v>$576.72 Bn</v>
      </c>
      <c r="X490" t="str">
        <f>VLOOKUP(C490, Query[[Country]:[GDP (UN)]],17, FALSE)</f>
        <v>$514.48 Bn</v>
      </c>
      <c r="Y490">
        <f>VLOOKUP(C490, Query[[Country]:[GDP Per Capita]],18, FALSE)</f>
        <v>57105.15</v>
      </c>
    </row>
    <row r="491" spans="1:25" x14ac:dyDescent="0.2">
      <c r="A491">
        <v>290</v>
      </c>
      <c r="B491" t="s">
        <v>319</v>
      </c>
      <c r="C491" t="s">
        <v>307</v>
      </c>
      <c r="D491">
        <v>2</v>
      </c>
      <c r="E491">
        <v>83</v>
      </c>
      <c r="F491">
        <v>427</v>
      </c>
      <c r="G491">
        <v>89</v>
      </c>
      <c r="H491">
        <v>269</v>
      </c>
      <c r="I491">
        <v>394</v>
      </c>
      <c r="J491">
        <v>250</v>
      </c>
      <c r="K491" t="s">
        <v>2721</v>
      </c>
      <c r="L491">
        <v>426</v>
      </c>
      <c r="M491">
        <v>46.42</v>
      </c>
      <c r="N491">
        <v>2014</v>
      </c>
      <c r="O491" t="str">
        <f>VLOOKUP(C491, Query[[Country]:[Population Rank]],2,FALSE)</f>
        <v>89</v>
      </c>
      <c r="P491" t="str">
        <f>VLOOKUP(C491, Query[[Country]:[Growth Rate]],3,FALSE)</f>
        <v>-0.29%</v>
      </c>
      <c r="Q491" t="str">
        <f>VLOOKUP(C491, Query[[Country]:[World Percentage]],4,FALSE)</f>
        <v>0.13%</v>
      </c>
      <c r="R491" t="str">
        <f>VLOOKUP(C491, Query[[Country]:[Density]],5,FALSE)</f>
        <v>110.73</v>
      </c>
      <c r="S491" t="str">
        <f>VLOOKUP(C491, Query[[Country]:[Land Area]],6, FALSE)</f>
        <v>91,590</v>
      </c>
      <c r="T491" t="str">
        <f>VLOOKUP(C491, Query[[Country]:[Area]],10, FALSE)</f>
        <v>92,090</v>
      </c>
      <c r="U491" t="str">
        <f>VLOOKUP(C491, Query[[Country]:[Region]],12, FALSE)</f>
        <v>Europe</v>
      </c>
      <c r="V491" t="str">
        <f>VLOOKUP(C491, Query[[Country]:[Subregion]],13, FALSE)</f>
        <v>Southern Europe</v>
      </c>
      <c r="W491" t="str">
        <f>VLOOKUP(C491, Query[[Country]:[GDP (IMF)]],16, FALSE)</f>
        <v>$249.91 Bn</v>
      </c>
      <c r="X491" t="str">
        <f>VLOOKUP(C491, Query[[Country]:[GDP (UN)]],17, FALSE)</f>
        <v>$204.84 Bn</v>
      </c>
      <c r="Y491">
        <f>VLOOKUP(C491, Query[[Country]:[GDP Per Capita]],18, FALSE)</f>
        <v>24509.08</v>
      </c>
    </row>
    <row r="492" spans="1:25" x14ac:dyDescent="0.2">
      <c r="A492">
        <v>291</v>
      </c>
      <c r="B492" t="s">
        <v>320</v>
      </c>
      <c r="C492" t="s">
        <v>189</v>
      </c>
      <c r="D492">
        <v>3</v>
      </c>
      <c r="E492">
        <v>355</v>
      </c>
      <c r="F492">
        <v>279</v>
      </c>
      <c r="G492">
        <v>210</v>
      </c>
      <c r="H492">
        <v>256</v>
      </c>
      <c r="I492">
        <v>469</v>
      </c>
      <c r="J492">
        <v>363</v>
      </c>
      <c r="K492" t="s">
        <v>2666</v>
      </c>
      <c r="L492">
        <v>128</v>
      </c>
      <c r="M492">
        <v>46.42</v>
      </c>
      <c r="N492">
        <v>2014</v>
      </c>
    </row>
    <row r="493" spans="1:25" x14ac:dyDescent="0.2">
      <c r="A493">
        <v>292</v>
      </c>
      <c r="B493" t="s">
        <v>321</v>
      </c>
      <c r="C493" t="s">
        <v>138</v>
      </c>
      <c r="D493">
        <v>9</v>
      </c>
      <c r="E493">
        <v>355</v>
      </c>
      <c r="F493">
        <v>328</v>
      </c>
      <c r="G493">
        <v>210</v>
      </c>
      <c r="H493">
        <v>198</v>
      </c>
      <c r="I493">
        <v>424</v>
      </c>
      <c r="J493">
        <v>310</v>
      </c>
      <c r="K493" t="s">
        <v>2722</v>
      </c>
      <c r="L493">
        <v>138</v>
      </c>
      <c r="M493">
        <v>46.42</v>
      </c>
      <c r="N493">
        <v>2014</v>
      </c>
      <c r="O493" t="str">
        <f>VLOOKUP(C493, Query[[Country]:[Population Rank]],2,FALSE)</f>
        <v>1</v>
      </c>
      <c r="P493" t="str">
        <f>VLOOKUP(C493, Query[[Country]:[Growth Rate]],3,FALSE)</f>
        <v>0.39%</v>
      </c>
      <c r="Q493" t="str">
        <f>VLOOKUP(C493, Query[[Country]:[World Percentage]],4,FALSE)</f>
        <v>18.47%</v>
      </c>
      <c r="R493" t="str">
        <f>VLOOKUP(C493, Query[[Country]:[Density]],5,FALSE)</f>
        <v>148.28</v>
      </c>
      <c r="S493" t="str">
        <f>VLOOKUP(C493, Query[[Country]:[Land Area]],6, FALSE)</f>
        <v>9,388,211</v>
      </c>
      <c r="T493" t="str">
        <f>VLOOKUP(C493, Query[[Country]:[Area]],10, FALSE)</f>
        <v>9,706,961</v>
      </c>
      <c r="U493" t="str">
        <f>VLOOKUP(C493, Query[[Country]:[Region]],12, FALSE)</f>
        <v>Asia</v>
      </c>
      <c r="V493" t="str">
        <f>VLOOKUP(C493, Query[[Country]:[Subregion]],13, FALSE)</f>
        <v>Eastern Asia</v>
      </c>
      <c r="W493" t="str">
        <f>VLOOKUP(C493, Query[[Country]:[GDP (IMF)]],16, FALSE)</f>
        <v>$15.47 Tn</v>
      </c>
      <c r="X493" t="str">
        <f>VLOOKUP(C493, Query[[Country]:[GDP (UN)]],17, FALSE)</f>
        <v>$11.22 Tn</v>
      </c>
      <c r="Y493">
        <f>VLOOKUP(C493, Query[[Country]:[GDP Per Capita]],18, FALSE)</f>
        <v>10746.78</v>
      </c>
    </row>
    <row r="494" spans="1:25" x14ac:dyDescent="0.2">
      <c r="A494">
        <v>293</v>
      </c>
      <c r="B494" t="s">
        <v>322</v>
      </c>
      <c r="C494" t="s">
        <v>15</v>
      </c>
      <c r="D494">
        <v>113</v>
      </c>
      <c r="E494">
        <v>355</v>
      </c>
      <c r="F494">
        <v>478</v>
      </c>
      <c r="G494">
        <v>210</v>
      </c>
      <c r="H494">
        <v>338</v>
      </c>
      <c r="I494">
        <v>279</v>
      </c>
      <c r="J494">
        <v>220</v>
      </c>
      <c r="K494" t="s">
        <v>2693</v>
      </c>
      <c r="L494">
        <v>737</v>
      </c>
      <c r="M494">
        <v>46.42</v>
      </c>
      <c r="N494">
        <v>2014</v>
      </c>
      <c r="O494" t="str">
        <f>VLOOKUP(C494, Query[[Country]:[Population Rank]],2,FALSE)</f>
        <v>3</v>
      </c>
      <c r="P494" t="str">
        <f>VLOOKUP(C494, Query[[Country]:[Growth Rate]],3,FALSE)</f>
        <v>0.59%</v>
      </c>
      <c r="Q494" t="str">
        <f>VLOOKUP(C494, Query[[Country]:[World Percentage]],4,FALSE)</f>
        <v>4.25%</v>
      </c>
      <c r="R494" t="str">
        <f>VLOOKUP(C494, Query[[Country]:[Density]],5,FALSE)</f>
        <v>35.32</v>
      </c>
      <c r="S494" t="str">
        <f>VLOOKUP(C494, Query[[Country]:[Land Area]],6, FALSE)</f>
        <v>9,147,420</v>
      </c>
      <c r="T494" t="str">
        <f>VLOOKUP(C494, Query[[Country]:[Area]],10, FALSE)</f>
        <v>9,372,610</v>
      </c>
      <c r="U494" t="str">
        <f>VLOOKUP(C494, Query[[Country]:[Region]],12, FALSE)</f>
        <v>Americas</v>
      </c>
      <c r="V494" t="str">
        <f>VLOOKUP(C494, Query[[Country]:[Subregion]],13, FALSE)</f>
        <v>Northern America</v>
      </c>
      <c r="W494" t="str">
        <f>VLOOKUP(C494, Query[[Country]:[GDP (IMF)]],16, FALSE)</f>
        <v>$22.20 Tn</v>
      </c>
      <c r="X494" t="str">
        <f>VLOOKUP(C494, Query[[Country]:[GDP (UN)]],17, FALSE)</f>
        <v>$18.62 Tn</v>
      </c>
      <c r="Y494">
        <f>VLOOKUP(C494, Query[[Country]:[GDP Per Capita]],18, FALSE)</f>
        <v>67063.27</v>
      </c>
    </row>
    <row r="495" spans="1:25" x14ac:dyDescent="0.2">
      <c r="A495">
        <v>294</v>
      </c>
      <c r="B495" t="s">
        <v>323</v>
      </c>
      <c r="C495" t="s">
        <v>15</v>
      </c>
      <c r="D495">
        <v>114</v>
      </c>
      <c r="E495">
        <v>35</v>
      </c>
      <c r="F495">
        <v>236</v>
      </c>
      <c r="G495">
        <v>210</v>
      </c>
      <c r="H495">
        <v>677</v>
      </c>
      <c r="I495">
        <v>444</v>
      </c>
      <c r="J495">
        <v>406</v>
      </c>
      <c r="K495" t="s">
        <v>2723</v>
      </c>
      <c r="L495">
        <v>373</v>
      </c>
      <c r="M495">
        <v>46.41</v>
      </c>
      <c r="N495">
        <v>2014</v>
      </c>
      <c r="O495" t="str">
        <f>VLOOKUP(C495, Query[[Country]:[Population Rank]],2,FALSE)</f>
        <v>3</v>
      </c>
      <c r="P495" t="str">
        <f>VLOOKUP(C495, Query[[Country]:[Growth Rate]],3,FALSE)</f>
        <v>0.59%</v>
      </c>
      <c r="Q495" t="str">
        <f>VLOOKUP(C495, Query[[Country]:[World Percentage]],4,FALSE)</f>
        <v>4.25%</v>
      </c>
      <c r="R495" t="str">
        <f>VLOOKUP(C495, Query[[Country]:[Density]],5,FALSE)</f>
        <v>35.32</v>
      </c>
      <c r="S495" t="str">
        <f>VLOOKUP(C495, Query[[Country]:[Land Area]],6, FALSE)</f>
        <v>9,147,420</v>
      </c>
      <c r="T495" t="str">
        <f>VLOOKUP(C495, Query[[Country]:[Area]],10, FALSE)</f>
        <v>9,372,610</v>
      </c>
      <c r="U495" t="str">
        <f>VLOOKUP(C495, Query[[Country]:[Region]],12, FALSE)</f>
        <v>Americas</v>
      </c>
      <c r="V495" t="str">
        <f>VLOOKUP(C495, Query[[Country]:[Subregion]],13, FALSE)</f>
        <v>Northern America</v>
      </c>
      <c r="W495" t="str">
        <f>VLOOKUP(C495, Query[[Country]:[GDP (IMF)]],16, FALSE)</f>
        <v>$22.20 Tn</v>
      </c>
      <c r="X495" t="str">
        <f>VLOOKUP(C495, Query[[Country]:[GDP (UN)]],17, FALSE)</f>
        <v>$18.62 Tn</v>
      </c>
      <c r="Y495">
        <f>VLOOKUP(C495, Query[[Country]:[GDP Per Capita]],18, FALSE)</f>
        <v>67063.27</v>
      </c>
    </row>
    <row r="496" spans="1:25" x14ac:dyDescent="0.2">
      <c r="A496">
        <v>295</v>
      </c>
      <c r="B496" t="s">
        <v>324</v>
      </c>
      <c r="C496" t="s">
        <v>101</v>
      </c>
      <c r="D496">
        <v>23</v>
      </c>
      <c r="E496">
        <v>355</v>
      </c>
      <c r="F496">
        <v>478</v>
      </c>
      <c r="G496">
        <v>210</v>
      </c>
      <c r="H496">
        <v>324</v>
      </c>
      <c r="I496">
        <v>252</v>
      </c>
      <c r="J496">
        <v>363</v>
      </c>
      <c r="K496" t="s">
        <v>2195</v>
      </c>
      <c r="L496">
        <v>280</v>
      </c>
      <c r="M496">
        <v>46.41</v>
      </c>
      <c r="N496">
        <v>2014</v>
      </c>
      <c r="O496" t="str">
        <f>VLOOKUP(C496, Query[[Country]:[Population Rank]],2,FALSE)</f>
        <v>19</v>
      </c>
      <c r="P496" t="str">
        <f>VLOOKUP(C496, Query[[Country]:[Growth Rate]],3,FALSE)</f>
        <v>0.32%</v>
      </c>
      <c r="Q496" t="str">
        <f>VLOOKUP(C496, Query[[Country]:[World Percentage]],4,FALSE)</f>
        <v>1.07%</v>
      </c>
      <c r="R496" t="str">
        <f>VLOOKUP(C496, Query[[Country]:[Density]],5,FALSE)</f>
        <v>234.61</v>
      </c>
      <c r="S496" t="str">
        <f>VLOOKUP(C496, Query[[Country]:[Land Area]],6, FALSE)</f>
        <v>348,560</v>
      </c>
      <c r="T496" t="str">
        <f>VLOOKUP(C496, Query[[Country]:[Area]],10, FALSE)</f>
        <v>357,114</v>
      </c>
      <c r="U496" t="str">
        <f>VLOOKUP(C496, Query[[Country]:[Region]],12, FALSE)</f>
        <v>Europe</v>
      </c>
      <c r="V496" t="str">
        <f>VLOOKUP(C496, Query[[Country]:[Subregion]],13, FALSE)</f>
        <v>Western Europe</v>
      </c>
      <c r="W496" t="str">
        <f>VLOOKUP(C496, Query[[Country]:[GDP (IMF)]],16, FALSE)</f>
        <v>$4.16 Tn</v>
      </c>
      <c r="X496" t="str">
        <f>VLOOKUP(C496, Query[[Country]:[GDP (UN)]],17, FALSE)</f>
        <v>$3.48 Tn</v>
      </c>
      <c r="Y496">
        <f>VLOOKUP(C496, Query[[Country]:[GDP Per Capita]],18, FALSE)</f>
        <v>49617.15</v>
      </c>
    </row>
    <row r="497" spans="1:25" x14ac:dyDescent="0.2">
      <c r="A497">
        <v>296</v>
      </c>
      <c r="B497" t="s">
        <v>325</v>
      </c>
      <c r="C497" t="s">
        <v>15</v>
      </c>
      <c r="D497">
        <v>115</v>
      </c>
      <c r="E497">
        <v>355</v>
      </c>
      <c r="F497">
        <v>267</v>
      </c>
      <c r="G497">
        <v>122</v>
      </c>
      <c r="H497">
        <v>293</v>
      </c>
      <c r="I497">
        <v>221</v>
      </c>
      <c r="J497">
        <v>310</v>
      </c>
      <c r="K497" t="s">
        <v>2666</v>
      </c>
      <c r="L497">
        <v>170</v>
      </c>
      <c r="M497">
        <v>46.4</v>
      </c>
      <c r="N497">
        <v>2014</v>
      </c>
      <c r="O497" t="str">
        <f>VLOOKUP(C497, Query[[Country]:[Population Rank]],2,FALSE)</f>
        <v>3</v>
      </c>
      <c r="P497" t="str">
        <f>VLOOKUP(C497, Query[[Country]:[Growth Rate]],3,FALSE)</f>
        <v>0.59%</v>
      </c>
      <c r="Q497" t="str">
        <f>VLOOKUP(C497, Query[[Country]:[World Percentage]],4,FALSE)</f>
        <v>4.25%</v>
      </c>
      <c r="R497" t="str">
        <f>VLOOKUP(C497, Query[[Country]:[Density]],5,FALSE)</f>
        <v>35.32</v>
      </c>
      <c r="S497" t="str">
        <f>VLOOKUP(C497, Query[[Country]:[Land Area]],6, FALSE)</f>
        <v>9,147,420</v>
      </c>
      <c r="T497" t="str">
        <f>VLOOKUP(C497, Query[[Country]:[Area]],10, FALSE)</f>
        <v>9,372,610</v>
      </c>
      <c r="U497" t="str">
        <f>VLOOKUP(C497, Query[[Country]:[Region]],12, FALSE)</f>
        <v>Americas</v>
      </c>
      <c r="V497" t="str">
        <f>VLOOKUP(C497, Query[[Country]:[Subregion]],13, FALSE)</f>
        <v>Northern America</v>
      </c>
      <c r="W497" t="str">
        <f>VLOOKUP(C497, Query[[Country]:[GDP (IMF)]],16, FALSE)</f>
        <v>$22.20 Tn</v>
      </c>
      <c r="X497" t="str">
        <f>VLOOKUP(C497, Query[[Country]:[GDP (UN)]],17, FALSE)</f>
        <v>$18.62 Tn</v>
      </c>
      <c r="Y497">
        <f>VLOOKUP(C497, Query[[Country]:[GDP Per Capita]],18, FALSE)</f>
        <v>67063.27</v>
      </c>
    </row>
    <row r="498" spans="1:25" x14ac:dyDescent="0.2">
      <c r="A498">
        <v>297</v>
      </c>
      <c r="B498" t="s">
        <v>326</v>
      </c>
      <c r="C498" t="s">
        <v>101</v>
      </c>
      <c r="D498">
        <v>24</v>
      </c>
      <c r="E498">
        <v>80</v>
      </c>
      <c r="F498">
        <v>276</v>
      </c>
      <c r="G498">
        <v>210</v>
      </c>
      <c r="H498">
        <v>353</v>
      </c>
      <c r="I498">
        <v>432</v>
      </c>
      <c r="J498">
        <v>406</v>
      </c>
      <c r="K498" t="s">
        <v>2724</v>
      </c>
      <c r="L498">
        <v>115</v>
      </c>
      <c r="M498">
        <v>46.39</v>
      </c>
      <c r="N498">
        <v>2014</v>
      </c>
      <c r="O498" t="str">
        <f>VLOOKUP(C498, Query[[Country]:[Population Rank]],2,FALSE)</f>
        <v>19</v>
      </c>
      <c r="P498" t="str">
        <f>VLOOKUP(C498, Query[[Country]:[Growth Rate]],3,FALSE)</f>
        <v>0.32%</v>
      </c>
      <c r="Q498" t="str">
        <f>VLOOKUP(C498, Query[[Country]:[World Percentage]],4,FALSE)</f>
        <v>1.07%</v>
      </c>
      <c r="R498" t="str">
        <f>VLOOKUP(C498, Query[[Country]:[Density]],5,FALSE)</f>
        <v>234.61</v>
      </c>
      <c r="S498" t="str">
        <f>VLOOKUP(C498, Query[[Country]:[Land Area]],6, FALSE)</f>
        <v>348,560</v>
      </c>
      <c r="T498" t="str">
        <f>VLOOKUP(C498, Query[[Country]:[Area]],10, FALSE)</f>
        <v>357,114</v>
      </c>
      <c r="U498" t="str">
        <f>VLOOKUP(C498, Query[[Country]:[Region]],12, FALSE)</f>
        <v>Europe</v>
      </c>
      <c r="V498" t="str">
        <f>VLOOKUP(C498, Query[[Country]:[Subregion]],13, FALSE)</f>
        <v>Western Europe</v>
      </c>
      <c r="W498" t="str">
        <f>VLOOKUP(C498, Query[[Country]:[GDP (IMF)]],16, FALSE)</f>
        <v>$4.16 Tn</v>
      </c>
      <c r="X498" t="str">
        <f>VLOOKUP(C498, Query[[Country]:[GDP (UN)]],17, FALSE)</f>
        <v>$3.48 Tn</v>
      </c>
      <c r="Y498">
        <f>VLOOKUP(C498, Query[[Country]:[GDP Per Capita]],18, FALSE)</f>
        <v>49617.15</v>
      </c>
    </row>
    <row r="499" spans="1:25" x14ac:dyDescent="0.2">
      <c r="A499">
        <v>298</v>
      </c>
      <c r="B499" t="s">
        <v>327</v>
      </c>
      <c r="C499" t="s">
        <v>15</v>
      </c>
      <c r="D499">
        <v>116</v>
      </c>
      <c r="E499">
        <v>355</v>
      </c>
      <c r="F499">
        <v>440</v>
      </c>
      <c r="G499">
        <v>182</v>
      </c>
      <c r="H499">
        <v>262</v>
      </c>
      <c r="I499">
        <v>353</v>
      </c>
      <c r="J499">
        <v>130</v>
      </c>
      <c r="K499" t="s">
        <v>2664</v>
      </c>
      <c r="L499">
        <v>737</v>
      </c>
      <c r="M499">
        <v>46.37</v>
      </c>
      <c r="N499">
        <v>2014</v>
      </c>
      <c r="O499" t="str">
        <f>VLOOKUP(C499, Query[[Country]:[Population Rank]],2,FALSE)</f>
        <v>3</v>
      </c>
      <c r="P499" t="str">
        <f>VLOOKUP(C499, Query[[Country]:[Growth Rate]],3,FALSE)</f>
        <v>0.59%</v>
      </c>
      <c r="Q499" t="str">
        <f>VLOOKUP(C499, Query[[Country]:[World Percentage]],4,FALSE)</f>
        <v>4.25%</v>
      </c>
      <c r="R499" t="str">
        <f>VLOOKUP(C499, Query[[Country]:[Density]],5,FALSE)</f>
        <v>35.32</v>
      </c>
      <c r="S499" t="str">
        <f>VLOOKUP(C499, Query[[Country]:[Land Area]],6, FALSE)</f>
        <v>9,147,420</v>
      </c>
      <c r="T499" t="str">
        <f>VLOOKUP(C499, Query[[Country]:[Area]],10, FALSE)</f>
        <v>9,372,610</v>
      </c>
      <c r="U499" t="str">
        <f>VLOOKUP(C499, Query[[Country]:[Region]],12, FALSE)</f>
        <v>Americas</v>
      </c>
      <c r="V499" t="str">
        <f>VLOOKUP(C499, Query[[Country]:[Subregion]],13, FALSE)</f>
        <v>Northern America</v>
      </c>
      <c r="W499" t="str">
        <f>VLOOKUP(C499, Query[[Country]:[GDP (IMF)]],16, FALSE)</f>
        <v>$22.20 Tn</v>
      </c>
      <c r="X499" t="str">
        <f>VLOOKUP(C499, Query[[Country]:[GDP (UN)]],17, FALSE)</f>
        <v>$18.62 Tn</v>
      </c>
      <c r="Y499">
        <f>VLOOKUP(C499, Query[[Country]:[GDP Per Capita]],18, FALSE)</f>
        <v>67063.27</v>
      </c>
    </row>
    <row r="500" spans="1:25" x14ac:dyDescent="0.2">
      <c r="A500">
        <v>299</v>
      </c>
      <c r="B500" t="s">
        <v>328</v>
      </c>
      <c r="C500" t="s">
        <v>101</v>
      </c>
      <c r="D500">
        <v>25</v>
      </c>
      <c r="E500">
        <v>308</v>
      </c>
      <c r="F500">
        <v>478</v>
      </c>
      <c r="G500">
        <v>201</v>
      </c>
      <c r="H500">
        <v>287</v>
      </c>
      <c r="I500">
        <v>268</v>
      </c>
      <c r="J500">
        <v>800</v>
      </c>
      <c r="K500" t="s">
        <v>2692</v>
      </c>
      <c r="L500">
        <v>307</v>
      </c>
      <c r="M500">
        <v>46.36</v>
      </c>
      <c r="N500">
        <v>2014</v>
      </c>
      <c r="O500" t="str">
        <f>VLOOKUP(C500, Query[[Country]:[Population Rank]],2,FALSE)</f>
        <v>19</v>
      </c>
      <c r="P500" t="str">
        <f>VLOOKUP(C500, Query[[Country]:[Growth Rate]],3,FALSE)</f>
        <v>0.32%</v>
      </c>
      <c r="Q500" t="str">
        <f>VLOOKUP(C500, Query[[Country]:[World Percentage]],4,FALSE)</f>
        <v>1.07%</v>
      </c>
      <c r="R500" t="str">
        <f>VLOOKUP(C500, Query[[Country]:[Density]],5,FALSE)</f>
        <v>234.61</v>
      </c>
      <c r="S500" t="str">
        <f>VLOOKUP(C500, Query[[Country]:[Land Area]],6, FALSE)</f>
        <v>348,560</v>
      </c>
      <c r="T500" t="str">
        <f>VLOOKUP(C500, Query[[Country]:[Area]],10, FALSE)</f>
        <v>357,114</v>
      </c>
      <c r="U500" t="str">
        <f>VLOOKUP(C500, Query[[Country]:[Region]],12, FALSE)</f>
        <v>Europe</v>
      </c>
      <c r="V500" t="str">
        <f>VLOOKUP(C500, Query[[Country]:[Subregion]],13, FALSE)</f>
        <v>Western Europe</v>
      </c>
      <c r="W500" t="str">
        <f>VLOOKUP(C500, Query[[Country]:[GDP (IMF)]],16, FALSE)</f>
        <v>$4.16 Tn</v>
      </c>
      <c r="X500" t="str">
        <f>VLOOKUP(C500, Query[[Country]:[GDP (UN)]],17, FALSE)</f>
        <v>$3.48 Tn</v>
      </c>
      <c r="Y500">
        <f>VLOOKUP(C500, Query[[Country]:[GDP Per Capita]],18, FALSE)</f>
        <v>49617.15</v>
      </c>
    </row>
    <row r="501" spans="1:25" x14ac:dyDescent="0.2">
      <c r="A501">
        <v>300</v>
      </c>
      <c r="B501" t="s">
        <v>329</v>
      </c>
      <c r="C501" t="s">
        <v>101</v>
      </c>
      <c r="D501">
        <v>26</v>
      </c>
      <c r="E501">
        <v>78</v>
      </c>
      <c r="F501">
        <v>175</v>
      </c>
      <c r="G501">
        <v>210</v>
      </c>
      <c r="H501">
        <v>379</v>
      </c>
      <c r="I501">
        <v>367</v>
      </c>
      <c r="J501">
        <v>363</v>
      </c>
      <c r="K501" t="s">
        <v>2725</v>
      </c>
      <c r="L501">
        <v>280</v>
      </c>
      <c r="M501">
        <v>46.34</v>
      </c>
      <c r="N501">
        <v>2014</v>
      </c>
      <c r="O501" t="str">
        <f>VLOOKUP(C501, Query[[Country]:[Population Rank]],2,FALSE)</f>
        <v>19</v>
      </c>
      <c r="P501" t="str">
        <f>VLOOKUP(C501, Query[[Country]:[Growth Rate]],3,FALSE)</f>
        <v>0.32%</v>
      </c>
      <c r="Q501" t="str">
        <f>VLOOKUP(C501, Query[[Country]:[World Percentage]],4,FALSE)</f>
        <v>1.07%</v>
      </c>
      <c r="R501" t="str">
        <f>VLOOKUP(C501, Query[[Country]:[Density]],5,FALSE)</f>
        <v>234.61</v>
      </c>
      <c r="S501" t="str">
        <f>VLOOKUP(C501, Query[[Country]:[Land Area]],6, FALSE)</f>
        <v>348,560</v>
      </c>
      <c r="T501" t="str">
        <f>VLOOKUP(C501, Query[[Country]:[Area]],10, FALSE)</f>
        <v>357,114</v>
      </c>
      <c r="U501" t="str">
        <f>VLOOKUP(C501, Query[[Country]:[Region]],12, FALSE)</f>
        <v>Europe</v>
      </c>
      <c r="V501" t="str">
        <f>VLOOKUP(C501, Query[[Country]:[Subregion]],13, FALSE)</f>
        <v>Western Europe</v>
      </c>
      <c r="W501" t="str">
        <f>VLOOKUP(C501, Query[[Country]:[GDP (IMF)]],16, FALSE)</f>
        <v>$4.16 Tn</v>
      </c>
      <c r="X501" t="str">
        <f>VLOOKUP(C501, Query[[Country]:[GDP (UN)]],17, FALSE)</f>
        <v>$3.48 Tn</v>
      </c>
      <c r="Y501">
        <f>VLOOKUP(C501, Query[[Country]:[GDP Per Capita]],18, FALSE)</f>
        <v>49617.15</v>
      </c>
    </row>
    <row r="502" spans="1:25" x14ac:dyDescent="0.2">
      <c r="A502">
        <v>301</v>
      </c>
      <c r="B502" t="s">
        <v>330</v>
      </c>
      <c r="C502" t="s">
        <v>159</v>
      </c>
      <c r="D502">
        <v>4</v>
      </c>
      <c r="E502">
        <v>355</v>
      </c>
      <c r="F502">
        <v>464</v>
      </c>
      <c r="G502">
        <v>210</v>
      </c>
      <c r="H502">
        <v>210</v>
      </c>
      <c r="I502">
        <v>342</v>
      </c>
      <c r="J502">
        <v>220</v>
      </c>
      <c r="K502" t="s">
        <v>2199</v>
      </c>
      <c r="L502">
        <v>552</v>
      </c>
      <c r="M502">
        <v>46.34</v>
      </c>
      <c r="N502">
        <v>2014</v>
      </c>
      <c r="O502" t="str">
        <f>VLOOKUP(C502, Query[[Country]:[Population Rank]],2,FALSE)</f>
        <v>30</v>
      </c>
      <c r="P502" t="str">
        <f>VLOOKUP(C502, Query[[Country]:[Growth Rate]],3,FALSE)</f>
        <v>0.04%</v>
      </c>
      <c r="Q502" t="str">
        <f>VLOOKUP(C502, Query[[Country]:[World Percentage]],4,FALSE)</f>
        <v>0.60%</v>
      </c>
      <c r="R502" t="str">
        <f>VLOOKUP(C502, Query[[Country]:[Density]],5,FALSE)</f>
        <v>92.40</v>
      </c>
      <c r="S502" t="str">
        <f>VLOOKUP(C502, Query[[Country]:[Land Area]],6, FALSE)</f>
        <v>498,800</v>
      </c>
      <c r="T502" t="str">
        <f>VLOOKUP(C502, Query[[Country]:[Area]],10, FALSE)</f>
        <v>505,992</v>
      </c>
      <c r="U502" t="str">
        <f>VLOOKUP(C502, Query[[Country]:[Region]],12, FALSE)</f>
        <v>Europe</v>
      </c>
      <c r="V502" t="str">
        <f>VLOOKUP(C502, Query[[Country]:[Subregion]],13, FALSE)</f>
        <v>Southern Europe</v>
      </c>
      <c r="W502" t="str">
        <f>VLOOKUP(C502, Query[[Country]:[GDP (IMF)]],16, FALSE)</f>
        <v>$1.50 Tn</v>
      </c>
      <c r="X502" t="str">
        <f>VLOOKUP(C502, Query[[Country]:[GDP (UN)]],17, FALSE)</f>
        <v>$1.24 Tn</v>
      </c>
      <c r="Y502">
        <f>VLOOKUP(C502, Query[[Country]:[GDP Per Capita]],18, FALSE)</f>
        <v>32019.83</v>
      </c>
    </row>
    <row r="503" spans="1:25" x14ac:dyDescent="0.2">
      <c r="A503">
        <v>302</v>
      </c>
      <c r="B503" t="s">
        <v>2726</v>
      </c>
      <c r="C503" t="s">
        <v>86</v>
      </c>
      <c r="D503">
        <v>8</v>
      </c>
      <c r="E503">
        <v>355</v>
      </c>
      <c r="F503">
        <v>177</v>
      </c>
      <c r="G503">
        <v>210</v>
      </c>
      <c r="H503">
        <v>290</v>
      </c>
      <c r="I503">
        <v>345</v>
      </c>
      <c r="J503">
        <v>310</v>
      </c>
      <c r="K503" t="s">
        <v>2714</v>
      </c>
      <c r="L503">
        <v>737</v>
      </c>
      <c r="M503">
        <v>46.32</v>
      </c>
      <c r="N503">
        <v>2014</v>
      </c>
      <c r="O503" t="str">
        <f>VLOOKUP(C503, Query[[Country]:[Population Rank]],2,FALSE)</f>
        <v>91</v>
      </c>
      <c r="P503" t="str">
        <f>VLOOKUP(C503, Query[[Country]:[Growth Rate]],3,FALSE)</f>
        <v>0.63%</v>
      </c>
      <c r="Q503" t="str">
        <f>VLOOKUP(C503, Query[[Country]:[World Percentage]],4,FALSE)</f>
        <v>0.13%</v>
      </c>
      <c r="R503" t="str">
        <f>VLOOKUP(C503, Query[[Country]:[Density]],5,FALSE)</f>
        <v>22.43</v>
      </c>
      <c r="S503" t="str">
        <f>VLOOKUP(C503, Query[[Country]:[Land Area]],6, FALSE)</f>
        <v>410,340</v>
      </c>
      <c r="T503" t="str">
        <f>VLOOKUP(C503, Query[[Country]:[Area]],10, FALSE)</f>
        <v>450,295</v>
      </c>
      <c r="U503" t="str">
        <f>VLOOKUP(C503, Query[[Country]:[Region]],12, FALSE)</f>
        <v>Europe</v>
      </c>
      <c r="V503" t="str">
        <f>VLOOKUP(C503, Query[[Country]:[Subregion]],13, FALSE)</f>
        <v>Northern Europe</v>
      </c>
      <c r="W503" t="str">
        <f>VLOOKUP(C503, Query[[Country]:[GDP (IMF)]],16, FALSE)</f>
        <v>$576.72 Bn</v>
      </c>
      <c r="X503" t="str">
        <f>VLOOKUP(C503, Query[[Country]:[GDP (UN)]],17, FALSE)</f>
        <v>$514.48 Bn</v>
      </c>
      <c r="Y503">
        <f>VLOOKUP(C503, Query[[Country]:[GDP Per Capita]],18, FALSE)</f>
        <v>57105.15</v>
      </c>
    </row>
    <row r="504" spans="1:25" x14ac:dyDescent="0.2">
      <c r="A504">
        <v>303</v>
      </c>
      <c r="B504" t="s">
        <v>331</v>
      </c>
      <c r="C504" t="s">
        <v>101</v>
      </c>
      <c r="D504">
        <v>27</v>
      </c>
      <c r="E504">
        <v>355</v>
      </c>
      <c r="F504">
        <v>453</v>
      </c>
      <c r="G504">
        <v>210</v>
      </c>
      <c r="H504">
        <v>284</v>
      </c>
      <c r="I504">
        <v>288</v>
      </c>
      <c r="J504">
        <v>406</v>
      </c>
      <c r="K504" t="s">
        <v>2697</v>
      </c>
      <c r="L504">
        <v>426</v>
      </c>
      <c r="M504">
        <v>46.31</v>
      </c>
      <c r="N504">
        <v>2014</v>
      </c>
      <c r="O504" t="str">
        <f>VLOOKUP(C504, Query[[Country]:[Population Rank]],2,FALSE)</f>
        <v>19</v>
      </c>
      <c r="P504" t="str">
        <f>VLOOKUP(C504, Query[[Country]:[Growth Rate]],3,FALSE)</f>
        <v>0.32%</v>
      </c>
      <c r="Q504" t="str">
        <f>VLOOKUP(C504, Query[[Country]:[World Percentage]],4,FALSE)</f>
        <v>1.07%</v>
      </c>
      <c r="R504" t="str">
        <f>VLOOKUP(C504, Query[[Country]:[Density]],5,FALSE)</f>
        <v>234.61</v>
      </c>
      <c r="S504" t="str">
        <f>VLOOKUP(C504, Query[[Country]:[Land Area]],6, FALSE)</f>
        <v>348,560</v>
      </c>
      <c r="T504" t="str">
        <f>VLOOKUP(C504, Query[[Country]:[Area]],10, FALSE)</f>
        <v>357,114</v>
      </c>
      <c r="U504" t="str">
        <f>VLOOKUP(C504, Query[[Country]:[Region]],12, FALSE)</f>
        <v>Europe</v>
      </c>
      <c r="V504" t="str">
        <f>VLOOKUP(C504, Query[[Country]:[Subregion]],13, FALSE)</f>
        <v>Western Europe</v>
      </c>
      <c r="W504" t="str">
        <f>VLOOKUP(C504, Query[[Country]:[GDP (IMF)]],16, FALSE)</f>
        <v>$4.16 Tn</v>
      </c>
      <c r="X504" t="str">
        <f>VLOOKUP(C504, Query[[Country]:[GDP (UN)]],17, FALSE)</f>
        <v>$3.48 Tn</v>
      </c>
      <c r="Y504">
        <f>VLOOKUP(C504, Query[[Country]:[GDP Per Capita]],18, FALSE)</f>
        <v>49617.15</v>
      </c>
    </row>
    <row r="505" spans="1:25" x14ac:dyDescent="0.2">
      <c r="A505">
        <v>304</v>
      </c>
      <c r="B505" t="s">
        <v>332</v>
      </c>
      <c r="C505" t="s">
        <v>101</v>
      </c>
      <c r="D505">
        <v>28</v>
      </c>
      <c r="E505">
        <v>355</v>
      </c>
      <c r="F505">
        <v>283</v>
      </c>
      <c r="G505">
        <v>210</v>
      </c>
      <c r="H505">
        <v>235</v>
      </c>
      <c r="I505">
        <v>222</v>
      </c>
      <c r="J505">
        <v>406</v>
      </c>
      <c r="K505" t="s">
        <v>2727</v>
      </c>
      <c r="L505">
        <v>637</v>
      </c>
      <c r="M505">
        <v>46.31</v>
      </c>
      <c r="N505">
        <v>2014</v>
      </c>
      <c r="O505" t="str">
        <f>VLOOKUP(C505, Query[[Country]:[Population Rank]],2,FALSE)</f>
        <v>19</v>
      </c>
      <c r="P505" t="str">
        <f>VLOOKUP(C505, Query[[Country]:[Growth Rate]],3,FALSE)</f>
        <v>0.32%</v>
      </c>
      <c r="Q505" t="str">
        <f>VLOOKUP(C505, Query[[Country]:[World Percentage]],4,FALSE)</f>
        <v>1.07%</v>
      </c>
      <c r="R505" t="str">
        <f>VLOOKUP(C505, Query[[Country]:[Density]],5,FALSE)</f>
        <v>234.61</v>
      </c>
      <c r="S505" t="str">
        <f>VLOOKUP(C505, Query[[Country]:[Land Area]],6, FALSE)</f>
        <v>348,560</v>
      </c>
      <c r="T505" t="str">
        <f>VLOOKUP(C505, Query[[Country]:[Area]],10, FALSE)</f>
        <v>357,114</v>
      </c>
      <c r="U505" t="str">
        <f>VLOOKUP(C505, Query[[Country]:[Region]],12, FALSE)</f>
        <v>Europe</v>
      </c>
      <c r="V505" t="str">
        <f>VLOOKUP(C505, Query[[Country]:[Subregion]],13, FALSE)</f>
        <v>Western Europe</v>
      </c>
      <c r="W505" t="str">
        <f>VLOOKUP(C505, Query[[Country]:[GDP (IMF)]],16, FALSE)</f>
        <v>$4.16 Tn</v>
      </c>
      <c r="X505" t="str">
        <f>VLOOKUP(C505, Query[[Country]:[GDP (UN)]],17, FALSE)</f>
        <v>$3.48 Tn</v>
      </c>
      <c r="Y505">
        <f>VLOOKUP(C505, Query[[Country]:[GDP Per Capita]],18, FALSE)</f>
        <v>49617.15</v>
      </c>
    </row>
    <row r="506" spans="1:25" x14ac:dyDescent="0.2">
      <c r="A506">
        <v>305</v>
      </c>
      <c r="B506" t="s">
        <v>333</v>
      </c>
      <c r="C506" t="s">
        <v>113</v>
      </c>
      <c r="D506">
        <v>3</v>
      </c>
      <c r="E506">
        <v>355</v>
      </c>
      <c r="F506">
        <v>478</v>
      </c>
      <c r="G506">
        <v>210</v>
      </c>
      <c r="H506">
        <v>249</v>
      </c>
      <c r="I506">
        <v>206</v>
      </c>
      <c r="J506">
        <v>283</v>
      </c>
      <c r="K506" t="s">
        <v>2716</v>
      </c>
      <c r="L506">
        <v>737</v>
      </c>
      <c r="M506">
        <v>46.31</v>
      </c>
      <c r="N506">
        <v>2014</v>
      </c>
      <c r="O506" t="str">
        <f>VLOOKUP(C506, Query[[Country]:[Population Rank]],2,FALSE)</f>
        <v>119</v>
      </c>
      <c r="P506" t="str">
        <f>VLOOKUP(C506, Query[[Country]:[Growth Rate]],3,FALSE)</f>
        <v>0.79%</v>
      </c>
      <c r="Q506" t="str">
        <f>VLOOKUP(C506, Query[[Country]:[World Percentage]],4,FALSE)</f>
        <v>0.07%</v>
      </c>
      <c r="R506" t="str">
        <f>VLOOKUP(C506, Query[[Country]:[Density]],5,FALSE)</f>
        <v>16.74</v>
      </c>
      <c r="S506" t="str">
        <f>VLOOKUP(C506, Query[[Country]:[Land Area]],6, FALSE)</f>
        <v>365,268</v>
      </c>
      <c r="T506" t="str">
        <f>VLOOKUP(C506, Query[[Country]:[Area]],10, FALSE)</f>
        <v>323,802</v>
      </c>
      <c r="U506" t="str">
        <f>VLOOKUP(C506, Query[[Country]:[Region]],12, FALSE)</f>
        <v>Europe</v>
      </c>
      <c r="V506" t="str">
        <f>VLOOKUP(C506, Query[[Country]:[Subregion]],13, FALSE)</f>
        <v>Northern Europe</v>
      </c>
      <c r="W506" t="str">
        <f>VLOOKUP(C506, Query[[Country]:[GDP (IMF)]],16, FALSE)</f>
        <v>$438.62 Bn</v>
      </c>
      <c r="X506" t="str">
        <f>VLOOKUP(C506, Query[[Country]:[GDP (UN)]],17, FALSE)</f>
        <v>$371.07 Bn</v>
      </c>
      <c r="Y506">
        <f>VLOOKUP(C506, Query[[Country]:[GDP Per Capita]],18, FALSE)</f>
        <v>80908.23</v>
      </c>
    </row>
    <row r="507" spans="1:25" x14ac:dyDescent="0.2">
      <c r="A507">
        <v>306</v>
      </c>
      <c r="B507" t="s">
        <v>334</v>
      </c>
      <c r="C507" t="s">
        <v>19</v>
      </c>
      <c r="D507">
        <v>26</v>
      </c>
      <c r="E507">
        <v>70</v>
      </c>
      <c r="F507">
        <v>139</v>
      </c>
      <c r="G507">
        <v>75</v>
      </c>
      <c r="H507">
        <v>520</v>
      </c>
      <c r="I507">
        <v>742</v>
      </c>
      <c r="J507">
        <v>310</v>
      </c>
      <c r="K507" t="s">
        <v>2728</v>
      </c>
      <c r="L507">
        <v>737</v>
      </c>
      <c r="M507">
        <v>46.3</v>
      </c>
      <c r="N507">
        <v>2014</v>
      </c>
      <c r="O507" t="str">
        <f>VLOOKUP(C507, Query[[Country]:[Population Rank]],2,FALSE)</f>
        <v>21</v>
      </c>
      <c r="P507" t="str">
        <f>VLOOKUP(C507, Query[[Country]:[Growth Rate]],3,FALSE)</f>
        <v>0.53%</v>
      </c>
      <c r="Q507" t="str">
        <f>VLOOKUP(C507, Query[[Country]:[World Percentage]],4,FALSE)</f>
        <v>0.87%</v>
      </c>
      <c r="R507" t="str">
        <f>VLOOKUP(C507, Query[[Country]:[Density]],5,FALSE)</f>
        <v>279.48</v>
      </c>
      <c r="S507" t="str">
        <f>VLOOKUP(C507, Query[[Country]:[Land Area]],6, FALSE)</f>
        <v>241,930</v>
      </c>
      <c r="T507" t="str">
        <f>VLOOKUP(C507, Query[[Country]:[Area]],10, FALSE)</f>
        <v>242,900</v>
      </c>
      <c r="U507" t="str">
        <f>VLOOKUP(C507, Query[[Country]:[Region]],12, FALSE)</f>
        <v>Europe</v>
      </c>
      <c r="V507" t="str">
        <f>VLOOKUP(C507, Query[[Country]:[Subregion]],13, FALSE)</f>
        <v>Northern Europe</v>
      </c>
      <c r="W507" t="str">
        <f>VLOOKUP(C507, Query[[Country]:[GDP (IMF)]],16, FALSE)</f>
        <v>$2.93 Tn</v>
      </c>
      <c r="X507" t="str">
        <f>VLOOKUP(C507, Query[[Country]:[GDP (UN)]],17, FALSE)</f>
        <v>$2.65 Tn</v>
      </c>
      <c r="Y507">
        <f>VLOOKUP(C507, Query[[Country]:[GDP Per Capita]],18, FALSE)</f>
        <v>43117.57</v>
      </c>
    </row>
    <row r="508" spans="1:25" x14ac:dyDescent="0.2">
      <c r="A508">
        <v>307</v>
      </c>
      <c r="B508" t="s">
        <v>335</v>
      </c>
      <c r="C508" t="s">
        <v>15</v>
      </c>
      <c r="D508">
        <v>117</v>
      </c>
      <c r="E508">
        <v>130</v>
      </c>
      <c r="F508">
        <v>54</v>
      </c>
      <c r="G508">
        <v>210</v>
      </c>
      <c r="H508">
        <v>986</v>
      </c>
      <c r="I508">
        <v>538</v>
      </c>
      <c r="J508">
        <v>609</v>
      </c>
      <c r="K508" t="s">
        <v>2729</v>
      </c>
      <c r="L508">
        <v>737</v>
      </c>
      <c r="M508">
        <v>46.3</v>
      </c>
      <c r="N508">
        <v>2014</v>
      </c>
      <c r="O508" t="str">
        <f>VLOOKUP(C508, Query[[Country]:[Population Rank]],2,FALSE)</f>
        <v>3</v>
      </c>
      <c r="P508" t="str">
        <f>VLOOKUP(C508, Query[[Country]:[Growth Rate]],3,FALSE)</f>
        <v>0.59%</v>
      </c>
      <c r="Q508" t="str">
        <f>VLOOKUP(C508, Query[[Country]:[World Percentage]],4,FALSE)</f>
        <v>4.25%</v>
      </c>
      <c r="R508" t="str">
        <f>VLOOKUP(C508, Query[[Country]:[Density]],5,FALSE)</f>
        <v>35.32</v>
      </c>
      <c r="S508" t="str">
        <f>VLOOKUP(C508, Query[[Country]:[Land Area]],6, FALSE)</f>
        <v>9,147,420</v>
      </c>
      <c r="T508" t="str">
        <f>VLOOKUP(C508, Query[[Country]:[Area]],10, FALSE)</f>
        <v>9,372,610</v>
      </c>
      <c r="U508" t="str">
        <f>VLOOKUP(C508, Query[[Country]:[Region]],12, FALSE)</f>
        <v>Americas</v>
      </c>
      <c r="V508" t="str">
        <f>VLOOKUP(C508, Query[[Country]:[Subregion]],13, FALSE)</f>
        <v>Northern America</v>
      </c>
      <c r="W508" t="str">
        <f>VLOOKUP(C508, Query[[Country]:[GDP (IMF)]],16, FALSE)</f>
        <v>$22.20 Tn</v>
      </c>
      <c r="X508" t="str">
        <f>VLOOKUP(C508, Query[[Country]:[GDP (UN)]],17, FALSE)</f>
        <v>$18.62 Tn</v>
      </c>
      <c r="Y508">
        <f>VLOOKUP(C508, Query[[Country]:[GDP Per Capita]],18, FALSE)</f>
        <v>67063.27</v>
      </c>
    </row>
    <row r="509" spans="1:25" x14ac:dyDescent="0.2">
      <c r="A509">
        <v>308</v>
      </c>
      <c r="B509" t="s">
        <v>336</v>
      </c>
      <c r="C509" t="s">
        <v>95</v>
      </c>
      <c r="D509">
        <v>8</v>
      </c>
      <c r="E509">
        <v>268</v>
      </c>
      <c r="F509">
        <v>465</v>
      </c>
      <c r="G509">
        <v>210</v>
      </c>
      <c r="H509">
        <v>229</v>
      </c>
      <c r="I509">
        <v>368</v>
      </c>
      <c r="J509">
        <v>200</v>
      </c>
      <c r="K509" t="s">
        <v>2664</v>
      </c>
      <c r="L509">
        <v>426</v>
      </c>
      <c r="M509">
        <v>46.3</v>
      </c>
      <c r="N509">
        <v>2014</v>
      </c>
      <c r="O509" t="str">
        <f>VLOOKUP(C509, Query[[Country]:[Population Rank]],2,FALSE)</f>
        <v>23</v>
      </c>
      <c r="P509" t="str">
        <f>VLOOKUP(C509, Query[[Country]:[Growth Rate]],3,FALSE)</f>
        <v>-0.15%</v>
      </c>
      <c r="Q509" t="str">
        <f>VLOOKUP(C509, Query[[Country]:[World Percentage]],4,FALSE)</f>
        <v>0.78%</v>
      </c>
      <c r="R509" t="str">
        <f>VLOOKUP(C509, Query[[Country]:[Density]],5,FALSE)</f>
        <v>200.65</v>
      </c>
      <c r="S509" t="str">
        <f>VLOOKUP(C509, Query[[Country]:[Land Area]],6, FALSE)</f>
        <v>294,140</v>
      </c>
      <c r="T509" t="str">
        <f>VLOOKUP(C509, Query[[Country]:[Area]],10, FALSE)</f>
        <v>301,336</v>
      </c>
      <c r="U509" t="str">
        <f>VLOOKUP(C509, Query[[Country]:[Region]],12, FALSE)</f>
        <v>Europe</v>
      </c>
      <c r="V509" t="str">
        <f>VLOOKUP(C509, Query[[Country]:[Subregion]],13, FALSE)</f>
        <v>Southern Europe</v>
      </c>
      <c r="W509" t="str">
        <f>VLOOKUP(C509, Query[[Country]:[GDP (IMF)]],16, FALSE)</f>
        <v>$2.09 Tn</v>
      </c>
      <c r="X509" t="str">
        <f>VLOOKUP(C509, Query[[Country]:[GDP (UN)]],17, FALSE)</f>
        <v>$1.86 Tn</v>
      </c>
      <c r="Y509">
        <f>VLOOKUP(C509, Query[[Country]:[GDP Per Capita]],18, FALSE)</f>
        <v>34574.71</v>
      </c>
    </row>
    <row r="510" spans="1:25" x14ac:dyDescent="0.2">
      <c r="A510">
        <v>309</v>
      </c>
      <c r="B510" t="s">
        <v>337</v>
      </c>
      <c r="C510" t="s">
        <v>159</v>
      </c>
      <c r="D510">
        <v>5</v>
      </c>
      <c r="E510">
        <v>355</v>
      </c>
      <c r="F510">
        <v>449</v>
      </c>
      <c r="G510">
        <v>210</v>
      </c>
      <c r="H510">
        <v>228</v>
      </c>
      <c r="I510">
        <v>245</v>
      </c>
      <c r="J510">
        <v>310</v>
      </c>
      <c r="K510" t="s">
        <v>2199</v>
      </c>
      <c r="L510">
        <v>426</v>
      </c>
      <c r="M510">
        <v>46.29</v>
      </c>
      <c r="N510">
        <v>2014</v>
      </c>
      <c r="O510" t="str">
        <f>VLOOKUP(C510, Query[[Country]:[Population Rank]],2,FALSE)</f>
        <v>30</v>
      </c>
      <c r="P510" t="str">
        <f>VLOOKUP(C510, Query[[Country]:[Growth Rate]],3,FALSE)</f>
        <v>0.04%</v>
      </c>
      <c r="Q510" t="str">
        <f>VLOOKUP(C510, Query[[Country]:[World Percentage]],4,FALSE)</f>
        <v>0.60%</v>
      </c>
      <c r="R510" t="str">
        <f>VLOOKUP(C510, Query[[Country]:[Density]],5,FALSE)</f>
        <v>92.40</v>
      </c>
      <c r="S510" t="str">
        <f>VLOOKUP(C510, Query[[Country]:[Land Area]],6, FALSE)</f>
        <v>498,800</v>
      </c>
      <c r="T510" t="str">
        <f>VLOOKUP(C510, Query[[Country]:[Area]],10, FALSE)</f>
        <v>505,992</v>
      </c>
      <c r="U510" t="str">
        <f>VLOOKUP(C510, Query[[Country]:[Region]],12, FALSE)</f>
        <v>Europe</v>
      </c>
      <c r="V510" t="str">
        <f>VLOOKUP(C510, Query[[Country]:[Subregion]],13, FALSE)</f>
        <v>Southern Europe</v>
      </c>
      <c r="W510" t="str">
        <f>VLOOKUP(C510, Query[[Country]:[GDP (IMF)]],16, FALSE)</f>
        <v>$1.50 Tn</v>
      </c>
      <c r="X510" t="str">
        <f>VLOOKUP(C510, Query[[Country]:[GDP (UN)]],17, FALSE)</f>
        <v>$1.24 Tn</v>
      </c>
      <c r="Y510">
        <f>VLOOKUP(C510, Query[[Country]:[GDP Per Capita]],18, FALSE)</f>
        <v>32019.83</v>
      </c>
    </row>
    <row r="511" spans="1:25" x14ac:dyDescent="0.2">
      <c r="A511">
        <v>310</v>
      </c>
      <c r="B511" t="s">
        <v>338</v>
      </c>
      <c r="C511" t="s">
        <v>235</v>
      </c>
      <c r="D511">
        <v>2</v>
      </c>
      <c r="E511">
        <v>355</v>
      </c>
      <c r="F511">
        <v>478</v>
      </c>
      <c r="G511">
        <v>210</v>
      </c>
      <c r="H511">
        <v>275</v>
      </c>
      <c r="I511">
        <v>242</v>
      </c>
      <c r="J511">
        <v>283</v>
      </c>
      <c r="K511" t="s">
        <v>2671</v>
      </c>
      <c r="L511">
        <v>426</v>
      </c>
      <c r="M511">
        <v>46.29</v>
      </c>
      <c r="N511">
        <v>2014</v>
      </c>
      <c r="O511" t="str">
        <f>VLOOKUP(C511, Query[[Country]:[Population Rank]],2,FALSE)</f>
        <v>97</v>
      </c>
      <c r="P511" t="str">
        <f>VLOOKUP(C511, Query[[Country]:[Growth Rate]],3,FALSE)</f>
        <v>0.57%</v>
      </c>
      <c r="Q511" t="str">
        <f>VLOOKUP(C511, Query[[Country]:[World Percentage]],4,FALSE)</f>
        <v>0.12%</v>
      </c>
      <c r="R511" t="str">
        <f>VLOOKUP(C511, Query[[Country]:[Density]],5,FALSE)</f>
        <v>107.38</v>
      </c>
      <c r="S511" t="str">
        <f>VLOOKUP(C511, Query[[Country]:[Land Area]],6, FALSE)</f>
        <v>82,409</v>
      </c>
      <c r="T511" t="str">
        <f>VLOOKUP(C511, Query[[Country]:[Area]],10, FALSE)</f>
        <v>83,871</v>
      </c>
      <c r="U511" t="str">
        <f>VLOOKUP(C511, Query[[Country]:[Region]],12, FALSE)</f>
        <v>Europe</v>
      </c>
      <c r="V511" t="str">
        <f>VLOOKUP(C511, Query[[Country]:[Subregion]],13, FALSE)</f>
        <v>Western Europe</v>
      </c>
      <c r="W511" t="str">
        <f>VLOOKUP(C511, Query[[Country]:[GDP (IMF)]],16, FALSE)</f>
        <v>$481.68 Bn</v>
      </c>
      <c r="X511" t="str">
        <f>VLOOKUP(C511, Query[[Country]:[GDP (UN)]],17, FALSE)</f>
        <v>$390.80 Bn</v>
      </c>
      <c r="Y511">
        <f>VLOOKUP(C511, Query[[Country]:[GDP Per Capita]],18, FALSE)</f>
        <v>53481.760000000002</v>
      </c>
    </row>
    <row r="512" spans="1:25" x14ac:dyDescent="0.2">
      <c r="A512">
        <v>311</v>
      </c>
      <c r="B512" t="s">
        <v>339</v>
      </c>
      <c r="C512" t="s">
        <v>154</v>
      </c>
      <c r="D512">
        <v>3</v>
      </c>
      <c r="E512">
        <v>355</v>
      </c>
      <c r="F512">
        <v>64</v>
      </c>
      <c r="G512">
        <v>210</v>
      </c>
      <c r="H512">
        <v>545</v>
      </c>
      <c r="I512">
        <v>494</v>
      </c>
      <c r="J512">
        <v>310</v>
      </c>
      <c r="K512" t="s">
        <v>2730</v>
      </c>
      <c r="L512">
        <v>259</v>
      </c>
      <c r="M512">
        <v>46.26</v>
      </c>
      <c r="N512">
        <v>2014</v>
      </c>
      <c r="O512" t="str">
        <f>VLOOKUP(C512, Query[[Country]:[Population Rank]],2,FALSE)</f>
        <v>25</v>
      </c>
      <c r="P512" t="str">
        <f>VLOOKUP(C512, Query[[Country]:[Growth Rate]],3,FALSE)</f>
        <v>1.28%</v>
      </c>
      <c r="Q512" t="str">
        <f>VLOOKUP(C512, Query[[Country]:[World Percentage]],4,FALSE)</f>
        <v>0.76%</v>
      </c>
      <c r="R512" t="str">
        <f>VLOOKUP(C512, Query[[Country]:[Density]],5,FALSE)</f>
        <v>48.57</v>
      </c>
      <c r="S512" t="str">
        <f>VLOOKUP(C512, Query[[Country]:[Land Area]],6, FALSE)</f>
        <v>1,213,090</v>
      </c>
      <c r="T512" t="str">
        <f>VLOOKUP(C512, Query[[Country]:[Area]],10, FALSE)</f>
        <v>1,221,037</v>
      </c>
      <c r="U512" t="str">
        <f>VLOOKUP(C512, Query[[Country]:[Region]],12, FALSE)</f>
        <v>Africa</v>
      </c>
      <c r="V512" t="str">
        <f>VLOOKUP(C512, Query[[Country]:[Subregion]],13, FALSE)</f>
        <v>Southern Africa</v>
      </c>
      <c r="W512" t="str">
        <f>VLOOKUP(C512, Query[[Country]:[GDP (IMF)]],16, FALSE)</f>
        <v>$386.73 Bn</v>
      </c>
      <c r="X512" t="str">
        <f>VLOOKUP(C512, Query[[Country]:[GDP (UN)]],17, FALSE)</f>
        <v>$295.44 Bn</v>
      </c>
      <c r="Y512">
        <f>VLOOKUP(C512, Query[[Country]:[GDP Per Capita]],18, FALSE)</f>
        <v>6520.58</v>
      </c>
    </row>
    <row r="513" spans="1:25" x14ac:dyDescent="0.2">
      <c r="A513">
        <v>312</v>
      </c>
      <c r="B513" t="s">
        <v>340</v>
      </c>
      <c r="C513" t="s">
        <v>15</v>
      </c>
      <c r="D513">
        <v>118</v>
      </c>
      <c r="E513">
        <v>355</v>
      </c>
      <c r="F513">
        <v>478</v>
      </c>
      <c r="G513">
        <v>210</v>
      </c>
      <c r="H513">
        <v>322</v>
      </c>
      <c r="I513">
        <v>357</v>
      </c>
      <c r="J513">
        <v>310</v>
      </c>
      <c r="K513" t="s">
        <v>2692</v>
      </c>
      <c r="L513">
        <v>552</v>
      </c>
      <c r="M513">
        <v>46.25</v>
      </c>
      <c r="N513">
        <v>2014</v>
      </c>
      <c r="O513" t="str">
        <f>VLOOKUP(C513, Query[[Country]:[Population Rank]],2,FALSE)</f>
        <v>3</v>
      </c>
      <c r="P513" t="str">
        <f>VLOOKUP(C513, Query[[Country]:[Growth Rate]],3,FALSE)</f>
        <v>0.59%</v>
      </c>
      <c r="Q513" t="str">
        <f>VLOOKUP(C513, Query[[Country]:[World Percentage]],4,FALSE)</f>
        <v>4.25%</v>
      </c>
      <c r="R513" t="str">
        <f>VLOOKUP(C513, Query[[Country]:[Density]],5,FALSE)</f>
        <v>35.32</v>
      </c>
      <c r="S513" t="str">
        <f>VLOOKUP(C513, Query[[Country]:[Land Area]],6, FALSE)</f>
        <v>9,147,420</v>
      </c>
      <c r="T513" t="str">
        <f>VLOOKUP(C513, Query[[Country]:[Area]],10, FALSE)</f>
        <v>9,372,610</v>
      </c>
      <c r="U513" t="str">
        <f>VLOOKUP(C513, Query[[Country]:[Region]],12, FALSE)</f>
        <v>Americas</v>
      </c>
      <c r="V513" t="str">
        <f>VLOOKUP(C513, Query[[Country]:[Subregion]],13, FALSE)</f>
        <v>Northern America</v>
      </c>
      <c r="W513" t="str">
        <f>VLOOKUP(C513, Query[[Country]:[GDP (IMF)]],16, FALSE)</f>
        <v>$22.20 Tn</v>
      </c>
      <c r="X513" t="str">
        <f>VLOOKUP(C513, Query[[Country]:[GDP (UN)]],17, FALSE)</f>
        <v>$18.62 Tn</v>
      </c>
      <c r="Y513">
        <f>VLOOKUP(C513, Query[[Country]:[GDP Per Capita]],18, FALSE)</f>
        <v>67063.27</v>
      </c>
    </row>
    <row r="514" spans="1:25" x14ac:dyDescent="0.2">
      <c r="A514">
        <v>313</v>
      </c>
      <c r="B514" t="s">
        <v>341</v>
      </c>
      <c r="C514" t="s">
        <v>342</v>
      </c>
      <c r="D514">
        <v>1</v>
      </c>
      <c r="E514">
        <v>337</v>
      </c>
      <c r="F514">
        <v>478</v>
      </c>
      <c r="G514">
        <v>210</v>
      </c>
      <c r="H514">
        <v>243</v>
      </c>
      <c r="I514">
        <v>231</v>
      </c>
      <c r="J514">
        <v>220</v>
      </c>
      <c r="K514" t="s">
        <v>2717</v>
      </c>
      <c r="L514">
        <v>637</v>
      </c>
      <c r="M514">
        <v>46.23</v>
      </c>
      <c r="N514">
        <v>2014</v>
      </c>
      <c r="O514" t="str">
        <f>VLOOKUP(C514, Query[[Country]:[Population Rank]],2,FALSE)</f>
        <v>86</v>
      </c>
      <c r="P514" t="str">
        <f>VLOOKUP(C514, Query[[Country]:[Growth Rate]],3,FALSE)</f>
        <v>0.18%</v>
      </c>
      <c r="Q514" t="str">
        <f>VLOOKUP(C514, Query[[Country]:[World Percentage]],4,FALSE)</f>
        <v>0.14%</v>
      </c>
      <c r="R514" t="str">
        <f>VLOOKUP(C514, Query[[Country]:[Density]],5,FALSE)</f>
        <v>135.79</v>
      </c>
      <c r="S514" t="str">
        <f>VLOOKUP(C514, Query[[Country]:[Land Area]],6, FALSE)</f>
        <v>77,240</v>
      </c>
      <c r="T514" t="str">
        <f>VLOOKUP(C514, Query[[Country]:[Area]],10, FALSE)</f>
        <v>78,865</v>
      </c>
      <c r="U514" t="str">
        <f>VLOOKUP(C514, Query[[Country]:[Region]],12, FALSE)</f>
        <v>Europe</v>
      </c>
      <c r="V514" t="str">
        <f>VLOOKUP(C514, Query[[Country]:[Subregion]],13, FALSE)</f>
        <v>Eastern Europe</v>
      </c>
      <c r="W514" t="str">
        <f>VLOOKUP(C514, Query[[Country]:[GDP (IMF)]],16, FALSE)</f>
        <v>$259.74 Bn</v>
      </c>
      <c r="X514" t="str">
        <f>VLOOKUP(C514, Query[[Country]:[GDP (UN)]],17, FALSE)</f>
        <v>$195.31 Bn</v>
      </c>
      <c r="Y514">
        <f>VLOOKUP(C514, Query[[Country]:[GDP Per Capita]],18, FALSE)</f>
        <v>24254.04</v>
      </c>
    </row>
    <row r="515" spans="1:25" x14ac:dyDescent="0.2">
      <c r="A515">
        <v>314</v>
      </c>
      <c r="B515" t="s">
        <v>343</v>
      </c>
      <c r="C515" t="s">
        <v>92</v>
      </c>
      <c r="D515">
        <v>8</v>
      </c>
      <c r="E515">
        <v>355</v>
      </c>
      <c r="F515">
        <v>446</v>
      </c>
      <c r="G515">
        <v>210</v>
      </c>
      <c r="H515">
        <v>358</v>
      </c>
      <c r="I515">
        <v>661</v>
      </c>
      <c r="J515">
        <v>283</v>
      </c>
      <c r="K515" t="s">
        <v>2731</v>
      </c>
      <c r="L515">
        <v>68</v>
      </c>
      <c r="M515">
        <v>46.23</v>
      </c>
      <c r="N515">
        <v>2014</v>
      </c>
      <c r="O515" t="str">
        <f>VLOOKUP(C515, Query[[Country]:[Population Rank]],2,FALSE)</f>
        <v>28</v>
      </c>
      <c r="P515" t="str">
        <f>VLOOKUP(C515, Query[[Country]:[Growth Rate]],3,FALSE)</f>
        <v>0.09%</v>
      </c>
      <c r="Q515" t="str">
        <f>VLOOKUP(C515, Query[[Country]:[World Percentage]],4,FALSE)</f>
        <v>0.66%</v>
      </c>
      <c r="R515" t="str">
        <f>VLOOKUP(C515, Query[[Country]:[Density]],5,FALSE)</f>
        <v>511.62</v>
      </c>
      <c r="S515" t="str">
        <f>VLOOKUP(C515, Query[[Country]:[Land Area]],6, FALSE)</f>
        <v>97,230</v>
      </c>
      <c r="T515" t="str">
        <f>VLOOKUP(C515, Query[[Country]:[Area]],10, FALSE)</f>
        <v>100,210</v>
      </c>
      <c r="U515" t="str">
        <f>VLOOKUP(C515, Query[[Country]:[Region]],12, FALSE)</f>
        <v>Asia</v>
      </c>
      <c r="V515" t="str">
        <f>VLOOKUP(C515, Query[[Country]:[Subregion]],13, FALSE)</f>
        <v>Eastern Asia</v>
      </c>
      <c r="W515" t="str">
        <f>VLOOKUP(C515, Query[[Country]:[GDP (IMF)]],16, FALSE)</f>
        <v>$1.74 Tn</v>
      </c>
      <c r="X515" t="str">
        <f>VLOOKUP(C515, Query[[Country]:[GDP (UN)]],17, FALSE)</f>
        <v>$1.41 Tn</v>
      </c>
      <c r="Y515">
        <f>VLOOKUP(C515, Query[[Country]:[GDP Per Capita]],18, FALSE)</f>
        <v>34023.56</v>
      </c>
    </row>
    <row r="516" spans="1:25" x14ac:dyDescent="0.2">
      <c r="A516">
        <v>315</v>
      </c>
      <c r="B516" t="s">
        <v>344</v>
      </c>
      <c r="C516" t="s">
        <v>345</v>
      </c>
      <c r="D516">
        <v>1</v>
      </c>
      <c r="E516">
        <v>355</v>
      </c>
      <c r="F516">
        <v>478</v>
      </c>
      <c r="G516">
        <v>210</v>
      </c>
      <c r="H516">
        <v>700</v>
      </c>
      <c r="I516">
        <v>877</v>
      </c>
      <c r="J516">
        <v>609</v>
      </c>
      <c r="K516" t="s">
        <v>2732</v>
      </c>
      <c r="L516">
        <v>42</v>
      </c>
      <c r="M516">
        <v>46.23</v>
      </c>
      <c r="N516">
        <v>2014</v>
      </c>
      <c r="O516" t="str">
        <f>VLOOKUP(C516, Query[[Country]:[Population Rank]],2,FALSE)</f>
        <v>45</v>
      </c>
      <c r="P516" t="str">
        <f>VLOOKUP(C516, Query[[Country]:[Growth Rate]],3,FALSE)</f>
        <v>1.30%</v>
      </c>
      <c r="Q516" t="str">
        <f>VLOOKUP(C516, Query[[Country]:[World Percentage]],4,FALSE)</f>
        <v>0.42%</v>
      </c>
      <c r="R516" t="str">
        <f>VLOOKUP(C516, Query[[Country]:[Density]],5,FALSE)</f>
        <v>97.84</v>
      </c>
      <c r="S516" t="str">
        <f>VLOOKUP(C516, Query[[Country]:[Land Area]],6, FALSE)</f>
        <v>328,550</v>
      </c>
      <c r="T516" t="str">
        <f>VLOOKUP(C516, Query[[Country]:[Area]],10, FALSE)</f>
        <v>330,803</v>
      </c>
      <c r="U516" t="str">
        <f>VLOOKUP(C516, Query[[Country]:[Region]],12, FALSE)</f>
        <v>Asia</v>
      </c>
      <c r="V516" t="str">
        <f>VLOOKUP(C516, Query[[Country]:[Subregion]],13, FALSE)</f>
        <v>South-Eastern Asia</v>
      </c>
      <c r="W516" t="str">
        <f>VLOOKUP(C516, Query[[Country]:[GDP (IMF)]],16, FALSE)</f>
        <v>$401.99 Bn</v>
      </c>
      <c r="X516" t="str">
        <f>VLOOKUP(C516, Query[[Country]:[GDP (UN)]],17, FALSE)</f>
        <v>$296.53 Bn</v>
      </c>
      <c r="Y516">
        <f>VLOOKUP(C516, Query[[Country]:[GDP Per Capita]],18, FALSE)</f>
        <v>12419.98</v>
      </c>
    </row>
    <row r="517" spans="1:25" x14ac:dyDescent="0.2">
      <c r="A517">
        <v>316</v>
      </c>
      <c r="B517" t="s">
        <v>2733</v>
      </c>
      <c r="C517" t="s">
        <v>145</v>
      </c>
      <c r="D517">
        <v>6</v>
      </c>
      <c r="E517">
        <v>135</v>
      </c>
      <c r="F517">
        <v>478</v>
      </c>
      <c r="G517">
        <v>136</v>
      </c>
      <c r="H517">
        <v>313</v>
      </c>
      <c r="I517">
        <v>215</v>
      </c>
      <c r="J517">
        <v>310</v>
      </c>
      <c r="K517" t="s">
        <v>2666</v>
      </c>
      <c r="L517">
        <v>227</v>
      </c>
      <c r="M517">
        <v>46.21</v>
      </c>
      <c r="N517">
        <v>2014</v>
      </c>
      <c r="O517" t="str">
        <f>VLOOKUP(C517, Query[[Country]:[Population Rank]],2,FALSE)</f>
        <v>81</v>
      </c>
      <c r="P517" t="str">
        <f>VLOOKUP(C517, Query[[Country]:[Growth Rate]],3,FALSE)</f>
        <v>0.44%</v>
      </c>
      <c r="Q517" t="str">
        <f>VLOOKUP(C517, Query[[Country]:[World Percentage]],4,FALSE)</f>
        <v>0.15%</v>
      </c>
      <c r="R517" t="str">
        <f>VLOOKUP(C517, Query[[Country]:[Density]],5,FALSE)</f>
        <v>379.64</v>
      </c>
      <c r="S517" t="str">
        <f>VLOOKUP(C517, Query[[Country]:[Land Area]],6, FALSE)</f>
        <v>30,280</v>
      </c>
      <c r="T517" t="str">
        <f>VLOOKUP(C517, Query[[Country]:[Area]],10, FALSE)</f>
        <v>30,528</v>
      </c>
      <c r="U517" t="str">
        <f>VLOOKUP(C517, Query[[Country]:[Region]],12, FALSE)</f>
        <v>Europe</v>
      </c>
      <c r="V517" t="str">
        <f>VLOOKUP(C517, Query[[Country]:[Subregion]],13, FALSE)</f>
        <v>Western Europe</v>
      </c>
      <c r="W517" t="str">
        <f>VLOOKUP(C517, Query[[Country]:[GDP (IMF)]],16, FALSE)</f>
        <v>$553.78 Bn</v>
      </c>
      <c r="X517" t="str">
        <f>VLOOKUP(C517, Query[[Country]:[GDP (UN)]],17, FALSE)</f>
        <v>$467.96 Bn</v>
      </c>
      <c r="Y517">
        <f>VLOOKUP(C517, Query[[Country]:[GDP Per Capita]],18, FALSE)</f>
        <v>47782.49</v>
      </c>
    </row>
    <row r="518" spans="1:25" x14ac:dyDescent="0.2">
      <c r="A518">
        <v>317</v>
      </c>
      <c r="B518" t="s">
        <v>346</v>
      </c>
      <c r="C518" t="s">
        <v>19</v>
      </c>
      <c r="D518">
        <v>27</v>
      </c>
      <c r="E518">
        <v>287</v>
      </c>
      <c r="F518">
        <v>253</v>
      </c>
      <c r="G518">
        <v>158</v>
      </c>
      <c r="H518">
        <v>612</v>
      </c>
      <c r="I518">
        <v>554</v>
      </c>
      <c r="J518">
        <v>493</v>
      </c>
      <c r="K518" t="s">
        <v>2717</v>
      </c>
      <c r="L518">
        <v>552</v>
      </c>
      <c r="M518">
        <v>46.21</v>
      </c>
      <c r="N518">
        <v>2014</v>
      </c>
      <c r="O518" t="str">
        <f>VLOOKUP(C518, Query[[Country]:[Population Rank]],2,FALSE)</f>
        <v>21</v>
      </c>
      <c r="P518" t="str">
        <f>VLOOKUP(C518, Query[[Country]:[Growth Rate]],3,FALSE)</f>
        <v>0.53%</v>
      </c>
      <c r="Q518" t="str">
        <f>VLOOKUP(C518, Query[[Country]:[World Percentage]],4,FALSE)</f>
        <v>0.87%</v>
      </c>
      <c r="R518" t="str">
        <f>VLOOKUP(C518, Query[[Country]:[Density]],5,FALSE)</f>
        <v>279.48</v>
      </c>
      <c r="S518" t="str">
        <f>VLOOKUP(C518, Query[[Country]:[Land Area]],6, FALSE)</f>
        <v>241,930</v>
      </c>
      <c r="T518" t="str">
        <f>VLOOKUP(C518, Query[[Country]:[Area]],10, FALSE)</f>
        <v>242,900</v>
      </c>
      <c r="U518" t="str">
        <f>VLOOKUP(C518, Query[[Country]:[Region]],12, FALSE)</f>
        <v>Europe</v>
      </c>
      <c r="V518" t="str">
        <f>VLOOKUP(C518, Query[[Country]:[Subregion]],13, FALSE)</f>
        <v>Northern Europe</v>
      </c>
      <c r="W518" t="str">
        <f>VLOOKUP(C518, Query[[Country]:[GDP (IMF)]],16, FALSE)</f>
        <v>$2.93 Tn</v>
      </c>
      <c r="X518" t="str">
        <f>VLOOKUP(C518, Query[[Country]:[GDP (UN)]],17, FALSE)</f>
        <v>$2.65 Tn</v>
      </c>
      <c r="Y518">
        <f>VLOOKUP(C518, Query[[Country]:[GDP Per Capita]],18, FALSE)</f>
        <v>43117.57</v>
      </c>
    </row>
    <row r="519" spans="1:25" x14ac:dyDescent="0.2">
      <c r="A519">
        <v>318</v>
      </c>
      <c r="B519" t="s">
        <v>347</v>
      </c>
      <c r="C519" t="s">
        <v>15</v>
      </c>
      <c r="D519">
        <v>119</v>
      </c>
      <c r="E519">
        <v>295</v>
      </c>
      <c r="F519">
        <v>171</v>
      </c>
      <c r="G519">
        <v>210</v>
      </c>
      <c r="H519">
        <v>383</v>
      </c>
      <c r="I519">
        <v>307</v>
      </c>
      <c r="J519">
        <v>250</v>
      </c>
      <c r="K519" t="s">
        <v>2734</v>
      </c>
      <c r="L519">
        <v>115</v>
      </c>
      <c r="M519">
        <v>46.2</v>
      </c>
      <c r="N519">
        <v>2014</v>
      </c>
      <c r="O519" t="str">
        <f>VLOOKUP(C519, Query[[Country]:[Population Rank]],2,FALSE)</f>
        <v>3</v>
      </c>
      <c r="P519" t="str">
        <f>VLOOKUP(C519, Query[[Country]:[Growth Rate]],3,FALSE)</f>
        <v>0.59%</v>
      </c>
      <c r="Q519" t="str">
        <f>VLOOKUP(C519, Query[[Country]:[World Percentage]],4,FALSE)</f>
        <v>4.25%</v>
      </c>
      <c r="R519" t="str">
        <f>VLOOKUP(C519, Query[[Country]:[Density]],5,FALSE)</f>
        <v>35.32</v>
      </c>
      <c r="S519" t="str">
        <f>VLOOKUP(C519, Query[[Country]:[Land Area]],6, FALSE)</f>
        <v>9,147,420</v>
      </c>
      <c r="T519" t="str">
        <f>VLOOKUP(C519, Query[[Country]:[Area]],10, FALSE)</f>
        <v>9,372,610</v>
      </c>
      <c r="U519" t="str">
        <f>VLOOKUP(C519, Query[[Country]:[Region]],12, FALSE)</f>
        <v>Americas</v>
      </c>
      <c r="V519" t="str">
        <f>VLOOKUP(C519, Query[[Country]:[Subregion]],13, FALSE)</f>
        <v>Northern America</v>
      </c>
      <c r="W519" t="str">
        <f>VLOOKUP(C519, Query[[Country]:[GDP (IMF)]],16, FALSE)</f>
        <v>$22.20 Tn</v>
      </c>
      <c r="X519" t="str">
        <f>VLOOKUP(C519, Query[[Country]:[GDP (UN)]],17, FALSE)</f>
        <v>$18.62 Tn</v>
      </c>
      <c r="Y519">
        <f>VLOOKUP(C519, Query[[Country]:[GDP Per Capita]],18, FALSE)</f>
        <v>67063.27</v>
      </c>
    </row>
    <row r="520" spans="1:25" x14ac:dyDescent="0.2">
      <c r="A520">
        <v>319</v>
      </c>
      <c r="B520" t="s">
        <v>348</v>
      </c>
      <c r="C520" t="s">
        <v>15</v>
      </c>
      <c r="D520">
        <v>120</v>
      </c>
      <c r="E520">
        <v>116</v>
      </c>
      <c r="F520">
        <v>165</v>
      </c>
      <c r="G520">
        <v>210</v>
      </c>
      <c r="H520">
        <v>348</v>
      </c>
      <c r="I520">
        <v>313</v>
      </c>
      <c r="J520">
        <v>220</v>
      </c>
      <c r="K520" t="s">
        <v>2725</v>
      </c>
      <c r="L520">
        <v>259</v>
      </c>
      <c r="M520">
        <v>46.2</v>
      </c>
      <c r="N520">
        <v>2014</v>
      </c>
      <c r="O520" t="str">
        <f>VLOOKUP(C520, Query[[Country]:[Population Rank]],2,FALSE)</f>
        <v>3</v>
      </c>
      <c r="P520" t="str">
        <f>VLOOKUP(C520, Query[[Country]:[Growth Rate]],3,FALSE)</f>
        <v>0.59%</v>
      </c>
      <c r="Q520" t="str">
        <f>VLOOKUP(C520, Query[[Country]:[World Percentage]],4,FALSE)</f>
        <v>4.25%</v>
      </c>
      <c r="R520" t="str">
        <f>VLOOKUP(C520, Query[[Country]:[Density]],5,FALSE)</f>
        <v>35.32</v>
      </c>
      <c r="S520" t="str">
        <f>VLOOKUP(C520, Query[[Country]:[Land Area]],6, FALSE)</f>
        <v>9,147,420</v>
      </c>
      <c r="T520" t="str">
        <f>VLOOKUP(C520, Query[[Country]:[Area]],10, FALSE)</f>
        <v>9,372,610</v>
      </c>
      <c r="U520" t="str">
        <f>VLOOKUP(C520, Query[[Country]:[Region]],12, FALSE)</f>
        <v>Americas</v>
      </c>
      <c r="V520" t="str">
        <f>VLOOKUP(C520, Query[[Country]:[Subregion]],13, FALSE)</f>
        <v>Northern America</v>
      </c>
      <c r="W520" t="str">
        <f>VLOOKUP(C520, Query[[Country]:[GDP (IMF)]],16, FALSE)</f>
        <v>$22.20 Tn</v>
      </c>
      <c r="X520" t="str">
        <f>VLOOKUP(C520, Query[[Country]:[GDP (UN)]],17, FALSE)</f>
        <v>$18.62 Tn</v>
      </c>
      <c r="Y520">
        <f>VLOOKUP(C520, Query[[Country]:[GDP Per Capita]],18, FALSE)</f>
        <v>67063.27</v>
      </c>
    </row>
    <row r="521" spans="1:25" x14ac:dyDescent="0.2">
      <c r="A521">
        <v>320</v>
      </c>
      <c r="B521" t="s">
        <v>349</v>
      </c>
      <c r="C521" t="s">
        <v>15</v>
      </c>
      <c r="D521">
        <v>121</v>
      </c>
      <c r="E521">
        <v>178</v>
      </c>
      <c r="F521">
        <v>215</v>
      </c>
      <c r="G521">
        <v>210</v>
      </c>
      <c r="H521">
        <v>364</v>
      </c>
      <c r="I521">
        <v>300</v>
      </c>
      <c r="J521">
        <v>406</v>
      </c>
      <c r="K521" t="s">
        <v>2709</v>
      </c>
      <c r="L521">
        <v>373</v>
      </c>
      <c r="M521">
        <v>46.2</v>
      </c>
      <c r="N521">
        <v>2014</v>
      </c>
      <c r="O521" t="str">
        <f>VLOOKUP(C521, Query[[Country]:[Population Rank]],2,FALSE)</f>
        <v>3</v>
      </c>
      <c r="P521" t="str">
        <f>VLOOKUP(C521, Query[[Country]:[Growth Rate]],3,FALSE)</f>
        <v>0.59%</v>
      </c>
      <c r="Q521" t="str">
        <f>VLOOKUP(C521, Query[[Country]:[World Percentage]],4,FALSE)</f>
        <v>4.25%</v>
      </c>
      <c r="R521" t="str">
        <f>VLOOKUP(C521, Query[[Country]:[Density]],5,FALSE)</f>
        <v>35.32</v>
      </c>
      <c r="S521" t="str">
        <f>VLOOKUP(C521, Query[[Country]:[Land Area]],6, FALSE)</f>
        <v>9,147,420</v>
      </c>
      <c r="T521" t="str">
        <f>VLOOKUP(C521, Query[[Country]:[Area]],10, FALSE)</f>
        <v>9,372,610</v>
      </c>
      <c r="U521" t="str">
        <f>VLOOKUP(C521, Query[[Country]:[Region]],12, FALSE)</f>
        <v>Americas</v>
      </c>
      <c r="V521" t="str">
        <f>VLOOKUP(C521, Query[[Country]:[Subregion]],13, FALSE)</f>
        <v>Northern America</v>
      </c>
      <c r="W521" t="str">
        <f>VLOOKUP(C521, Query[[Country]:[GDP (IMF)]],16, FALSE)</f>
        <v>$22.20 Tn</v>
      </c>
      <c r="X521" t="str">
        <f>VLOOKUP(C521, Query[[Country]:[GDP (UN)]],17, FALSE)</f>
        <v>$18.62 Tn</v>
      </c>
      <c r="Y521">
        <f>VLOOKUP(C521, Query[[Country]:[GDP Per Capita]],18, FALSE)</f>
        <v>67063.27</v>
      </c>
    </row>
    <row r="522" spans="1:25" x14ac:dyDescent="0.2">
      <c r="A522">
        <v>321</v>
      </c>
      <c r="B522" t="s">
        <v>350</v>
      </c>
      <c r="C522" t="s">
        <v>15</v>
      </c>
      <c r="D522">
        <v>122</v>
      </c>
      <c r="E522">
        <v>355</v>
      </c>
      <c r="F522">
        <v>478</v>
      </c>
      <c r="G522">
        <v>210</v>
      </c>
      <c r="H522">
        <v>424</v>
      </c>
      <c r="I522">
        <v>412</v>
      </c>
      <c r="J522">
        <v>150</v>
      </c>
      <c r="K522" t="s">
        <v>2701</v>
      </c>
      <c r="L522">
        <v>737</v>
      </c>
      <c r="M522">
        <v>46.18</v>
      </c>
      <c r="N522">
        <v>2014</v>
      </c>
      <c r="O522" t="str">
        <f>VLOOKUP(C522, Query[[Country]:[Population Rank]],2,FALSE)</f>
        <v>3</v>
      </c>
      <c r="P522" t="str">
        <f>VLOOKUP(C522, Query[[Country]:[Growth Rate]],3,FALSE)</f>
        <v>0.59%</v>
      </c>
      <c r="Q522" t="str">
        <f>VLOOKUP(C522, Query[[Country]:[World Percentage]],4,FALSE)</f>
        <v>4.25%</v>
      </c>
      <c r="R522" t="str">
        <f>VLOOKUP(C522, Query[[Country]:[Density]],5,FALSE)</f>
        <v>35.32</v>
      </c>
      <c r="S522" t="str">
        <f>VLOOKUP(C522, Query[[Country]:[Land Area]],6, FALSE)</f>
        <v>9,147,420</v>
      </c>
      <c r="T522" t="str">
        <f>VLOOKUP(C522, Query[[Country]:[Area]],10, FALSE)</f>
        <v>9,372,610</v>
      </c>
      <c r="U522" t="str">
        <f>VLOOKUP(C522, Query[[Country]:[Region]],12, FALSE)</f>
        <v>Americas</v>
      </c>
      <c r="V522" t="str">
        <f>VLOOKUP(C522, Query[[Country]:[Subregion]],13, FALSE)</f>
        <v>Northern America</v>
      </c>
      <c r="W522" t="str">
        <f>VLOOKUP(C522, Query[[Country]:[GDP (IMF)]],16, FALSE)</f>
        <v>$22.20 Tn</v>
      </c>
      <c r="X522" t="str">
        <f>VLOOKUP(C522, Query[[Country]:[GDP (UN)]],17, FALSE)</f>
        <v>$18.62 Tn</v>
      </c>
      <c r="Y522">
        <f>VLOOKUP(C522, Query[[Country]:[GDP Per Capita]],18, FALSE)</f>
        <v>67063.27</v>
      </c>
    </row>
    <row r="523" spans="1:25" x14ac:dyDescent="0.2">
      <c r="A523">
        <v>322</v>
      </c>
      <c r="B523" t="s">
        <v>351</v>
      </c>
      <c r="C523" t="s">
        <v>15</v>
      </c>
      <c r="D523">
        <v>123</v>
      </c>
      <c r="E523">
        <v>355</v>
      </c>
      <c r="F523">
        <v>389</v>
      </c>
      <c r="G523">
        <v>210</v>
      </c>
      <c r="H523">
        <v>335</v>
      </c>
      <c r="I523">
        <v>383</v>
      </c>
      <c r="J523">
        <v>406</v>
      </c>
      <c r="K523" t="s">
        <v>2666</v>
      </c>
      <c r="L523">
        <v>138</v>
      </c>
      <c r="M523">
        <v>46.15</v>
      </c>
      <c r="N523">
        <v>2014</v>
      </c>
      <c r="O523" t="str">
        <f>VLOOKUP(C523, Query[[Country]:[Population Rank]],2,FALSE)</f>
        <v>3</v>
      </c>
      <c r="P523" t="str">
        <f>VLOOKUP(C523, Query[[Country]:[Growth Rate]],3,FALSE)</f>
        <v>0.59%</v>
      </c>
      <c r="Q523" t="str">
        <f>VLOOKUP(C523, Query[[Country]:[World Percentage]],4,FALSE)</f>
        <v>4.25%</v>
      </c>
      <c r="R523" t="str">
        <f>VLOOKUP(C523, Query[[Country]:[Density]],5,FALSE)</f>
        <v>35.32</v>
      </c>
      <c r="S523" t="str">
        <f>VLOOKUP(C523, Query[[Country]:[Land Area]],6, FALSE)</f>
        <v>9,147,420</v>
      </c>
      <c r="T523" t="str">
        <f>VLOOKUP(C523, Query[[Country]:[Area]],10, FALSE)</f>
        <v>9,372,610</v>
      </c>
      <c r="U523" t="str">
        <f>VLOOKUP(C523, Query[[Country]:[Region]],12, FALSE)</f>
        <v>Americas</v>
      </c>
      <c r="V523" t="str">
        <f>VLOOKUP(C523, Query[[Country]:[Subregion]],13, FALSE)</f>
        <v>Northern America</v>
      </c>
      <c r="W523" t="str">
        <f>VLOOKUP(C523, Query[[Country]:[GDP (IMF)]],16, FALSE)</f>
        <v>$22.20 Tn</v>
      </c>
      <c r="X523" t="str">
        <f>VLOOKUP(C523, Query[[Country]:[GDP (UN)]],17, FALSE)</f>
        <v>$18.62 Tn</v>
      </c>
      <c r="Y523">
        <f>VLOOKUP(C523, Query[[Country]:[GDP Per Capita]],18, FALSE)</f>
        <v>67063.27</v>
      </c>
    </row>
    <row r="524" spans="1:25" x14ac:dyDescent="0.2">
      <c r="A524">
        <v>323</v>
      </c>
      <c r="B524" t="s">
        <v>352</v>
      </c>
      <c r="C524" t="s">
        <v>19</v>
      </c>
      <c r="D524">
        <v>28</v>
      </c>
      <c r="E524">
        <v>125</v>
      </c>
      <c r="F524">
        <v>478</v>
      </c>
      <c r="G524">
        <v>210</v>
      </c>
      <c r="H524">
        <v>317</v>
      </c>
      <c r="I524">
        <v>193</v>
      </c>
      <c r="J524">
        <v>363</v>
      </c>
      <c r="K524" t="s">
        <v>2715</v>
      </c>
      <c r="L524">
        <v>280</v>
      </c>
      <c r="M524">
        <v>46.15</v>
      </c>
      <c r="N524">
        <v>2014</v>
      </c>
      <c r="O524" t="str">
        <f>VLOOKUP(C524, Query[[Country]:[Population Rank]],2,FALSE)</f>
        <v>21</v>
      </c>
      <c r="P524" t="str">
        <f>VLOOKUP(C524, Query[[Country]:[Growth Rate]],3,FALSE)</f>
        <v>0.53%</v>
      </c>
      <c r="Q524" t="str">
        <f>VLOOKUP(C524, Query[[Country]:[World Percentage]],4,FALSE)</f>
        <v>0.87%</v>
      </c>
      <c r="R524" t="str">
        <f>VLOOKUP(C524, Query[[Country]:[Density]],5,FALSE)</f>
        <v>279.48</v>
      </c>
      <c r="S524" t="str">
        <f>VLOOKUP(C524, Query[[Country]:[Land Area]],6, FALSE)</f>
        <v>241,930</v>
      </c>
      <c r="T524" t="str">
        <f>VLOOKUP(C524, Query[[Country]:[Area]],10, FALSE)</f>
        <v>242,900</v>
      </c>
      <c r="U524" t="str">
        <f>VLOOKUP(C524, Query[[Country]:[Region]],12, FALSE)</f>
        <v>Europe</v>
      </c>
      <c r="V524" t="str">
        <f>VLOOKUP(C524, Query[[Country]:[Subregion]],13, FALSE)</f>
        <v>Northern Europe</v>
      </c>
      <c r="W524" t="str">
        <f>VLOOKUP(C524, Query[[Country]:[GDP (IMF)]],16, FALSE)</f>
        <v>$2.93 Tn</v>
      </c>
      <c r="X524" t="str">
        <f>VLOOKUP(C524, Query[[Country]:[GDP (UN)]],17, FALSE)</f>
        <v>$2.65 Tn</v>
      </c>
      <c r="Y524">
        <f>VLOOKUP(C524, Query[[Country]:[GDP Per Capita]],18, FALSE)</f>
        <v>43117.57</v>
      </c>
    </row>
    <row r="525" spans="1:25" x14ac:dyDescent="0.2">
      <c r="A525">
        <v>324</v>
      </c>
      <c r="B525" t="s">
        <v>353</v>
      </c>
      <c r="C525" t="s">
        <v>19</v>
      </c>
      <c r="D525">
        <v>29</v>
      </c>
      <c r="E525">
        <v>198</v>
      </c>
      <c r="F525">
        <v>394</v>
      </c>
      <c r="G525">
        <v>210</v>
      </c>
      <c r="H525">
        <v>224</v>
      </c>
      <c r="I525">
        <v>253</v>
      </c>
      <c r="J525">
        <v>200</v>
      </c>
      <c r="K525" t="s">
        <v>2675</v>
      </c>
      <c r="L525">
        <v>259</v>
      </c>
      <c r="M525">
        <v>46.13</v>
      </c>
      <c r="N525">
        <v>2014</v>
      </c>
      <c r="O525" t="str">
        <f>VLOOKUP(C525, Query[[Country]:[Population Rank]],2,FALSE)</f>
        <v>21</v>
      </c>
      <c r="P525" t="str">
        <f>VLOOKUP(C525, Query[[Country]:[Growth Rate]],3,FALSE)</f>
        <v>0.53%</v>
      </c>
      <c r="Q525" t="str">
        <f>VLOOKUP(C525, Query[[Country]:[World Percentage]],4,FALSE)</f>
        <v>0.87%</v>
      </c>
      <c r="R525" t="str">
        <f>VLOOKUP(C525, Query[[Country]:[Density]],5,FALSE)</f>
        <v>279.48</v>
      </c>
      <c r="S525" t="str">
        <f>VLOOKUP(C525, Query[[Country]:[Land Area]],6, FALSE)</f>
        <v>241,930</v>
      </c>
      <c r="T525" t="str">
        <f>VLOOKUP(C525, Query[[Country]:[Area]],10, FALSE)</f>
        <v>242,900</v>
      </c>
      <c r="U525" t="str">
        <f>VLOOKUP(C525, Query[[Country]:[Region]],12, FALSE)</f>
        <v>Europe</v>
      </c>
      <c r="V525" t="str">
        <f>VLOOKUP(C525, Query[[Country]:[Subregion]],13, FALSE)</f>
        <v>Northern Europe</v>
      </c>
      <c r="W525" t="str">
        <f>VLOOKUP(C525, Query[[Country]:[GDP (IMF)]],16, FALSE)</f>
        <v>$2.93 Tn</v>
      </c>
      <c r="X525" t="str">
        <f>VLOOKUP(C525, Query[[Country]:[GDP (UN)]],17, FALSE)</f>
        <v>$2.65 Tn</v>
      </c>
      <c r="Y525">
        <f>VLOOKUP(C525, Query[[Country]:[GDP Per Capita]],18, FALSE)</f>
        <v>43117.57</v>
      </c>
    </row>
    <row r="526" spans="1:25" x14ac:dyDescent="0.2">
      <c r="A526">
        <v>325</v>
      </c>
      <c r="B526" t="s">
        <v>354</v>
      </c>
      <c r="C526" t="s">
        <v>95</v>
      </c>
      <c r="D526">
        <v>9</v>
      </c>
      <c r="E526">
        <v>355</v>
      </c>
      <c r="F526">
        <v>478</v>
      </c>
      <c r="G526">
        <v>210</v>
      </c>
      <c r="H526">
        <v>260</v>
      </c>
      <c r="I526">
        <v>260</v>
      </c>
      <c r="J526">
        <v>283</v>
      </c>
      <c r="K526" t="s">
        <v>2199</v>
      </c>
      <c r="L526">
        <v>737</v>
      </c>
      <c r="M526">
        <v>46.13</v>
      </c>
      <c r="N526">
        <v>2014</v>
      </c>
      <c r="O526" t="str">
        <f>VLOOKUP(C526, Query[[Country]:[Population Rank]],2,FALSE)</f>
        <v>23</v>
      </c>
      <c r="P526" t="str">
        <f>VLOOKUP(C526, Query[[Country]:[Growth Rate]],3,FALSE)</f>
        <v>-0.15%</v>
      </c>
      <c r="Q526" t="str">
        <f>VLOOKUP(C526, Query[[Country]:[World Percentage]],4,FALSE)</f>
        <v>0.78%</v>
      </c>
      <c r="R526" t="str">
        <f>VLOOKUP(C526, Query[[Country]:[Density]],5,FALSE)</f>
        <v>200.65</v>
      </c>
      <c r="S526" t="str">
        <f>VLOOKUP(C526, Query[[Country]:[Land Area]],6, FALSE)</f>
        <v>294,140</v>
      </c>
      <c r="T526" t="str">
        <f>VLOOKUP(C526, Query[[Country]:[Area]],10, FALSE)</f>
        <v>301,336</v>
      </c>
      <c r="U526" t="str">
        <f>VLOOKUP(C526, Query[[Country]:[Region]],12, FALSE)</f>
        <v>Europe</v>
      </c>
      <c r="V526" t="str">
        <f>VLOOKUP(C526, Query[[Country]:[Subregion]],13, FALSE)</f>
        <v>Southern Europe</v>
      </c>
      <c r="W526" t="str">
        <f>VLOOKUP(C526, Query[[Country]:[GDP (IMF)]],16, FALSE)</f>
        <v>$2.09 Tn</v>
      </c>
      <c r="X526" t="str">
        <f>VLOOKUP(C526, Query[[Country]:[GDP (UN)]],17, FALSE)</f>
        <v>$1.86 Tn</v>
      </c>
      <c r="Y526">
        <f>VLOOKUP(C526, Query[[Country]:[GDP Per Capita]],18, FALSE)</f>
        <v>34574.71</v>
      </c>
    </row>
    <row r="527" spans="1:25" x14ac:dyDescent="0.2">
      <c r="A527">
        <v>326</v>
      </c>
      <c r="B527" t="s">
        <v>355</v>
      </c>
      <c r="C527" t="s">
        <v>235</v>
      </c>
      <c r="D527">
        <v>3</v>
      </c>
      <c r="E527">
        <v>190</v>
      </c>
      <c r="F527">
        <v>415</v>
      </c>
      <c r="G527">
        <v>115</v>
      </c>
      <c r="H527">
        <v>413</v>
      </c>
      <c r="I527">
        <v>225</v>
      </c>
      <c r="J527">
        <v>310</v>
      </c>
      <c r="K527" t="s">
        <v>2715</v>
      </c>
      <c r="L527">
        <v>373</v>
      </c>
      <c r="M527">
        <v>46.12</v>
      </c>
      <c r="N527">
        <v>2014</v>
      </c>
      <c r="O527" t="str">
        <f>VLOOKUP(C527, Query[[Country]:[Population Rank]],2,FALSE)</f>
        <v>97</v>
      </c>
      <c r="P527" t="str">
        <f>VLOOKUP(C527, Query[[Country]:[Growth Rate]],3,FALSE)</f>
        <v>0.57%</v>
      </c>
      <c r="Q527" t="str">
        <f>VLOOKUP(C527, Query[[Country]:[World Percentage]],4,FALSE)</f>
        <v>0.12%</v>
      </c>
      <c r="R527" t="str">
        <f>VLOOKUP(C527, Query[[Country]:[Density]],5,FALSE)</f>
        <v>107.38</v>
      </c>
      <c r="S527" t="str">
        <f>VLOOKUP(C527, Query[[Country]:[Land Area]],6, FALSE)</f>
        <v>82,409</v>
      </c>
      <c r="T527" t="str">
        <f>VLOOKUP(C527, Query[[Country]:[Area]],10, FALSE)</f>
        <v>83,871</v>
      </c>
      <c r="U527" t="str">
        <f>VLOOKUP(C527, Query[[Country]:[Region]],12, FALSE)</f>
        <v>Europe</v>
      </c>
      <c r="V527" t="str">
        <f>VLOOKUP(C527, Query[[Country]:[Subregion]],13, FALSE)</f>
        <v>Western Europe</v>
      </c>
      <c r="W527" t="str">
        <f>VLOOKUP(C527, Query[[Country]:[GDP (IMF)]],16, FALSE)</f>
        <v>$481.68 Bn</v>
      </c>
      <c r="X527" t="str">
        <f>VLOOKUP(C527, Query[[Country]:[GDP (UN)]],17, FALSE)</f>
        <v>$390.80 Bn</v>
      </c>
      <c r="Y527">
        <f>VLOOKUP(C527, Query[[Country]:[GDP Per Capita]],18, FALSE)</f>
        <v>53481.760000000002</v>
      </c>
    </row>
    <row r="528" spans="1:25" x14ac:dyDescent="0.2">
      <c r="A528">
        <v>327</v>
      </c>
      <c r="B528" t="s">
        <v>356</v>
      </c>
      <c r="C528" t="s">
        <v>101</v>
      </c>
      <c r="D528">
        <v>29</v>
      </c>
      <c r="E528">
        <v>55</v>
      </c>
      <c r="F528">
        <v>258</v>
      </c>
      <c r="G528">
        <v>210</v>
      </c>
      <c r="H528">
        <v>374</v>
      </c>
      <c r="I528">
        <v>417</v>
      </c>
      <c r="J528">
        <v>493</v>
      </c>
      <c r="K528" t="s">
        <v>2731</v>
      </c>
      <c r="L528">
        <v>227</v>
      </c>
      <c r="M528">
        <v>46.11</v>
      </c>
      <c r="N528">
        <v>2014</v>
      </c>
      <c r="O528" t="str">
        <f>VLOOKUP(C528, Query[[Country]:[Population Rank]],2,FALSE)</f>
        <v>19</v>
      </c>
      <c r="P528" t="str">
        <f>VLOOKUP(C528, Query[[Country]:[Growth Rate]],3,FALSE)</f>
        <v>0.32%</v>
      </c>
      <c r="Q528" t="str">
        <f>VLOOKUP(C528, Query[[Country]:[World Percentage]],4,FALSE)</f>
        <v>1.07%</v>
      </c>
      <c r="R528" t="str">
        <f>VLOOKUP(C528, Query[[Country]:[Density]],5,FALSE)</f>
        <v>234.61</v>
      </c>
      <c r="S528" t="str">
        <f>VLOOKUP(C528, Query[[Country]:[Land Area]],6, FALSE)</f>
        <v>348,560</v>
      </c>
      <c r="T528" t="str">
        <f>VLOOKUP(C528, Query[[Country]:[Area]],10, FALSE)</f>
        <v>357,114</v>
      </c>
      <c r="U528" t="str">
        <f>VLOOKUP(C528, Query[[Country]:[Region]],12, FALSE)</f>
        <v>Europe</v>
      </c>
      <c r="V528" t="str">
        <f>VLOOKUP(C528, Query[[Country]:[Subregion]],13, FALSE)</f>
        <v>Western Europe</v>
      </c>
      <c r="W528" t="str">
        <f>VLOOKUP(C528, Query[[Country]:[GDP (IMF)]],16, FALSE)</f>
        <v>$4.16 Tn</v>
      </c>
      <c r="X528" t="str">
        <f>VLOOKUP(C528, Query[[Country]:[GDP (UN)]],17, FALSE)</f>
        <v>$3.48 Tn</v>
      </c>
      <c r="Y528">
        <f>VLOOKUP(C528, Query[[Country]:[GDP Per Capita]],18, FALSE)</f>
        <v>49617.15</v>
      </c>
    </row>
    <row r="529" spans="1:25" x14ac:dyDescent="0.2">
      <c r="A529">
        <v>328</v>
      </c>
      <c r="B529" t="s">
        <v>357</v>
      </c>
      <c r="C529" t="s">
        <v>358</v>
      </c>
      <c r="D529">
        <v>1</v>
      </c>
      <c r="E529">
        <v>355</v>
      </c>
      <c r="F529">
        <v>57</v>
      </c>
      <c r="G529">
        <v>210</v>
      </c>
      <c r="H529">
        <v>644</v>
      </c>
      <c r="I529">
        <v>928</v>
      </c>
      <c r="J529">
        <v>800</v>
      </c>
      <c r="K529" t="s">
        <v>2719</v>
      </c>
      <c r="L529">
        <v>426</v>
      </c>
      <c r="M529">
        <v>46.1</v>
      </c>
      <c r="N529">
        <v>2014</v>
      </c>
      <c r="O529" t="str">
        <f>VLOOKUP(C529, Query[[Country]:[Population Rank]],2,FALSE)</f>
        <v>2</v>
      </c>
      <c r="P529" t="str">
        <f>VLOOKUP(C529, Query[[Country]:[Growth Rate]],3,FALSE)</f>
        <v>0.99%</v>
      </c>
      <c r="Q529" t="str">
        <f>VLOOKUP(C529, Query[[Country]:[World Percentage]],4,FALSE)</f>
        <v>17.70%</v>
      </c>
      <c r="R529" t="str">
        <f>VLOOKUP(C529, Query[[Country]:[Density]],5,FALSE)</f>
        <v>419.76</v>
      </c>
      <c r="S529" t="str">
        <f>VLOOKUP(C529, Query[[Country]:[Land Area]],6, FALSE)</f>
        <v>2,973,190</v>
      </c>
      <c r="T529" t="str">
        <f>VLOOKUP(C529, Query[[Country]:[Area]],10, FALSE)</f>
        <v>3,287,590</v>
      </c>
      <c r="U529" t="str">
        <f>VLOOKUP(C529, Query[[Country]:[Region]],12, FALSE)</f>
        <v>Asia</v>
      </c>
      <c r="V529" t="str">
        <f>VLOOKUP(C529, Query[[Country]:[Subregion]],13, FALSE)</f>
        <v>Southern Asia</v>
      </c>
      <c r="W529" t="str">
        <f>VLOOKUP(C529, Query[[Country]:[GDP (IMF)]],16, FALSE)</f>
        <v>$3.26 Tn</v>
      </c>
      <c r="X529" t="str">
        <f>VLOOKUP(C529, Query[[Country]:[GDP (UN)]],17, FALSE)</f>
        <v>$2.26 Tn</v>
      </c>
      <c r="Y529">
        <f>VLOOKUP(C529, Query[[Country]:[GDP Per Capita]],18, FALSE)</f>
        <v>2360.66</v>
      </c>
    </row>
    <row r="530" spans="1:25" x14ac:dyDescent="0.2">
      <c r="A530">
        <v>329</v>
      </c>
      <c r="B530" t="s">
        <v>359</v>
      </c>
      <c r="C530" t="s">
        <v>168</v>
      </c>
      <c r="D530">
        <v>2</v>
      </c>
      <c r="E530">
        <v>261</v>
      </c>
      <c r="F530">
        <v>120</v>
      </c>
      <c r="G530">
        <v>210</v>
      </c>
      <c r="H530">
        <v>304</v>
      </c>
      <c r="I530">
        <v>326</v>
      </c>
      <c r="J530">
        <v>493</v>
      </c>
      <c r="K530" t="s">
        <v>2735</v>
      </c>
      <c r="L530">
        <v>181</v>
      </c>
      <c r="M530">
        <v>46.08</v>
      </c>
      <c r="N530">
        <v>2014</v>
      </c>
      <c r="O530" t="str">
        <f>VLOOKUP(C530, Query[[Country]:[Population Rank]],2,FALSE)</f>
        <v>6</v>
      </c>
      <c r="P530" t="str">
        <f>VLOOKUP(C530, Query[[Country]:[Growth Rate]],3,FALSE)</f>
        <v>0.72%</v>
      </c>
      <c r="Q530" t="str">
        <f>VLOOKUP(C530, Query[[Country]:[World Percentage]],4,FALSE)</f>
        <v>2.73%</v>
      </c>
      <c r="R530" t="str">
        <f>VLOOKUP(C530, Query[[Country]:[Density]],5,FALSE)</f>
        <v>24.96</v>
      </c>
      <c r="S530" t="str">
        <f>VLOOKUP(C530, Query[[Country]:[Land Area]],6, FALSE)</f>
        <v>8,358,140</v>
      </c>
      <c r="T530" t="str">
        <f>VLOOKUP(C530, Query[[Country]:[Area]],10, FALSE)</f>
        <v>8,515,767</v>
      </c>
      <c r="U530" t="str">
        <f>VLOOKUP(C530, Query[[Country]:[Region]],12, FALSE)</f>
        <v>Americas</v>
      </c>
      <c r="V530" t="str">
        <f>VLOOKUP(C530, Query[[Country]:[Subregion]],13, FALSE)</f>
        <v>South America</v>
      </c>
      <c r="W530" t="str">
        <f>VLOOKUP(C530, Query[[Country]:[GDP (IMF)]],16, FALSE)</f>
        <v>$2.06 Tn</v>
      </c>
      <c r="X530" t="str">
        <f>VLOOKUP(C530, Query[[Country]:[GDP (UN)]],17, FALSE)</f>
        <v>$1.80 Tn</v>
      </c>
      <c r="Y530">
        <f>VLOOKUP(C530, Query[[Country]:[GDP Per Capita]],18, FALSE)</f>
        <v>9703.17</v>
      </c>
    </row>
    <row r="531" spans="1:25" x14ac:dyDescent="0.2">
      <c r="A531">
        <v>330</v>
      </c>
      <c r="B531" t="s">
        <v>360</v>
      </c>
      <c r="C531" t="s">
        <v>145</v>
      </c>
      <c r="D531">
        <v>7</v>
      </c>
      <c r="E531">
        <v>355</v>
      </c>
      <c r="F531">
        <v>478</v>
      </c>
      <c r="G531">
        <v>210</v>
      </c>
      <c r="H531">
        <v>258</v>
      </c>
      <c r="I531">
        <v>314</v>
      </c>
      <c r="J531">
        <v>220</v>
      </c>
      <c r="K531" t="s">
        <v>2714</v>
      </c>
      <c r="L531">
        <v>373</v>
      </c>
      <c r="M531">
        <v>46.08</v>
      </c>
      <c r="N531">
        <v>2014</v>
      </c>
      <c r="O531" t="str">
        <f>VLOOKUP(C531, Query[[Country]:[Population Rank]],2,FALSE)</f>
        <v>81</v>
      </c>
      <c r="P531" t="str">
        <f>VLOOKUP(C531, Query[[Country]:[Growth Rate]],3,FALSE)</f>
        <v>0.44%</v>
      </c>
      <c r="Q531" t="str">
        <f>VLOOKUP(C531, Query[[Country]:[World Percentage]],4,FALSE)</f>
        <v>0.15%</v>
      </c>
      <c r="R531" t="str">
        <f>VLOOKUP(C531, Query[[Country]:[Density]],5,FALSE)</f>
        <v>379.64</v>
      </c>
      <c r="S531" t="str">
        <f>VLOOKUP(C531, Query[[Country]:[Land Area]],6, FALSE)</f>
        <v>30,280</v>
      </c>
      <c r="T531" t="str">
        <f>VLOOKUP(C531, Query[[Country]:[Area]],10, FALSE)</f>
        <v>30,528</v>
      </c>
      <c r="U531" t="str">
        <f>VLOOKUP(C531, Query[[Country]:[Region]],12, FALSE)</f>
        <v>Europe</v>
      </c>
      <c r="V531" t="str">
        <f>VLOOKUP(C531, Query[[Country]:[Subregion]],13, FALSE)</f>
        <v>Western Europe</v>
      </c>
      <c r="W531" t="str">
        <f>VLOOKUP(C531, Query[[Country]:[GDP (IMF)]],16, FALSE)</f>
        <v>$553.78 Bn</v>
      </c>
      <c r="X531" t="str">
        <f>VLOOKUP(C531, Query[[Country]:[GDP (UN)]],17, FALSE)</f>
        <v>$467.96 Bn</v>
      </c>
      <c r="Y531">
        <f>VLOOKUP(C531, Query[[Country]:[GDP Per Capita]],18, FALSE)</f>
        <v>47782.49</v>
      </c>
    </row>
    <row r="532" spans="1:25" x14ac:dyDescent="0.2">
      <c r="A532">
        <v>331</v>
      </c>
      <c r="B532" t="s">
        <v>361</v>
      </c>
      <c r="C532" t="s">
        <v>362</v>
      </c>
      <c r="D532">
        <v>1</v>
      </c>
      <c r="E532">
        <v>355</v>
      </c>
      <c r="F532">
        <v>246</v>
      </c>
      <c r="G532">
        <v>210</v>
      </c>
      <c r="H532">
        <v>248</v>
      </c>
      <c r="I532">
        <v>433</v>
      </c>
      <c r="J532">
        <v>310</v>
      </c>
      <c r="K532" t="s">
        <v>2678</v>
      </c>
      <c r="L532">
        <v>737</v>
      </c>
      <c r="M532">
        <v>46.06</v>
      </c>
      <c r="N532">
        <v>2014</v>
      </c>
      <c r="O532" t="str">
        <f>VLOOKUP(C532, Query[[Country]:[Population Rank]],2,FALSE)</f>
        <v>87</v>
      </c>
      <c r="P532" t="str">
        <f>VLOOKUP(C532, Query[[Country]:[Growth Rate]],3,FALSE)</f>
        <v>-0.48%</v>
      </c>
      <c r="Q532" t="str">
        <f>VLOOKUP(C532, Query[[Country]:[World Percentage]],4,FALSE)</f>
        <v>0.13%</v>
      </c>
      <c r="R532" t="str">
        <f>VLOOKUP(C532, Query[[Country]:[Density]],5,FALSE)</f>
        <v>78.97</v>
      </c>
      <c r="S532" t="str">
        <f>VLOOKUP(C532, Query[[Country]:[Land Area]],6, FALSE)</f>
        <v>128,900</v>
      </c>
      <c r="T532" t="str">
        <f>VLOOKUP(C532, Query[[Country]:[Area]],10, FALSE)</f>
        <v>131,990</v>
      </c>
      <c r="U532" t="str">
        <f>VLOOKUP(C532, Query[[Country]:[Region]],12, FALSE)</f>
        <v>Europe</v>
      </c>
      <c r="V532" t="str">
        <f>VLOOKUP(C532, Query[[Country]:[Subregion]],13, FALSE)</f>
        <v>Southern Europe</v>
      </c>
      <c r="W532" t="str">
        <f>VLOOKUP(C532, Query[[Country]:[GDP (IMF)]],16, FALSE)</f>
        <v>$230.50 Bn</v>
      </c>
      <c r="X532" t="str">
        <f>VLOOKUP(C532, Query[[Country]:[GDP (UN)]],17, FALSE)</f>
        <v>$192.69 Bn</v>
      </c>
      <c r="Y532">
        <f>VLOOKUP(C532, Query[[Country]:[GDP Per Capita]],18, FALSE)</f>
        <v>22114.44</v>
      </c>
    </row>
    <row r="533" spans="1:25" x14ac:dyDescent="0.2">
      <c r="A533">
        <v>332</v>
      </c>
      <c r="B533" t="s">
        <v>363</v>
      </c>
      <c r="C533" t="s">
        <v>15</v>
      </c>
      <c r="D533">
        <v>124</v>
      </c>
      <c r="E533">
        <v>355</v>
      </c>
      <c r="F533">
        <v>95</v>
      </c>
      <c r="G533">
        <v>210</v>
      </c>
      <c r="H533">
        <v>548</v>
      </c>
      <c r="I533">
        <v>380</v>
      </c>
      <c r="J533">
        <v>200</v>
      </c>
      <c r="K533" t="s">
        <v>2736</v>
      </c>
      <c r="L533">
        <v>338</v>
      </c>
      <c r="M533">
        <v>46.06</v>
      </c>
      <c r="N533">
        <v>2014</v>
      </c>
      <c r="O533" t="str">
        <f>VLOOKUP(C533, Query[[Country]:[Population Rank]],2,FALSE)</f>
        <v>3</v>
      </c>
      <c r="P533" t="str">
        <f>VLOOKUP(C533, Query[[Country]:[Growth Rate]],3,FALSE)</f>
        <v>0.59%</v>
      </c>
      <c r="Q533" t="str">
        <f>VLOOKUP(C533, Query[[Country]:[World Percentage]],4,FALSE)</f>
        <v>4.25%</v>
      </c>
      <c r="R533" t="str">
        <f>VLOOKUP(C533, Query[[Country]:[Density]],5,FALSE)</f>
        <v>35.32</v>
      </c>
      <c r="S533" t="str">
        <f>VLOOKUP(C533, Query[[Country]:[Land Area]],6, FALSE)</f>
        <v>9,147,420</v>
      </c>
      <c r="T533" t="str">
        <f>VLOOKUP(C533, Query[[Country]:[Area]],10, FALSE)</f>
        <v>9,372,610</v>
      </c>
      <c r="U533" t="str">
        <f>VLOOKUP(C533, Query[[Country]:[Region]],12, FALSE)</f>
        <v>Americas</v>
      </c>
      <c r="V533" t="str">
        <f>VLOOKUP(C533, Query[[Country]:[Subregion]],13, FALSE)</f>
        <v>Northern America</v>
      </c>
      <c r="W533" t="str">
        <f>VLOOKUP(C533, Query[[Country]:[GDP (IMF)]],16, FALSE)</f>
        <v>$22.20 Tn</v>
      </c>
      <c r="X533" t="str">
        <f>VLOOKUP(C533, Query[[Country]:[GDP (UN)]],17, FALSE)</f>
        <v>$18.62 Tn</v>
      </c>
      <c r="Y533">
        <f>VLOOKUP(C533, Query[[Country]:[GDP Per Capita]],18, FALSE)</f>
        <v>67063.27</v>
      </c>
    </row>
    <row r="534" spans="1:25" x14ac:dyDescent="0.2">
      <c r="A534">
        <v>333</v>
      </c>
      <c r="B534" t="s">
        <v>364</v>
      </c>
      <c r="C534" t="s">
        <v>95</v>
      </c>
      <c r="D534">
        <v>10</v>
      </c>
      <c r="E534">
        <v>355</v>
      </c>
      <c r="F534">
        <v>478</v>
      </c>
      <c r="G534">
        <v>210</v>
      </c>
      <c r="H534">
        <v>484</v>
      </c>
      <c r="I534">
        <v>303</v>
      </c>
      <c r="J534">
        <v>310</v>
      </c>
      <c r="K534" t="s">
        <v>2671</v>
      </c>
      <c r="L534">
        <v>737</v>
      </c>
      <c r="M534">
        <v>46.06</v>
      </c>
      <c r="N534">
        <v>2014</v>
      </c>
      <c r="O534" t="str">
        <f>VLOOKUP(C534, Query[[Country]:[Population Rank]],2,FALSE)</f>
        <v>23</v>
      </c>
      <c r="P534" t="str">
        <f>VLOOKUP(C534, Query[[Country]:[Growth Rate]],3,FALSE)</f>
        <v>-0.15%</v>
      </c>
      <c r="Q534" t="str">
        <f>VLOOKUP(C534, Query[[Country]:[World Percentage]],4,FALSE)</f>
        <v>0.78%</v>
      </c>
      <c r="R534" t="str">
        <f>VLOOKUP(C534, Query[[Country]:[Density]],5,FALSE)</f>
        <v>200.65</v>
      </c>
      <c r="S534" t="str">
        <f>VLOOKUP(C534, Query[[Country]:[Land Area]],6, FALSE)</f>
        <v>294,140</v>
      </c>
      <c r="T534" t="str">
        <f>VLOOKUP(C534, Query[[Country]:[Area]],10, FALSE)</f>
        <v>301,336</v>
      </c>
      <c r="U534" t="str">
        <f>VLOOKUP(C534, Query[[Country]:[Region]],12, FALSE)</f>
        <v>Europe</v>
      </c>
      <c r="V534" t="str">
        <f>VLOOKUP(C534, Query[[Country]:[Subregion]],13, FALSE)</f>
        <v>Southern Europe</v>
      </c>
      <c r="W534" t="str">
        <f>VLOOKUP(C534, Query[[Country]:[GDP (IMF)]],16, FALSE)</f>
        <v>$2.09 Tn</v>
      </c>
      <c r="X534" t="str">
        <f>VLOOKUP(C534, Query[[Country]:[GDP (UN)]],17, FALSE)</f>
        <v>$1.86 Tn</v>
      </c>
      <c r="Y534">
        <f>VLOOKUP(C534, Query[[Country]:[GDP Per Capita]],18, FALSE)</f>
        <v>34574.71</v>
      </c>
    </row>
    <row r="535" spans="1:25" x14ac:dyDescent="0.2">
      <c r="A535">
        <v>334</v>
      </c>
      <c r="B535" t="s">
        <v>365</v>
      </c>
      <c r="C535" t="s">
        <v>92</v>
      </c>
      <c r="D535">
        <v>9</v>
      </c>
      <c r="E535">
        <v>355</v>
      </c>
      <c r="F535">
        <v>478</v>
      </c>
      <c r="G535">
        <v>210</v>
      </c>
      <c r="H535">
        <v>528</v>
      </c>
      <c r="I535">
        <v>565</v>
      </c>
      <c r="J535">
        <v>406</v>
      </c>
      <c r="K535" t="s">
        <v>2737</v>
      </c>
      <c r="L535">
        <v>57</v>
      </c>
      <c r="M535">
        <v>46.02</v>
      </c>
      <c r="N535">
        <v>2014</v>
      </c>
      <c r="O535" t="str">
        <f>VLOOKUP(C535, Query[[Country]:[Population Rank]],2,FALSE)</f>
        <v>28</v>
      </c>
      <c r="P535" t="str">
        <f>VLOOKUP(C535, Query[[Country]:[Growth Rate]],3,FALSE)</f>
        <v>0.09%</v>
      </c>
      <c r="Q535" t="str">
        <f>VLOOKUP(C535, Query[[Country]:[World Percentage]],4,FALSE)</f>
        <v>0.66%</v>
      </c>
      <c r="R535" t="str">
        <f>VLOOKUP(C535, Query[[Country]:[Density]],5,FALSE)</f>
        <v>511.62</v>
      </c>
      <c r="S535" t="str">
        <f>VLOOKUP(C535, Query[[Country]:[Land Area]],6, FALSE)</f>
        <v>97,230</v>
      </c>
      <c r="T535" t="str">
        <f>VLOOKUP(C535, Query[[Country]:[Area]],10, FALSE)</f>
        <v>100,210</v>
      </c>
      <c r="U535" t="str">
        <f>VLOOKUP(C535, Query[[Country]:[Region]],12, FALSE)</f>
        <v>Asia</v>
      </c>
      <c r="V535" t="str">
        <f>VLOOKUP(C535, Query[[Country]:[Subregion]],13, FALSE)</f>
        <v>Eastern Asia</v>
      </c>
      <c r="W535" t="str">
        <f>VLOOKUP(C535, Query[[Country]:[GDP (IMF)]],16, FALSE)</f>
        <v>$1.74 Tn</v>
      </c>
      <c r="X535" t="str">
        <f>VLOOKUP(C535, Query[[Country]:[GDP (UN)]],17, FALSE)</f>
        <v>$1.41 Tn</v>
      </c>
      <c r="Y535">
        <f>VLOOKUP(C535, Query[[Country]:[GDP Per Capita]],18, FALSE)</f>
        <v>34023.56</v>
      </c>
    </row>
    <row r="536" spans="1:25" x14ac:dyDescent="0.2">
      <c r="A536">
        <v>335</v>
      </c>
      <c r="B536" t="s">
        <v>2738</v>
      </c>
      <c r="C536" t="s">
        <v>15</v>
      </c>
      <c r="D536">
        <v>125</v>
      </c>
      <c r="E536">
        <v>154</v>
      </c>
      <c r="F536">
        <v>256</v>
      </c>
      <c r="G536">
        <v>210</v>
      </c>
      <c r="H536">
        <v>272</v>
      </c>
      <c r="I536">
        <v>246</v>
      </c>
      <c r="J536">
        <v>250</v>
      </c>
      <c r="K536" t="s">
        <v>2739</v>
      </c>
      <c r="L536">
        <v>426</v>
      </c>
      <c r="M536">
        <v>46.02</v>
      </c>
      <c r="N536">
        <v>2014</v>
      </c>
      <c r="O536" t="str">
        <f>VLOOKUP(C536, Query[[Country]:[Population Rank]],2,FALSE)</f>
        <v>3</v>
      </c>
      <c r="P536" t="str">
        <f>VLOOKUP(C536, Query[[Country]:[Growth Rate]],3,FALSE)</f>
        <v>0.59%</v>
      </c>
      <c r="Q536" t="str">
        <f>VLOOKUP(C536, Query[[Country]:[World Percentage]],4,FALSE)</f>
        <v>4.25%</v>
      </c>
      <c r="R536" t="str">
        <f>VLOOKUP(C536, Query[[Country]:[Density]],5,FALSE)</f>
        <v>35.32</v>
      </c>
      <c r="S536" t="str">
        <f>VLOOKUP(C536, Query[[Country]:[Land Area]],6, FALSE)</f>
        <v>9,147,420</v>
      </c>
      <c r="T536" t="str">
        <f>VLOOKUP(C536, Query[[Country]:[Area]],10, FALSE)</f>
        <v>9,372,610</v>
      </c>
      <c r="U536" t="str">
        <f>VLOOKUP(C536, Query[[Country]:[Region]],12, FALSE)</f>
        <v>Americas</v>
      </c>
      <c r="V536" t="str">
        <f>VLOOKUP(C536, Query[[Country]:[Subregion]],13, FALSE)</f>
        <v>Northern America</v>
      </c>
      <c r="W536" t="str">
        <f>VLOOKUP(C536, Query[[Country]:[GDP (IMF)]],16, FALSE)</f>
        <v>$22.20 Tn</v>
      </c>
      <c r="X536" t="str">
        <f>VLOOKUP(C536, Query[[Country]:[GDP (UN)]],17, FALSE)</f>
        <v>$18.62 Tn</v>
      </c>
      <c r="Y536">
        <f>VLOOKUP(C536, Query[[Country]:[GDP Per Capita]],18, FALSE)</f>
        <v>67063.27</v>
      </c>
    </row>
    <row r="537" spans="1:25" x14ac:dyDescent="0.2">
      <c r="A537">
        <v>336</v>
      </c>
      <c r="B537" t="s">
        <v>366</v>
      </c>
      <c r="C537" t="s">
        <v>19</v>
      </c>
      <c r="D537">
        <v>30</v>
      </c>
      <c r="E537">
        <v>355</v>
      </c>
      <c r="F537">
        <v>478</v>
      </c>
      <c r="G537">
        <v>210</v>
      </c>
      <c r="H537">
        <v>272</v>
      </c>
      <c r="I537">
        <v>209</v>
      </c>
      <c r="J537">
        <v>159</v>
      </c>
      <c r="K537" t="s">
        <v>2666</v>
      </c>
      <c r="L537">
        <v>481</v>
      </c>
      <c r="M537">
        <v>45.99</v>
      </c>
      <c r="N537">
        <v>2014</v>
      </c>
      <c r="O537" t="str">
        <f>VLOOKUP(C537, Query[[Country]:[Population Rank]],2,FALSE)</f>
        <v>21</v>
      </c>
      <c r="P537" t="str">
        <f>VLOOKUP(C537, Query[[Country]:[Growth Rate]],3,FALSE)</f>
        <v>0.53%</v>
      </c>
      <c r="Q537" t="str">
        <f>VLOOKUP(C537, Query[[Country]:[World Percentage]],4,FALSE)</f>
        <v>0.87%</v>
      </c>
      <c r="R537" t="str">
        <f>VLOOKUP(C537, Query[[Country]:[Density]],5,FALSE)</f>
        <v>279.48</v>
      </c>
      <c r="S537" t="str">
        <f>VLOOKUP(C537, Query[[Country]:[Land Area]],6, FALSE)</f>
        <v>241,930</v>
      </c>
      <c r="T537" t="str">
        <f>VLOOKUP(C537, Query[[Country]:[Area]],10, FALSE)</f>
        <v>242,900</v>
      </c>
      <c r="U537" t="str">
        <f>VLOOKUP(C537, Query[[Country]:[Region]],12, FALSE)</f>
        <v>Europe</v>
      </c>
      <c r="V537" t="str">
        <f>VLOOKUP(C537, Query[[Country]:[Subregion]],13, FALSE)</f>
        <v>Northern Europe</v>
      </c>
      <c r="W537" t="str">
        <f>VLOOKUP(C537, Query[[Country]:[GDP (IMF)]],16, FALSE)</f>
        <v>$2.93 Tn</v>
      </c>
      <c r="X537" t="str">
        <f>VLOOKUP(C537, Query[[Country]:[GDP (UN)]],17, FALSE)</f>
        <v>$2.65 Tn</v>
      </c>
      <c r="Y537">
        <f>VLOOKUP(C537, Query[[Country]:[GDP Per Capita]],18, FALSE)</f>
        <v>43117.57</v>
      </c>
    </row>
    <row r="538" spans="1:25" x14ac:dyDescent="0.2">
      <c r="A538">
        <v>337</v>
      </c>
      <c r="B538" t="s">
        <v>367</v>
      </c>
      <c r="C538" t="s">
        <v>368</v>
      </c>
      <c r="D538">
        <v>1</v>
      </c>
      <c r="E538">
        <v>299</v>
      </c>
      <c r="F538">
        <v>478</v>
      </c>
      <c r="G538">
        <v>210</v>
      </c>
      <c r="H538">
        <v>181</v>
      </c>
      <c r="I538">
        <v>204</v>
      </c>
      <c r="J538">
        <v>406</v>
      </c>
      <c r="K538" t="s">
        <v>2675</v>
      </c>
      <c r="L538">
        <v>481</v>
      </c>
      <c r="M538">
        <v>45.99</v>
      </c>
      <c r="N538">
        <v>2014</v>
      </c>
      <c r="O538" t="str">
        <f>VLOOKUP(C538, Query[[Country]:[Population Rank]],2,FALSE)</f>
        <v>10</v>
      </c>
      <c r="P538" t="str">
        <f>VLOOKUP(C538, Query[[Country]:[Growth Rate]],3,FALSE)</f>
        <v>1.06%</v>
      </c>
      <c r="Q538" t="str">
        <f>VLOOKUP(C538, Query[[Country]:[World Percentage]],4,FALSE)</f>
        <v>1.65%</v>
      </c>
      <c r="R538" t="str">
        <f>VLOOKUP(C538, Query[[Country]:[Density]],5,FALSE)</f>
        <v>65.64</v>
      </c>
      <c r="S538" t="str">
        <f>VLOOKUP(C538, Query[[Country]:[Land Area]],6, FALSE)</f>
        <v>1,943,950</v>
      </c>
      <c r="T538" t="str">
        <f>VLOOKUP(C538, Query[[Country]:[Area]],10, FALSE)</f>
        <v>1,964,375</v>
      </c>
      <c r="U538" t="str">
        <f>VLOOKUP(C538, Query[[Country]:[Region]],12, FALSE)</f>
        <v>Americas</v>
      </c>
      <c r="V538" t="str">
        <f>VLOOKUP(C538, Query[[Country]:[Subregion]],13, FALSE)</f>
        <v>Central America</v>
      </c>
      <c r="W538" t="str">
        <f>VLOOKUP(C538, Query[[Country]:[GDP (IMF)]],16, FALSE)</f>
        <v>$1.30 Tn</v>
      </c>
      <c r="X538" t="str">
        <f>VLOOKUP(C538, Query[[Country]:[GDP (UN)]],17, FALSE)</f>
        <v>$1.08 Tn</v>
      </c>
      <c r="Y538">
        <f>VLOOKUP(C538, Query[[Country]:[GDP Per Capita]],18, FALSE)</f>
        <v>10065.32</v>
      </c>
    </row>
    <row r="539" spans="1:25" x14ac:dyDescent="0.2">
      <c r="A539">
        <v>338</v>
      </c>
      <c r="B539" t="s">
        <v>369</v>
      </c>
      <c r="C539" t="s">
        <v>101</v>
      </c>
      <c r="D539">
        <v>30</v>
      </c>
      <c r="E539">
        <v>355</v>
      </c>
      <c r="F539">
        <v>382</v>
      </c>
      <c r="G539">
        <v>210</v>
      </c>
      <c r="H539">
        <v>303</v>
      </c>
      <c r="I539">
        <v>248</v>
      </c>
      <c r="J539">
        <v>310</v>
      </c>
      <c r="K539" t="s">
        <v>2709</v>
      </c>
      <c r="L539">
        <v>737</v>
      </c>
      <c r="M539">
        <v>45.98</v>
      </c>
      <c r="N539">
        <v>2014</v>
      </c>
      <c r="O539" t="str">
        <f>VLOOKUP(C539, Query[[Country]:[Population Rank]],2,FALSE)</f>
        <v>19</v>
      </c>
      <c r="P539" t="str">
        <f>VLOOKUP(C539, Query[[Country]:[Growth Rate]],3,FALSE)</f>
        <v>0.32%</v>
      </c>
      <c r="Q539" t="str">
        <f>VLOOKUP(C539, Query[[Country]:[World Percentage]],4,FALSE)</f>
        <v>1.07%</v>
      </c>
      <c r="R539" t="str">
        <f>VLOOKUP(C539, Query[[Country]:[Density]],5,FALSE)</f>
        <v>234.61</v>
      </c>
      <c r="S539" t="str">
        <f>VLOOKUP(C539, Query[[Country]:[Land Area]],6, FALSE)</f>
        <v>348,560</v>
      </c>
      <c r="T539" t="str">
        <f>VLOOKUP(C539, Query[[Country]:[Area]],10, FALSE)</f>
        <v>357,114</v>
      </c>
      <c r="U539" t="str">
        <f>VLOOKUP(C539, Query[[Country]:[Region]],12, FALSE)</f>
        <v>Europe</v>
      </c>
      <c r="V539" t="str">
        <f>VLOOKUP(C539, Query[[Country]:[Subregion]],13, FALSE)</f>
        <v>Western Europe</v>
      </c>
      <c r="W539" t="str">
        <f>VLOOKUP(C539, Query[[Country]:[GDP (IMF)]],16, FALSE)</f>
        <v>$4.16 Tn</v>
      </c>
      <c r="X539" t="str">
        <f>VLOOKUP(C539, Query[[Country]:[GDP (UN)]],17, FALSE)</f>
        <v>$3.48 Tn</v>
      </c>
      <c r="Y539">
        <f>VLOOKUP(C539, Query[[Country]:[GDP Per Capita]],18, FALSE)</f>
        <v>49617.15</v>
      </c>
    </row>
    <row r="540" spans="1:25" x14ac:dyDescent="0.2">
      <c r="A540">
        <v>339</v>
      </c>
      <c r="B540" t="s">
        <v>370</v>
      </c>
      <c r="C540" t="s">
        <v>30</v>
      </c>
      <c r="D540">
        <v>16</v>
      </c>
      <c r="E540">
        <v>52</v>
      </c>
      <c r="F540">
        <v>135</v>
      </c>
      <c r="G540">
        <v>126</v>
      </c>
      <c r="H540">
        <v>841</v>
      </c>
      <c r="I540">
        <v>812</v>
      </c>
      <c r="J540">
        <v>609</v>
      </c>
      <c r="K540" t="s">
        <v>2740</v>
      </c>
      <c r="L540">
        <v>338</v>
      </c>
      <c r="M540">
        <v>45.97</v>
      </c>
      <c r="N540">
        <v>2014</v>
      </c>
      <c r="O540" t="str">
        <f>VLOOKUP(C540, Query[[Country]:[Population Rank]],2,FALSE)</f>
        <v>11</v>
      </c>
      <c r="P540" t="str">
        <f>VLOOKUP(C540, Query[[Country]:[Growth Rate]],3,FALSE)</f>
        <v>-0.30%</v>
      </c>
      <c r="Q540" t="str">
        <f>VLOOKUP(C540, Query[[Country]:[World Percentage]],4,FALSE)</f>
        <v>1.62%</v>
      </c>
      <c r="R540" t="str">
        <f>VLOOKUP(C540, Query[[Country]:[Density]],5,FALSE)</f>
        <v>334.66</v>
      </c>
      <c r="S540" t="str">
        <f>VLOOKUP(C540, Query[[Country]:[Land Area]],6, FALSE)</f>
        <v>364,555</v>
      </c>
      <c r="T540" t="str">
        <f>VLOOKUP(C540, Query[[Country]:[Area]],10, FALSE)</f>
        <v>377,930</v>
      </c>
      <c r="U540" t="str">
        <f>VLOOKUP(C540, Query[[Country]:[Region]],12, FALSE)</f>
        <v>Asia</v>
      </c>
      <c r="V540" t="str">
        <f>VLOOKUP(C540, Query[[Country]:[Subregion]],13, FALSE)</f>
        <v>Eastern Asia</v>
      </c>
      <c r="W540" t="str">
        <f>VLOOKUP(C540, Query[[Country]:[GDP (IMF)]],16, FALSE)</f>
        <v>$5.50 Tn</v>
      </c>
      <c r="X540" t="str">
        <f>VLOOKUP(C540, Query[[Country]:[GDP (UN)]],17, FALSE)</f>
        <v>$4.94 Tn</v>
      </c>
      <c r="Y540">
        <f>VLOOKUP(C540, Query[[Country]:[GDP Per Capita]],18, FALSE)</f>
        <v>43450.14</v>
      </c>
    </row>
    <row r="541" spans="1:25" x14ac:dyDescent="0.2">
      <c r="A541">
        <v>340</v>
      </c>
      <c r="B541" t="s">
        <v>371</v>
      </c>
      <c r="C541" t="s">
        <v>115</v>
      </c>
      <c r="D541">
        <v>8</v>
      </c>
      <c r="E541">
        <v>201</v>
      </c>
      <c r="F541">
        <v>400</v>
      </c>
      <c r="G541">
        <v>210</v>
      </c>
      <c r="H541">
        <v>244</v>
      </c>
      <c r="I541">
        <v>254</v>
      </c>
      <c r="J541">
        <v>283</v>
      </c>
      <c r="K541" t="s">
        <v>2722</v>
      </c>
      <c r="L541">
        <v>737</v>
      </c>
      <c r="M541">
        <v>45.97</v>
      </c>
      <c r="N541">
        <v>2014</v>
      </c>
      <c r="O541" t="str">
        <f>VLOOKUP(C541, Query[[Country]:[Population Rank]],2,FALSE)</f>
        <v>55</v>
      </c>
      <c r="P541" t="str">
        <f>VLOOKUP(C541, Query[[Country]:[Growth Rate]],3,FALSE)</f>
        <v>1.18%</v>
      </c>
      <c r="Q541" t="str">
        <f>VLOOKUP(C541, Query[[Country]:[World Percentage]],4,FALSE)</f>
        <v>0.33%</v>
      </c>
      <c r="R541" t="str">
        <f>VLOOKUP(C541, Query[[Country]:[Density]],5,FALSE)</f>
        <v>3.32</v>
      </c>
      <c r="S541" t="str">
        <f>VLOOKUP(C541, Query[[Country]:[Land Area]],6, FALSE)</f>
        <v>7,682,300</v>
      </c>
      <c r="T541" t="str">
        <f>VLOOKUP(C541, Query[[Country]:[Area]],10, FALSE)</f>
        <v>7,692,024</v>
      </c>
      <c r="U541" t="str">
        <f>VLOOKUP(C541, Query[[Country]:[Region]],12, FALSE)</f>
        <v>Oceania</v>
      </c>
      <c r="V541" t="str">
        <f>VLOOKUP(C541, Query[[Country]:[Subregion]],13, FALSE)</f>
        <v>Australia and New Zealand</v>
      </c>
      <c r="W541" t="str">
        <f>VLOOKUP(C541, Query[[Country]:[GDP (IMF)]],16, FALSE)</f>
        <v>$1.48 Tn</v>
      </c>
      <c r="X541" t="str">
        <f>VLOOKUP(C541, Query[[Country]:[GDP (UN)]],17, FALSE)</f>
        <v>$1.30 Tn</v>
      </c>
      <c r="Y541">
        <f>VLOOKUP(C541, Query[[Country]:[GDP Per Capita]],18, FALSE)</f>
        <v>58096.73</v>
      </c>
    </row>
    <row r="542" spans="1:25" x14ac:dyDescent="0.2">
      <c r="A542">
        <v>341</v>
      </c>
      <c r="B542" t="s">
        <v>372</v>
      </c>
      <c r="C542" t="s">
        <v>95</v>
      </c>
      <c r="D542">
        <v>11</v>
      </c>
      <c r="E542">
        <v>355</v>
      </c>
      <c r="F542">
        <v>478</v>
      </c>
      <c r="G542">
        <v>210</v>
      </c>
      <c r="H542">
        <v>291</v>
      </c>
      <c r="I542">
        <v>429</v>
      </c>
      <c r="J542">
        <v>250</v>
      </c>
      <c r="K542" t="s">
        <v>2715</v>
      </c>
      <c r="L542">
        <v>373</v>
      </c>
      <c r="M542">
        <v>45.95</v>
      </c>
      <c r="N542">
        <v>2014</v>
      </c>
      <c r="O542" t="str">
        <f>VLOOKUP(C542, Query[[Country]:[Population Rank]],2,FALSE)</f>
        <v>23</v>
      </c>
      <c r="P542" t="str">
        <f>VLOOKUP(C542, Query[[Country]:[Growth Rate]],3,FALSE)</f>
        <v>-0.15%</v>
      </c>
      <c r="Q542" t="str">
        <f>VLOOKUP(C542, Query[[Country]:[World Percentage]],4,FALSE)</f>
        <v>0.78%</v>
      </c>
      <c r="R542" t="str">
        <f>VLOOKUP(C542, Query[[Country]:[Density]],5,FALSE)</f>
        <v>200.65</v>
      </c>
      <c r="S542" t="str">
        <f>VLOOKUP(C542, Query[[Country]:[Land Area]],6, FALSE)</f>
        <v>294,140</v>
      </c>
      <c r="T542" t="str">
        <f>VLOOKUP(C542, Query[[Country]:[Area]],10, FALSE)</f>
        <v>301,336</v>
      </c>
      <c r="U542" t="str">
        <f>VLOOKUP(C542, Query[[Country]:[Region]],12, FALSE)</f>
        <v>Europe</v>
      </c>
      <c r="V542" t="str">
        <f>VLOOKUP(C542, Query[[Country]:[Subregion]],13, FALSE)</f>
        <v>Southern Europe</v>
      </c>
      <c r="W542" t="str">
        <f>VLOOKUP(C542, Query[[Country]:[GDP (IMF)]],16, FALSE)</f>
        <v>$2.09 Tn</v>
      </c>
      <c r="X542" t="str">
        <f>VLOOKUP(C542, Query[[Country]:[GDP (UN)]],17, FALSE)</f>
        <v>$1.86 Tn</v>
      </c>
      <c r="Y542">
        <f>VLOOKUP(C542, Query[[Country]:[GDP Per Capita]],18, FALSE)</f>
        <v>34574.71</v>
      </c>
    </row>
    <row r="543" spans="1:25" x14ac:dyDescent="0.2">
      <c r="A543">
        <v>342</v>
      </c>
      <c r="B543" t="s">
        <v>373</v>
      </c>
      <c r="C543" t="s">
        <v>19</v>
      </c>
      <c r="D543">
        <v>31</v>
      </c>
      <c r="E543">
        <v>169</v>
      </c>
      <c r="F543">
        <v>399</v>
      </c>
      <c r="G543">
        <v>210</v>
      </c>
      <c r="H543">
        <v>308</v>
      </c>
      <c r="I543">
        <v>284</v>
      </c>
      <c r="J543">
        <v>283</v>
      </c>
      <c r="K543" t="s">
        <v>2666</v>
      </c>
      <c r="L543">
        <v>737</v>
      </c>
      <c r="M543">
        <v>45.95</v>
      </c>
      <c r="N543">
        <v>2014</v>
      </c>
      <c r="O543" t="str">
        <f>VLOOKUP(C543, Query[[Country]:[Population Rank]],2,FALSE)</f>
        <v>21</v>
      </c>
      <c r="P543" t="str">
        <f>VLOOKUP(C543, Query[[Country]:[Growth Rate]],3,FALSE)</f>
        <v>0.53%</v>
      </c>
      <c r="Q543" t="str">
        <f>VLOOKUP(C543, Query[[Country]:[World Percentage]],4,FALSE)</f>
        <v>0.87%</v>
      </c>
      <c r="R543" t="str">
        <f>VLOOKUP(C543, Query[[Country]:[Density]],5,FALSE)</f>
        <v>279.48</v>
      </c>
      <c r="S543" t="str">
        <f>VLOOKUP(C543, Query[[Country]:[Land Area]],6, FALSE)</f>
        <v>241,930</v>
      </c>
      <c r="T543" t="str">
        <f>VLOOKUP(C543, Query[[Country]:[Area]],10, FALSE)</f>
        <v>242,900</v>
      </c>
      <c r="U543" t="str">
        <f>VLOOKUP(C543, Query[[Country]:[Region]],12, FALSE)</f>
        <v>Europe</v>
      </c>
      <c r="V543" t="str">
        <f>VLOOKUP(C543, Query[[Country]:[Subregion]],13, FALSE)</f>
        <v>Northern Europe</v>
      </c>
      <c r="W543" t="str">
        <f>VLOOKUP(C543, Query[[Country]:[GDP (IMF)]],16, FALSE)</f>
        <v>$2.93 Tn</v>
      </c>
      <c r="X543" t="str">
        <f>VLOOKUP(C543, Query[[Country]:[GDP (UN)]],17, FALSE)</f>
        <v>$2.65 Tn</v>
      </c>
      <c r="Y543">
        <f>VLOOKUP(C543, Query[[Country]:[GDP Per Capita]],18, FALSE)</f>
        <v>43117.57</v>
      </c>
    </row>
    <row r="544" spans="1:25" x14ac:dyDescent="0.2">
      <c r="A544">
        <v>343</v>
      </c>
      <c r="B544" t="s">
        <v>374</v>
      </c>
      <c r="C544" t="s">
        <v>101</v>
      </c>
      <c r="D544">
        <v>31</v>
      </c>
      <c r="E544">
        <v>290</v>
      </c>
      <c r="F544">
        <v>478</v>
      </c>
      <c r="G544">
        <v>209</v>
      </c>
      <c r="H544">
        <v>328</v>
      </c>
      <c r="I544">
        <v>237</v>
      </c>
      <c r="J544">
        <v>283</v>
      </c>
      <c r="K544" t="s">
        <v>2679</v>
      </c>
      <c r="L544">
        <v>259</v>
      </c>
      <c r="M544">
        <v>45.92</v>
      </c>
      <c r="N544">
        <v>2014</v>
      </c>
      <c r="O544" t="str">
        <f>VLOOKUP(C544, Query[[Country]:[Population Rank]],2,FALSE)</f>
        <v>19</v>
      </c>
      <c r="P544" t="str">
        <f>VLOOKUP(C544, Query[[Country]:[Growth Rate]],3,FALSE)</f>
        <v>0.32%</v>
      </c>
      <c r="Q544" t="str">
        <f>VLOOKUP(C544, Query[[Country]:[World Percentage]],4,FALSE)</f>
        <v>1.07%</v>
      </c>
      <c r="R544" t="str">
        <f>VLOOKUP(C544, Query[[Country]:[Density]],5,FALSE)</f>
        <v>234.61</v>
      </c>
      <c r="S544" t="str">
        <f>VLOOKUP(C544, Query[[Country]:[Land Area]],6, FALSE)</f>
        <v>348,560</v>
      </c>
      <c r="T544" t="str">
        <f>VLOOKUP(C544, Query[[Country]:[Area]],10, FALSE)</f>
        <v>357,114</v>
      </c>
      <c r="U544" t="str">
        <f>VLOOKUP(C544, Query[[Country]:[Region]],12, FALSE)</f>
        <v>Europe</v>
      </c>
      <c r="V544" t="str">
        <f>VLOOKUP(C544, Query[[Country]:[Subregion]],13, FALSE)</f>
        <v>Western Europe</v>
      </c>
      <c r="W544" t="str">
        <f>VLOOKUP(C544, Query[[Country]:[GDP (IMF)]],16, FALSE)</f>
        <v>$4.16 Tn</v>
      </c>
      <c r="X544" t="str">
        <f>VLOOKUP(C544, Query[[Country]:[GDP (UN)]],17, FALSE)</f>
        <v>$3.48 Tn</v>
      </c>
      <c r="Y544">
        <f>VLOOKUP(C544, Query[[Country]:[GDP Per Capita]],18, FALSE)</f>
        <v>49617.15</v>
      </c>
    </row>
    <row r="545" spans="1:25" x14ac:dyDescent="0.2">
      <c r="A545">
        <v>344</v>
      </c>
      <c r="B545" t="s">
        <v>375</v>
      </c>
      <c r="C545" t="s">
        <v>95</v>
      </c>
      <c r="D545">
        <v>12</v>
      </c>
      <c r="E545">
        <v>276</v>
      </c>
      <c r="F545">
        <v>385</v>
      </c>
      <c r="G545">
        <v>206</v>
      </c>
      <c r="H545">
        <v>329</v>
      </c>
      <c r="I545">
        <v>359</v>
      </c>
      <c r="J545">
        <v>283</v>
      </c>
      <c r="K545" t="s">
        <v>2704</v>
      </c>
      <c r="L545">
        <v>637</v>
      </c>
      <c r="M545">
        <v>45.92</v>
      </c>
      <c r="N545">
        <v>2014</v>
      </c>
      <c r="O545" t="str">
        <f>VLOOKUP(C545, Query[[Country]:[Population Rank]],2,FALSE)</f>
        <v>23</v>
      </c>
      <c r="P545" t="str">
        <f>VLOOKUP(C545, Query[[Country]:[Growth Rate]],3,FALSE)</f>
        <v>-0.15%</v>
      </c>
      <c r="Q545" t="str">
        <f>VLOOKUP(C545, Query[[Country]:[World Percentage]],4,FALSE)</f>
        <v>0.78%</v>
      </c>
      <c r="R545" t="str">
        <f>VLOOKUP(C545, Query[[Country]:[Density]],5,FALSE)</f>
        <v>200.65</v>
      </c>
      <c r="S545" t="str">
        <f>VLOOKUP(C545, Query[[Country]:[Land Area]],6, FALSE)</f>
        <v>294,140</v>
      </c>
      <c r="T545" t="str">
        <f>VLOOKUP(C545, Query[[Country]:[Area]],10, FALSE)</f>
        <v>301,336</v>
      </c>
      <c r="U545" t="str">
        <f>VLOOKUP(C545, Query[[Country]:[Region]],12, FALSE)</f>
        <v>Europe</v>
      </c>
      <c r="V545" t="str">
        <f>VLOOKUP(C545, Query[[Country]:[Subregion]],13, FALSE)</f>
        <v>Southern Europe</v>
      </c>
      <c r="W545" t="str">
        <f>VLOOKUP(C545, Query[[Country]:[GDP (IMF)]],16, FALSE)</f>
        <v>$2.09 Tn</v>
      </c>
      <c r="X545" t="str">
        <f>VLOOKUP(C545, Query[[Country]:[GDP (UN)]],17, FALSE)</f>
        <v>$1.86 Tn</v>
      </c>
      <c r="Y545">
        <f>VLOOKUP(C545, Query[[Country]:[GDP Per Capita]],18, FALSE)</f>
        <v>34574.71</v>
      </c>
    </row>
    <row r="546" spans="1:25" x14ac:dyDescent="0.2">
      <c r="A546">
        <v>345</v>
      </c>
      <c r="B546" t="s">
        <v>376</v>
      </c>
      <c r="C546" t="s">
        <v>19</v>
      </c>
      <c r="D546">
        <v>32</v>
      </c>
      <c r="E546">
        <v>355</v>
      </c>
      <c r="F546">
        <v>478</v>
      </c>
      <c r="G546">
        <v>210</v>
      </c>
      <c r="H546">
        <v>525</v>
      </c>
      <c r="I546">
        <v>459</v>
      </c>
      <c r="J546">
        <v>310</v>
      </c>
      <c r="K546" t="s">
        <v>2717</v>
      </c>
      <c r="L546">
        <v>552</v>
      </c>
      <c r="M546">
        <v>45.91</v>
      </c>
      <c r="N546">
        <v>2014</v>
      </c>
      <c r="O546" t="str">
        <f>VLOOKUP(C546, Query[[Country]:[Population Rank]],2,FALSE)</f>
        <v>21</v>
      </c>
      <c r="P546" t="str">
        <f>VLOOKUP(C546, Query[[Country]:[Growth Rate]],3,FALSE)</f>
        <v>0.53%</v>
      </c>
      <c r="Q546" t="str">
        <f>VLOOKUP(C546, Query[[Country]:[World Percentage]],4,FALSE)</f>
        <v>0.87%</v>
      </c>
      <c r="R546" t="str">
        <f>VLOOKUP(C546, Query[[Country]:[Density]],5,FALSE)</f>
        <v>279.48</v>
      </c>
      <c r="S546" t="str">
        <f>VLOOKUP(C546, Query[[Country]:[Land Area]],6, FALSE)</f>
        <v>241,930</v>
      </c>
      <c r="T546" t="str">
        <f>VLOOKUP(C546, Query[[Country]:[Area]],10, FALSE)</f>
        <v>242,900</v>
      </c>
      <c r="U546" t="str">
        <f>VLOOKUP(C546, Query[[Country]:[Region]],12, FALSE)</f>
        <v>Europe</v>
      </c>
      <c r="V546" t="str">
        <f>VLOOKUP(C546, Query[[Country]:[Subregion]],13, FALSE)</f>
        <v>Northern Europe</v>
      </c>
      <c r="W546" t="str">
        <f>VLOOKUP(C546, Query[[Country]:[GDP (IMF)]],16, FALSE)</f>
        <v>$2.93 Tn</v>
      </c>
      <c r="X546" t="str">
        <f>VLOOKUP(C546, Query[[Country]:[GDP (UN)]],17, FALSE)</f>
        <v>$2.65 Tn</v>
      </c>
      <c r="Y546">
        <f>VLOOKUP(C546, Query[[Country]:[GDP Per Capita]],18, FALSE)</f>
        <v>43117.57</v>
      </c>
    </row>
    <row r="547" spans="1:25" x14ac:dyDescent="0.2">
      <c r="A547">
        <v>346</v>
      </c>
      <c r="B547" t="s">
        <v>377</v>
      </c>
      <c r="C547" t="s">
        <v>15</v>
      </c>
      <c r="D547">
        <v>126</v>
      </c>
      <c r="E547">
        <v>334</v>
      </c>
      <c r="F547">
        <v>478</v>
      </c>
      <c r="G547">
        <v>210</v>
      </c>
      <c r="H547">
        <v>370</v>
      </c>
      <c r="I547">
        <v>205</v>
      </c>
      <c r="J547">
        <v>200</v>
      </c>
      <c r="K547" t="s">
        <v>2715</v>
      </c>
      <c r="L547">
        <v>637</v>
      </c>
      <c r="M547">
        <v>45.89</v>
      </c>
      <c r="N547">
        <v>2014</v>
      </c>
      <c r="O547" t="str">
        <f>VLOOKUP(C547, Query[[Country]:[Population Rank]],2,FALSE)</f>
        <v>3</v>
      </c>
      <c r="P547" t="str">
        <f>VLOOKUP(C547, Query[[Country]:[Growth Rate]],3,FALSE)</f>
        <v>0.59%</v>
      </c>
      <c r="Q547" t="str">
        <f>VLOOKUP(C547, Query[[Country]:[World Percentage]],4,FALSE)</f>
        <v>4.25%</v>
      </c>
      <c r="R547" t="str">
        <f>VLOOKUP(C547, Query[[Country]:[Density]],5,FALSE)</f>
        <v>35.32</v>
      </c>
      <c r="S547" t="str">
        <f>VLOOKUP(C547, Query[[Country]:[Land Area]],6, FALSE)</f>
        <v>9,147,420</v>
      </c>
      <c r="T547" t="str">
        <f>VLOOKUP(C547, Query[[Country]:[Area]],10, FALSE)</f>
        <v>9,372,610</v>
      </c>
      <c r="U547" t="str">
        <f>VLOOKUP(C547, Query[[Country]:[Region]],12, FALSE)</f>
        <v>Americas</v>
      </c>
      <c r="V547" t="str">
        <f>VLOOKUP(C547, Query[[Country]:[Subregion]],13, FALSE)</f>
        <v>Northern America</v>
      </c>
      <c r="W547" t="str">
        <f>VLOOKUP(C547, Query[[Country]:[GDP (IMF)]],16, FALSE)</f>
        <v>$22.20 Tn</v>
      </c>
      <c r="X547" t="str">
        <f>VLOOKUP(C547, Query[[Country]:[GDP (UN)]],17, FALSE)</f>
        <v>$18.62 Tn</v>
      </c>
      <c r="Y547">
        <f>VLOOKUP(C547, Query[[Country]:[GDP Per Capita]],18, FALSE)</f>
        <v>67063.27</v>
      </c>
    </row>
    <row r="548" spans="1:25" x14ac:dyDescent="0.2">
      <c r="A548">
        <v>347</v>
      </c>
      <c r="B548" t="s">
        <v>378</v>
      </c>
      <c r="C548" t="s">
        <v>159</v>
      </c>
      <c r="D548">
        <v>6</v>
      </c>
      <c r="E548">
        <v>355</v>
      </c>
      <c r="F548">
        <v>72</v>
      </c>
      <c r="G548">
        <v>210</v>
      </c>
      <c r="H548">
        <v>582</v>
      </c>
      <c r="I548">
        <v>734</v>
      </c>
      <c r="J548">
        <v>800</v>
      </c>
      <c r="K548" t="s">
        <v>2713</v>
      </c>
      <c r="L548">
        <v>426</v>
      </c>
      <c r="M548">
        <v>45.88</v>
      </c>
      <c r="N548">
        <v>2014</v>
      </c>
      <c r="O548" t="str">
        <f>VLOOKUP(C548, Query[[Country]:[Population Rank]],2,FALSE)</f>
        <v>30</v>
      </c>
      <c r="P548" t="str">
        <f>VLOOKUP(C548, Query[[Country]:[Growth Rate]],3,FALSE)</f>
        <v>0.04%</v>
      </c>
      <c r="Q548" t="str">
        <f>VLOOKUP(C548, Query[[Country]:[World Percentage]],4,FALSE)</f>
        <v>0.60%</v>
      </c>
      <c r="R548" t="str">
        <f>VLOOKUP(C548, Query[[Country]:[Density]],5,FALSE)</f>
        <v>92.40</v>
      </c>
      <c r="S548" t="str">
        <f>VLOOKUP(C548, Query[[Country]:[Land Area]],6, FALSE)</f>
        <v>498,800</v>
      </c>
      <c r="T548" t="str">
        <f>VLOOKUP(C548, Query[[Country]:[Area]],10, FALSE)</f>
        <v>505,992</v>
      </c>
      <c r="U548" t="str">
        <f>VLOOKUP(C548, Query[[Country]:[Region]],12, FALSE)</f>
        <v>Europe</v>
      </c>
      <c r="V548" t="str">
        <f>VLOOKUP(C548, Query[[Country]:[Subregion]],13, FALSE)</f>
        <v>Southern Europe</v>
      </c>
      <c r="W548" t="str">
        <f>VLOOKUP(C548, Query[[Country]:[GDP (IMF)]],16, FALSE)</f>
        <v>$1.50 Tn</v>
      </c>
      <c r="X548" t="str">
        <f>VLOOKUP(C548, Query[[Country]:[GDP (UN)]],17, FALSE)</f>
        <v>$1.24 Tn</v>
      </c>
      <c r="Y548">
        <f>VLOOKUP(C548, Query[[Country]:[GDP Per Capita]],18, FALSE)</f>
        <v>32019.83</v>
      </c>
    </row>
    <row r="549" spans="1:25" x14ac:dyDescent="0.2">
      <c r="A549">
        <v>348</v>
      </c>
      <c r="B549" t="s">
        <v>379</v>
      </c>
      <c r="C549" t="s">
        <v>15</v>
      </c>
      <c r="D549">
        <v>127</v>
      </c>
      <c r="E549">
        <v>240</v>
      </c>
      <c r="F549">
        <v>187</v>
      </c>
      <c r="G549">
        <v>210</v>
      </c>
      <c r="H549">
        <v>480</v>
      </c>
      <c r="I549">
        <v>290</v>
      </c>
      <c r="J549">
        <v>200</v>
      </c>
      <c r="K549" t="s">
        <v>2741</v>
      </c>
      <c r="L549">
        <v>481</v>
      </c>
      <c r="M549">
        <v>45.88</v>
      </c>
      <c r="N549">
        <v>2014</v>
      </c>
      <c r="O549" t="str">
        <f>VLOOKUP(C549, Query[[Country]:[Population Rank]],2,FALSE)</f>
        <v>3</v>
      </c>
      <c r="P549" t="str">
        <f>VLOOKUP(C549, Query[[Country]:[Growth Rate]],3,FALSE)</f>
        <v>0.59%</v>
      </c>
      <c r="Q549" t="str">
        <f>VLOOKUP(C549, Query[[Country]:[World Percentage]],4,FALSE)</f>
        <v>4.25%</v>
      </c>
      <c r="R549" t="str">
        <f>VLOOKUP(C549, Query[[Country]:[Density]],5,FALSE)</f>
        <v>35.32</v>
      </c>
      <c r="S549" t="str">
        <f>VLOOKUP(C549, Query[[Country]:[Land Area]],6, FALSE)</f>
        <v>9,147,420</v>
      </c>
      <c r="T549" t="str">
        <f>VLOOKUP(C549, Query[[Country]:[Area]],10, FALSE)</f>
        <v>9,372,610</v>
      </c>
      <c r="U549" t="str">
        <f>VLOOKUP(C549, Query[[Country]:[Region]],12, FALSE)</f>
        <v>Americas</v>
      </c>
      <c r="V549" t="str">
        <f>VLOOKUP(C549, Query[[Country]:[Subregion]],13, FALSE)</f>
        <v>Northern America</v>
      </c>
      <c r="W549" t="str">
        <f>VLOOKUP(C549, Query[[Country]:[GDP (IMF)]],16, FALSE)</f>
        <v>$22.20 Tn</v>
      </c>
      <c r="X549" t="str">
        <f>VLOOKUP(C549, Query[[Country]:[GDP (UN)]],17, FALSE)</f>
        <v>$18.62 Tn</v>
      </c>
      <c r="Y549">
        <f>VLOOKUP(C549, Query[[Country]:[GDP Per Capita]],18, FALSE)</f>
        <v>67063.27</v>
      </c>
    </row>
    <row r="550" spans="1:25" x14ac:dyDescent="0.2">
      <c r="A550">
        <v>349</v>
      </c>
      <c r="B550" t="s">
        <v>380</v>
      </c>
      <c r="C550" t="s">
        <v>138</v>
      </c>
      <c r="D550">
        <v>10</v>
      </c>
      <c r="E550">
        <v>318</v>
      </c>
      <c r="F550">
        <v>168</v>
      </c>
      <c r="G550">
        <v>210</v>
      </c>
      <c r="H550">
        <v>311</v>
      </c>
      <c r="I550">
        <v>456</v>
      </c>
      <c r="J550">
        <v>493</v>
      </c>
      <c r="K550" t="s">
        <v>2668</v>
      </c>
      <c r="L550">
        <v>280</v>
      </c>
      <c r="M550">
        <v>45.87</v>
      </c>
      <c r="N550">
        <v>2014</v>
      </c>
      <c r="O550" t="str">
        <f>VLOOKUP(C550, Query[[Country]:[Population Rank]],2,FALSE)</f>
        <v>1</v>
      </c>
      <c r="P550" t="str">
        <f>VLOOKUP(C550, Query[[Country]:[Growth Rate]],3,FALSE)</f>
        <v>0.39%</v>
      </c>
      <c r="Q550" t="str">
        <f>VLOOKUP(C550, Query[[Country]:[World Percentage]],4,FALSE)</f>
        <v>18.47%</v>
      </c>
      <c r="R550" t="str">
        <f>VLOOKUP(C550, Query[[Country]:[Density]],5,FALSE)</f>
        <v>148.28</v>
      </c>
      <c r="S550" t="str">
        <f>VLOOKUP(C550, Query[[Country]:[Land Area]],6, FALSE)</f>
        <v>9,388,211</v>
      </c>
      <c r="T550" t="str">
        <f>VLOOKUP(C550, Query[[Country]:[Area]],10, FALSE)</f>
        <v>9,706,961</v>
      </c>
      <c r="U550" t="str">
        <f>VLOOKUP(C550, Query[[Country]:[Region]],12, FALSE)</f>
        <v>Asia</v>
      </c>
      <c r="V550" t="str">
        <f>VLOOKUP(C550, Query[[Country]:[Subregion]],13, FALSE)</f>
        <v>Eastern Asia</v>
      </c>
      <c r="W550" t="str">
        <f>VLOOKUP(C550, Query[[Country]:[GDP (IMF)]],16, FALSE)</f>
        <v>$15.47 Tn</v>
      </c>
      <c r="X550" t="str">
        <f>VLOOKUP(C550, Query[[Country]:[GDP (UN)]],17, FALSE)</f>
        <v>$11.22 Tn</v>
      </c>
      <c r="Y550">
        <f>VLOOKUP(C550, Query[[Country]:[GDP Per Capita]],18, FALSE)</f>
        <v>10746.78</v>
      </c>
    </row>
    <row r="551" spans="1:25" x14ac:dyDescent="0.2">
      <c r="A551">
        <v>350</v>
      </c>
      <c r="B551" t="s">
        <v>381</v>
      </c>
      <c r="C551" t="s">
        <v>19</v>
      </c>
      <c r="D551">
        <v>33</v>
      </c>
      <c r="E551">
        <v>187</v>
      </c>
      <c r="F551">
        <v>478</v>
      </c>
      <c r="G551">
        <v>174</v>
      </c>
      <c r="H551">
        <v>356</v>
      </c>
      <c r="I551">
        <v>210</v>
      </c>
      <c r="J551">
        <v>187</v>
      </c>
      <c r="K551" t="s">
        <v>2685</v>
      </c>
      <c r="L551">
        <v>637</v>
      </c>
      <c r="M551">
        <v>45.87</v>
      </c>
      <c r="N551">
        <v>2014</v>
      </c>
      <c r="O551" t="str">
        <f>VLOOKUP(C551, Query[[Country]:[Population Rank]],2,FALSE)</f>
        <v>21</v>
      </c>
      <c r="P551" t="str">
        <f>VLOOKUP(C551, Query[[Country]:[Growth Rate]],3,FALSE)</f>
        <v>0.53%</v>
      </c>
      <c r="Q551" t="str">
        <f>VLOOKUP(C551, Query[[Country]:[World Percentage]],4,FALSE)</f>
        <v>0.87%</v>
      </c>
      <c r="R551" t="str">
        <f>VLOOKUP(C551, Query[[Country]:[Density]],5,FALSE)</f>
        <v>279.48</v>
      </c>
      <c r="S551" t="str">
        <f>VLOOKUP(C551, Query[[Country]:[Land Area]],6, FALSE)</f>
        <v>241,930</v>
      </c>
      <c r="T551" t="str">
        <f>VLOOKUP(C551, Query[[Country]:[Area]],10, FALSE)</f>
        <v>242,900</v>
      </c>
      <c r="U551" t="str">
        <f>VLOOKUP(C551, Query[[Country]:[Region]],12, FALSE)</f>
        <v>Europe</v>
      </c>
      <c r="V551" t="str">
        <f>VLOOKUP(C551, Query[[Country]:[Subregion]],13, FALSE)</f>
        <v>Northern Europe</v>
      </c>
      <c r="W551" t="str">
        <f>VLOOKUP(C551, Query[[Country]:[GDP (IMF)]],16, FALSE)</f>
        <v>$2.93 Tn</v>
      </c>
      <c r="X551" t="str">
        <f>VLOOKUP(C551, Query[[Country]:[GDP (UN)]],17, FALSE)</f>
        <v>$2.65 Tn</v>
      </c>
      <c r="Y551">
        <f>VLOOKUP(C551, Query[[Country]:[GDP Per Capita]],18, FALSE)</f>
        <v>43117.57</v>
      </c>
    </row>
    <row r="552" spans="1:25" x14ac:dyDescent="0.2">
      <c r="A552">
        <v>351</v>
      </c>
      <c r="B552" t="s">
        <v>382</v>
      </c>
      <c r="C552" t="s">
        <v>15</v>
      </c>
      <c r="D552">
        <v>128</v>
      </c>
      <c r="E552">
        <v>355</v>
      </c>
      <c r="F552">
        <v>478</v>
      </c>
      <c r="G552">
        <v>210</v>
      </c>
      <c r="H552">
        <v>469</v>
      </c>
      <c r="I552">
        <v>395</v>
      </c>
      <c r="J552">
        <v>363</v>
      </c>
      <c r="K552" t="s">
        <v>2699</v>
      </c>
      <c r="L552">
        <v>128</v>
      </c>
      <c r="M552">
        <v>45.83</v>
      </c>
      <c r="N552">
        <v>2014</v>
      </c>
      <c r="O552" t="str">
        <f>VLOOKUP(C552, Query[[Country]:[Population Rank]],2,FALSE)</f>
        <v>3</v>
      </c>
      <c r="P552" t="str">
        <f>VLOOKUP(C552, Query[[Country]:[Growth Rate]],3,FALSE)</f>
        <v>0.59%</v>
      </c>
      <c r="Q552" t="str">
        <f>VLOOKUP(C552, Query[[Country]:[World Percentage]],4,FALSE)</f>
        <v>4.25%</v>
      </c>
      <c r="R552" t="str">
        <f>VLOOKUP(C552, Query[[Country]:[Density]],5,FALSE)</f>
        <v>35.32</v>
      </c>
      <c r="S552" t="str">
        <f>VLOOKUP(C552, Query[[Country]:[Land Area]],6, FALSE)</f>
        <v>9,147,420</v>
      </c>
      <c r="T552" t="str">
        <f>VLOOKUP(C552, Query[[Country]:[Area]],10, FALSE)</f>
        <v>9,372,610</v>
      </c>
      <c r="U552" t="str">
        <f>VLOOKUP(C552, Query[[Country]:[Region]],12, FALSE)</f>
        <v>Americas</v>
      </c>
      <c r="V552" t="str">
        <f>VLOOKUP(C552, Query[[Country]:[Subregion]],13, FALSE)</f>
        <v>Northern America</v>
      </c>
      <c r="W552" t="str">
        <f>VLOOKUP(C552, Query[[Country]:[GDP (IMF)]],16, FALSE)</f>
        <v>$22.20 Tn</v>
      </c>
      <c r="X552" t="str">
        <f>VLOOKUP(C552, Query[[Country]:[GDP (UN)]],17, FALSE)</f>
        <v>$18.62 Tn</v>
      </c>
      <c r="Y552">
        <f>VLOOKUP(C552, Query[[Country]:[GDP Per Capita]],18, FALSE)</f>
        <v>67063.27</v>
      </c>
    </row>
    <row r="553" spans="1:25" x14ac:dyDescent="0.2">
      <c r="A553">
        <v>352</v>
      </c>
      <c r="B553" t="s">
        <v>383</v>
      </c>
      <c r="C553" t="s">
        <v>117</v>
      </c>
      <c r="D553">
        <v>4</v>
      </c>
      <c r="E553">
        <v>355</v>
      </c>
      <c r="F553">
        <v>478</v>
      </c>
      <c r="G553">
        <v>210</v>
      </c>
      <c r="H553">
        <v>380</v>
      </c>
      <c r="I553">
        <v>316</v>
      </c>
      <c r="J553">
        <v>310</v>
      </c>
      <c r="K553" t="s">
        <v>2700</v>
      </c>
      <c r="L553">
        <v>280</v>
      </c>
      <c r="M553">
        <v>45.83</v>
      </c>
      <c r="N553">
        <v>2014</v>
      </c>
      <c r="O553" t="str">
        <f>VLOOKUP(C553, Query[[Country]:[Population Rank]],2,FALSE)</f>
        <v>115</v>
      </c>
      <c r="P553" t="str">
        <f>VLOOKUP(C553, Query[[Country]:[Growth Rate]],3,FALSE)</f>
        <v>0.35%</v>
      </c>
      <c r="Q553" t="str">
        <f>VLOOKUP(C553, Query[[Country]:[World Percentage]],4,FALSE)</f>
        <v>0.07%</v>
      </c>
      <c r="R553" t="str">
        <f>VLOOKUP(C553, Query[[Country]:[Density]],5,FALSE)</f>
        <v>134.41</v>
      </c>
      <c r="S553" t="str">
        <f>VLOOKUP(C553, Query[[Country]:[Land Area]],6, FALSE)</f>
        <v>42,430</v>
      </c>
      <c r="T553" t="str">
        <f>VLOOKUP(C553, Query[[Country]:[Area]],10, FALSE)</f>
        <v>43,094</v>
      </c>
      <c r="U553" t="str">
        <f>VLOOKUP(C553, Query[[Country]:[Region]],12, FALSE)</f>
        <v>Europe</v>
      </c>
      <c r="V553" t="str">
        <f>VLOOKUP(C553, Query[[Country]:[Subregion]],13, FALSE)</f>
        <v>Northern Europe</v>
      </c>
      <c r="W553" t="str">
        <f>VLOOKUP(C553, Query[[Country]:[GDP (IMF)]],16, FALSE)</f>
        <v>$364.55 Bn</v>
      </c>
      <c r="X553" t="str">
        <f>VLOOKUP(C553, Query[[Country]:[GDP (UN)]],17, FALSE)</f>
        <v>$306.90 Bn</v>
      </c>
      <c r="Y553">
        <f>VLOOKUP(C553, Query[[Country]:[GDP Per Capita]],18, FALSE)</f>
        <v>62937.38</v>
      </c>
    </row>
    <row r="554" spans="1:25" x14ac:dyDescent="0.2">
      <c r="A554">
        <v>353</v>
      </c>
      <c r="B554" t="s">
        <v>384</v>
      </c>
      <c r="C554" t="s">
        <v>105</v>
      </c>
      <c r="D554">
        <v>11</v>
      </c>
      <c r="E554">
        <v>355</v>
      </c>
      <c r="F554">
        <v>315</v>
      </c>
      <c r="G554">
        <v>181</v>
      </c>
      <c r="H554">
        <v>296</v>
      </c>
      <c r="I554">
        <v>555</v>
      </c>
      <c r="J554">
        <v>310</v>
      </c>
      <c r="K554" t="s">
        <v>2742</v>
      </c>
      <c r="L554">
        <v>307</v>
      </c>
      <c r="M554">
        <v>45.82</v>
      </c>
      <c r="N554">
        <v>2014</v>
      </c>
      <c r="O554" t="str">
        <f>VLOOKUP(C554, Query[[Country]:[Population Rank]],2,FALSE)</f>
        <v>69</v>
      </c>
      <c r="P554" t="str">
        <f>VLOOKUP(C554, Query[[Country]:[Growth Rate]],3,FALSE)</f>
        <v>0.22%</v>
      </c>
      <c r="Q554" t="str">
        <f>VLOOKUP(C554, Query[[Country]:[World Percentage]],4,FALSE)</f>
        <v>0.22%</v>
      </c>
      <c r="R554" t="str">
        <f>VLOOKUP(C554, Query[[Country]:[Density]],5,FALSE)</f>
        <v>409.44</v>
      </c>
      <c r="S554" t="str">
        <f>VLOOKUP(C554, Query[[Country]:[Land Area]],6, FALSE)</f>
        <v>33,720</v>
      </c>
      <c r="T554" t="str">
        <f>VLOOKUP(C554, Query[[Country]:[Area]],10, FALSE)</f>
        <v>41,850</v>
      </c>
      <c r="U554" t="str">
        <f>VLOOKUP(C554, Query[[Country]:[Region]],12, FALSE)</f>
        <v>Europe</v>
      </c>
      <c r="V554" t="str">
        <f>VLOOKUP(C554, Query[[Country]:[Subregion]],13, FALSE)</f>
        <v>Western Europe</v>
      </c>
      <c r="W554" t="str">
        <f>VLOOKUP(C554, Query[[Country]:[GDP (IMF)]],16, FALSE)</f>
        <v>$954.93 Bn</v>
      </c>
      <c r="X554" t="str">
        <f>VLOOKUP(C554, Query[[Country]:[GDP (UN)]],17, FALSE)</f>
        <v>$777.23 Bn</v>
      </c>
      <c r="Y554">
        <f>VLOOKUP(C554, Query[[Country]:[GDP Per Capita]],18, FALSE)</f>
        <v>55730.27</v>
      </c>
    </row>
    <row r="555" spans="1:25" x14ac:dyDescent="0.2">
      <c r="A555">
        <v>354</v>
      </c>
      <c r="B555" t="s">
        <v>385</v>
      </c>
      <c r="C555" t="s">
        <v>138</v>
      </c>
      <c r="D555">
        <v>11</v>
      </c>
      <c r="E555">
        <v>355</v>
      </c>
      <c r="F555">
        <v>100</v>
      </c>
      <c r="G555">
        <v>210</v>
      </c>
      <c r="H555">
        <v>371</v>
      </c>
      <c r="I555">
        <v>507</v>
      </c>
      <c r="J555">
        <v>609</v>
      </c>
      <c r="K555" t="s">
        <v>2677</v>
      </c>
      <c r="L555">
        <v>307</v>
      </c>
      <c r="M555">
        <v>45.8</v>
      </c>
      <c r="N555">
        <v>2014</v>
      </c>
      <c r="O555" t="str">
        <f>VLOOKUP(C555, Query[[Country]:[Population Rank]],2,FALSE)</f>
        <v>1</v>
      </c>
      <c r="P555" t="str">
        <f>VLOOKUP(C555, Query[[Country]:[Growth Rate]],3,FALSE)</f>
        <v>0.39%</v>
      </c>
      <c r="Q555" t="str">
        <f>VLOOKUP(C555, Query[[Country]:[World Percentage]],4,FALSE)</f>
        <v>18.47%</v>
      </c>
      <c r="R555" t="str">
        <f>VLOOKUP(C555, Query[[Country]:[Density]],5,FALSE)</f>
        <v>148.28</v>
      </c>
      <c r="S555" t="str">
        <f>VLOOKUP(C555, Query[[Country]:[Land Area]],6, FALSE)</f>
        <v>9,388,211</v>
      </c>
      <c r="T555" t="str">
        <f>VLOOKUP(C555, Query[[Country]:[Area]],10, FALSE)</f>
        <v>9,706,961</v>
      </c>
      <c r="U555" t="str">
        <f>VLOOKUP(C555, Query[[Country]:[Region]],12, FALSE)</f>
        <v>Asia</v>
      </c>
      <c r="V555" t="str">
        <f>VLOOKUP(C555, Query[[Country]:[Subregion]],13, FALSE)</f>
        <v>Eastern Asia</v>
      </c>
      <c r="W555" t="str">
        <f>VLOOKUP(C555, Query[[Country]:[GDP (IMF)]],16, FALSE)</f>
        <v>$15.47 Tn</v>
      </c>
      <c r="X555" t="str">
        <f>VLOOKUP(C555, Query[[Country]:[GDP (UN)]],17, FALSE)</f>
        <v>$11.22 Tn</v>
      </c>
      <c r="Y555">
        <f>VLOOKUP(C555, Query[[Country]:[GDP Per Capita]],18, FALSE)</f>
        <v>10746.78</v>
      </c>
    </row>
    <row r="556" spans="1:25" x14ac:dyDescent="0.2">
      <c r="A556">
        <v>355</v>
      </c>
      <c r="B556" t="s">
        <v>386</v>
      </c>
      <c r="C556" t="s">
        <v>301</v>
      </c>
      <c r="D556">
        <v>2</v>
      </c>
      <c r="E556">
        <v>355</v>
      </c>
      <c r="F556">
        <v>372</v>
      </c>
      <c r="G556">
        <v>210</v>
      </c>
      <c r="H556">
        <v>318</v>
      </c>
      <c r="I556">
        <v>338</v>
      </c>
      <c r="J556">
        <v>220</v>
      </c>
      <c r="K556" t="s">
        <v>2722</v>
      </c>
      <c r="L556">
        <v>637</v>
      </c>
      <c r="M556">
        <v>45.8</v>
      </c>
      <c r="N556">
        <v>2014</v>
      </c>
      <c r="O556" t="str">
        <f>VLOOKUP(C556, Query[[Country]:[Population Rank]],2,FALSE)</f>
        <v>126</v>
      </c>
      <c r="P556" t="str">
        <f>VLOOKUP(C556, Query[[Country]:[Growth Rate]],3,FALSE)</f>
        <v>0.82%</v>
      </c>
      <c r="Q556" t="str">
        <f>VLOOKUP(C556, Query[[Country]:[World Percentage]],4,FALSE)</f>
        <v>0.06%</v>
      </c>
      <c r="R556" t="str">
        <f>VLOOKUP(C556, Query[[Country]:[Density]],5,FALSE)</f>
        <v>17.83</v>
      </c>
      <c r="S556" t="str">
        <f>VLOOKUP(C556, Query[[Country]:[Land Area]],6, FALSE)</f>
        <v>263,310</v>
      </c>
      <c r="T556" t="str">
        <f>VLOOKUP(C556, Query[[Country]:[Area]],10, FALSE)</f>
        <v>270,467</v>
      </c>
      <c r="U556" t="str">
        <f>VLOOKUP(C556, Query[[Country]:[Region]],12, FALSE)</f>
        <v>Oceania</v>
      </c>
      <c r="V556" t="str">
        <f>VLOOKUP(C556, Query[[Country]:[Subregion]],13, FALSE)</f>
        <v>Australia and New Zealand</v>
      </c>
      <c r="W556" t="str">
        <f>VLOOKUP(C556, Query[[Country]:[GDP (IMF)]],16, FALSE)</f>
        <v>$224.94 Bn</v>
      </c>
      <c r="X556" t="str">
        <f>VLOOKUP(C556, Query[[Country]:[GDP (UN)]],17, FALSE)</f>
        <v>$187.52 Bn</v>
      </c>
      <c r="Y556">
        <f>VLOOKUP(C556, Query[[Country]:[GDP Per Capita]],18, FALSE)</f>
        <v>46647.06</v>
      </c>
    </row>
    <row r="557" spans="1:25" x14ac:dyDescent="0.2">
      <c r="A557">
        <v>356</v>
      </c>
      <c r="B557" t="s">
        <v>387</v>
      </c>
      <c r="C557" t="s">
        <v>159</v>
      </c>
      <c r="D557">
        <v>7</v>
      </c>
      <c r="E557">
        <v>355</v>
      </c>
      <c r="F557">
        <v>478</v>
      </c>
      <c r="G557">
        <v>210</v>
      </c>
      <c r="H557">
        <v>373</v>
      </c>
      <c r="I557">
        <v>634</v>
      </c>
      <c r="J557">
        <v>406</v>
      </c>
      <c r="K557" t="s">
        <v>2736</v>
      </c>
      <c r="L557">
        <v>100</v>
      </c>
      <c r="M557">
        <v>45.79</v>
      </c>
      <c r="N557">
        <v>2014</v>
      </c>
      <c r="O557" t="str">
        <f>VLOOKUP(C557, Query[[Country]:[Population Rank]],2,FALSE)</f>
        <v>30</v>
      </c>
      <c r="P557" t="str">
        <f>VLOOKUP(C557, Query[[Country]:[Growth Rate]],3,FALSE)</f>
        <v>0.04%</v>
      </c>
      <c r="Q557" t="str">
        <f>VLOOKUP(C557, Query[[Country]:[World Percentage]],4,FALSE)</f>
        <v>0.60%</v>
      </c>
      <c r="R557" t="str">
        <f>VLOOKUP(C557, Query[[Country]:[Density]],5,FALSE)</f>
        <v>92.40</v>
      </c>
      <c r="S557" t="str">
        <f>VLOOKUP(C557, Query[[Country]:[Land Area]],6, FALSE)</f>
        <v>498,800</v>
      </c>
      <c r="T557" t="str">
        <f>VLOOKUP(C557, Query[[Country]:[Area]],10, FALSE)</f>
        <v>505,992</v>
      </c>
      <c r="U557" t="str">
        <f>VLOOKUP(C557, Query[[Country]:[Region]],12, FALSE)</f>
        <v>Europe</v>
      </c>
      <c r="V557" t="str">
        <f>VLOOKUP(C557, Query[[Country]:[Subregion]],13, FALSE)</f>
        <v>Southern Europe</v>
      </c>
      <c r="W557" t="str">
        <f>VLOOKUP(C557, Query[[Country]:[GDP (IMF)]],16, FALSE)</f>
        <v>$1.50 Tn</v>
      </c>
      <c r="X557" t="str">
        <f>VLOOKUP(C557, Query[[Country]:[GDP (UN)]],17, FALSE)</f>
        <v>$1.24 Tn</v>
      </c>
      <c r="Y557">
        <f>VLOOKUP(C557, Query[[Country]:[GDP Per Capita]],18, FALSE)</f>
        <v>32019.83</v>
      </c>
    </row>
    <row r="558" spans="1:25" x14ac:dyDescent="0.2">
      <c r="A558">
        <v>357</v>
      </c>
      <c r="B558" t="s">
        <v>388</v>
      </c>
      <c r="C558" t="s">
        <v>19</v>
      </c>
      <c r="D558">
        <v>34</v>
      </c>
      <c r="E558">
        <v>250</v>
      </c>
      <c r="F558">
        <v>371</v>
      </c>
      <c r="G558">
        <v>210</v>
      </c>
      <c r="H558">
        <v>309</v>
      </c>
      <c r="I558">
        <v>188</v>
      </c>
      <c r="J558">
        <v>406</v>
      </c>
      <c r="K558" t="s">
        <v>2706</v>
      </c>
      <c r="L558">
        <v>481</v>
      </c>
      <c r="M558">
        <v>45.79</v>
      </c>
      <c r="N558">
        <v>2014</v>
      </c>
      <c r="O558" t="str">
        <f>VLOOKUP(C558, Query[[Country]:[Population Rank]],2,FALSE)</f>
        <v>21</v>
      </c>
      <c r="P558" t="str">
        <f>VLOOKUP(C558, Query[[Country]:[Growth Rate]],3,FALSE)</f>
        <v>0.53%</v>
      </c>
      <c r="Q558" t="str">
        <f>VLOOKUP(C558, Query[[Country]:[World Percentage]],4,FALSE)</f>
        <v>0.87%</v>
      </c>
      <c r="R558" t="str">
        <f>VLOOKUP(C558, Query[[Country]:[Density]],5,FALSE)</f>
        <v>279.48</v>
      </c>
      <c r="S558" t="str">
        <f>VLOOKUP(C558, Query[[Country]:[Land Area]],6, FALSE)</f>
        <v>241,930</v>
      </c>
      <c r="T558" t="str">
        <f>VLOOKUP(C558, Query[[Country]:[Area]],10, FALSE)</f>
        <v>242,900</v>
      </c>
      <c r="U558" t="str">
        <f>VLOOKUP(C558, Query[[Country]:[Region]],12, FALSE)</f>
        <v>Europe</v>
      </c>
      <c r="V558" t="str">
        <f>VLOOKUP(C558, Query[[Country]:[Subregion]],13, FALSE)</f>
        <v>Northern Europe</v>
      </c>
      <c r="W558" t="str">
        <f>VLOOKUP(C558, Query[[Country]:[GDP (IMF)]],16, FALSE)</f>
        <v>$2.93 Tn</v>
      </c>
      <c r="X558" t="str">
        <f>VLOOKUP(C558, Query[[Country]:[GDP (UN)]],17, FALSE)</f>
        <v>$2.65 Tn</v>
      </c>
      <c r="Y558">
        <f>VLOOKUP(C558, Query[[Country]:[GDP Per Capita]],18, FALSE)</f>
        <v>43117.57</v>
      </c>
    </row>
    <row r="559" spans="1:25" x14ac:dyDescent="0.2">
      <c r="A559">
        <v>358</v>
      </c>
      <c r="B559" t="s">
        <v>389</v>
      </c>
      <c r="C559" t="s">
        <v>101</v>
      </c>
      <c r="D559">
        <v>32</v>
      </c>
      <c r="E559">
        <v>355</v>
      </c>
      <c r="F559">
        <v>478</v>
      </c>
      <c r="G559">
        <v>210</v>
      </c>
      <c r="H559">
        <v>278</v>
      </c>
      <c r="I559">
        <v>255</v>
      </c>
      <c r="J559">
        <v>363</v>
      </c>
      <c r="K559" t="s">
        <v>2665</v>
      </c>
      <c r="L559">
        <v>426</v>
      </c>
      <c r="M559">
        <v>45.79</v>
      </c>
      <c r="N559">
        <v>2014</v>
      </c>
      <c r="O559" t="str">
        <f>VLOOKUP(C559, Query[[Country]:[Population Rank]],2,FALSE)</f>
        <v>19</v>
      </c>
      <c r="P559" t="str">
        <f>VLOOKUP(C559, Query[[Country]:[Growth Rate]],3,FALSE)</f>
        <v>0.32%</v>
      </c>
      <c r="Q559" t="str">
        <f>VLOOKUP(C559, Query[[Country]:[World Percentage]],4,FALSE)</f>
        <v>1.07%</v>
      </c>
      <c r="R559" t="str">
        <f>VLOOKUP(C559, Query[[Country]:[Density]],5,FALSE)</f>
        <v>234.61</v>
      </c>
      <c r="S559" t="str">
        <f>VLOOKUP(C559, Query[[Country]:[Land Area]],6, FALSE)</f>
        <v>348,560</v>
      </c>
      <c r="T559" t="str">
        <f>VLOOKUP(C559, Query[[Country]:[Area]],10, FALSE)</f>
        <v>357,114</v>
      </c>
      <c r="U559" t="str">
        <f>VLOOKUP(C559, Query[[Country]:[Region]],12, FALSE)</f>
        <v>Europe</v>
      </c>
      <c r="V559" t="str">
        <f>VLOOKUP(C559, Query[[Country]:[Subregion]],13, FALSE)</f>
        <v>Western Europe</v>
      </c>
      <c r="W559" t="str">
        <f>VLOOKUP(C559, Query[[Country]:[GDP (IMF)]],16, FALSE)</f>
        <v>$4.16 Tn</v>
      </c>
      <c r="X559" t="str">
        <f>VLOOKUP(C559, Query[[Country]:[GDP (UN)]],17, FALSE)</f>
        <v>$3.48 Tn</v>
      </c>
      <c r="Y559">
        <f>VLOOKUP(C559, Query[[Country]:[GDP Per Capita]],18, FALSE)</f>
        <v>49617.15</v>
      </c>
    </row>
    <row r="560" spans="1:25" x14ac:dyDescent="0.2">
      <c r="A560">
        <v>359</v>
      </c>
      <c r="B560" t="s">
        <v>390</v>
      </c>
      <c r="C560" t="s">
        <v>95</v>
      </c>
      <c r="D560">
        <v>13</v>
      </c>
      <c r="E560">
        <v>355</v>
      </c>
      <c r="F560">
        <v>478</v>
      </c>
      <c r="G560">
        <v>210</v>
      </c>
      <c r="H560">
        <v>367</v>
      </c>
      <c r="I560">
        <v>341</v>
      </c>
      <c r="J560">
        <v>406</v>
      </c>
      <c r="K560" t="s">
        <v>2715</v>
      </c>
      <c r="L560">
        <v>637</v>
      </c>
      <c r="M560">
        <v>45.78</v>
      </c>
      <c r="N560">
        <v>2014</v>
      </c>
      <c r="O560" t="str">
        <f>VLOOKUP(C560, Query[[Country]:[Population Rank]],2,FALSE)</f>
        <v>23</v>
      </c>
      <c r="P560" t="str">
        <f>VLOOKUP(C560, Query[[Country]:[Growth Rate]],3,FALSE)</f>
        <v>-0.15%</v>
      </c>
      <c r="Q560" t="str">
        <f>VLOOKUP(C560, Query[[Country]:[World Percentage]],4,FALSE)</f>
        <v>0.78%</v>
      </c>
      <c r="R560" t="str">
        <f>VLOOKUP(C560, Query[[Country]:[Density]],5,FALSE)</f>
        <v>200.65</v>
      </c>
      <c r="S560" t="str">
        <f>VLOOKUP(C560, Query[[Country]:[Land Area]],6, FALSE)</f>
        <v>294,140</v>
      </c>
      <c r="T560" t="str">
        <f>VLOOKUP(C560, Query[[Country]:[Area]],10, FALSE)</f>
        <v>301,336</v>
      </c>
      <c r="U560" t="str">
        <f>VLOOKUP(C560, Query[[Country]:[Region]],12, FALSE)</f>
        <v>Europe</v>
      </c>
      <c r="V560" t="str">
        <f>VLOOKUP(C560, Query[[Country]:[Subregion]],13, FALSE)</f>
        <v>Southern Europe</v>
      </c>
      <c r="W560" t="str">
        <f>VLOOKUP(C560, Query[[Country]:[GDP (IMF)]],16, FALSE)</f>
        <v>$2.09 Tn</v>
      </c>
      <c r="X560" t="str">
        <f>VLOOKUP(C560, Query[[Country]:[GDP (UN)]],17, FALSE)</f>
        <v>$1.86 Tn</v>
      </c>
      <c r="Y560">
        <f>VLOOKUP(C560, Query[[Country]:[GDP Per Capita]],18, FALSE)</f>
        <v>34574.71</v>
      </c>
    </row>
    <row r="561" spans="1:25" x14ac:dyDescent="0.2">
      <c r="A561">
        <v>360</v>
      </c>
      <c r="B561" t="s">
        <v>391</v>
      </c>
      <c r="C561" t="s">
        <v>101</v>
      </c>
      <c r="D561">
        <v>33</v>
      </c>
      <c r="E561">
        <v>355</v>
      </c>
      <c r="F561">
        <v>478</v>
      </c>
      <c r="G561">
        <v>210</v>
      </c>
      <c r="H561">
        <v>336</v>
      </c>
      <c r="I561">
        <v>349</v>
      </c>
      <c r="J561">
        <v>363</v>
      </c>
      <c r="K561" t="s">
        <v>2685</v>
      </c>
      <c r="L561">
        <v>204</v>
      </c>
      <c r="M561">
        <v>45.78</v>
      </c>
      <c r="N561">
        <v>2014</v>
      </c>
      <c r="O561" t="str">
        <f>VLOOKUP(C561, Query[[Country]:[Population Rank]],2,FALSE)</f>
        <v>19</v>
      </c>
      <c r="P561" t="str">
        <f>VLOOKUP(C561, Query[[Country]:[Growth Rate]],3,FALSE)</f>
        <v>0.32%</v>
      </c>
      <c r="Q561" t="str">
        <f>VLOOKUP(C561, Query[[Country]:[World Percentage]],4,FALSE)</f>
        <v>1.07%</v>
      </c>
      <c r="R561" t="str">
        <f>VLOOKUP(C561, Query[[Country]:[Density]],5,FALSE)</f>
        <v>234.61</v>
      </c>
      <c r="S561" t="str">
        <f>VLOOKUP(C561, Query[[Country]:[Land Area]],6, FALSE)</f>
        <v>348,560</v>
      </c>
      <c r="T561" t="str">
        <f>VLOOKUP(C561, Query[[Country]:[Area]],10, FALSE)</f>
        <v>357,114</v>
      </c>
      <c r="U561" t="str">
        <f>VLOOKUP(C561, Query[[Country]:[Region]],12, FALSE)</f>
        <v>Europe</v>
      </c>
      <c r="V561" t="str">
        <f>VLOOKUP(C561, Query[[Country]:[Subregion]],13, FALSE)</f>
        <v>Western Europe</v>
      </c>
      <c r="W561" t="str">
        <f>VLOOKUP(C561, Query[[Country]:[GDP (IMF)]],16, FALSE)</f>
        <v>$4.16 Tn</v>
      </c>
      <c r="X561" t="str">
        <f>VLOOKUP(C561, Query[[Country]:[GDP (UN)]],17, FALSE)</f>
        <v>$3.48 Tn</v>
      </c>
      <c r="Y561">
        <f>VLOOKUP(C561, Query[[Country]:[GDP Per Capita]],18, FALSE)</f>
        <v>49617.15</v>
      </c>
    </row>
    <row r="562" spans="1:25" x14ac:dyDescent="0.2">
      <c r="A562">
        <v>361</v>
      </c>
      <c r="B562" t="s">
        <v>392</v>
      </c>
      <c r="C562" t="s">
        <v>15</v>
      </c>
      <c r="D562">
        <v>129</v>
      </c>
      <c r="E562">
        <v>355</v>
      </c>
      <c r="F562">
        <v>82</v>
      </c>
      <c r="G562">
        <v>210</v>
      </c>
      <c r="H562">
        <v>639</v>
      </c>
      <c r="I562">
        <v>442</v>
      </c>
      <c r="J562">
        <v>310</v>
      </c>
      <c r="K562" t="s">
        <v>2713</v>
      </c>
      <c r="L562">
        <v>637</v>
      </c>
      <c r="M562">
        <v>45.77</v>
      </c>
      <c r="N562">
        <v>2014</v>
      </c>
      <c r="O562" t="str">
        <f>VLOOKUP(C562, Query[[Country]:[Population Rank]],2,FALSE)</f>
        <v>3</v>
      </c>
      <c r="P562" t="str">
        <f>VLOOKUP(C562, Query[[Country]:[Growth Rate]],3,FALSE)</f>
        <v>0.59%</v>
      </c>
      <c r="Q562" t="str">
        <f>VLOOKUP(C562, Query[[Country]:[World Percentage]],4,FALSE)</f>
        <v>4.25%</v>
      </c>
      <c r="R562" t="str">
        <f>VLOOKUP(C562, Query[[Country]:[Density]],5,FALSE)</f>
        <v>35.32</v>
      </c>
      <c r="S562" t="str">
        <f>VLOOKUP(C562, Query[[Country]:[Land Area]],6, FALSE)</f>
        <v>9,147,420</v>
      </c>
      <c r="T562" t="str">
        <f>VLOOKUP(C562, Query[[Country]:[Area]],10, FALSE)</f>
        <v>9,372,610</v>
      </c>
      <c r="U562" t="str">
        <f>VLOOKUP(C562, Query[[Country]:[Region]],12, FALSE)</f>
        <v>Americas</v>
      </c>
      <c r="V562" t="str">
        <f>VLOOKUP(C562, Query[[Country]:[Subregion]],13, FALSE)</f>
        <v>Northern America</v>
      </c>
      <c r="W562" t="str">
        <f>VLOOKUP(C562, Query[[Country]:[GDP (IMF)]],16, FALSE)</f>
        <v>$22.20 Tn</v>
      </c>
      <c r="X562" t="str">
        <f>VLOOKUP(C562, Query[[Country]:[GDP (UN)]],17, FALSE)</f>
        <v>$18.62 Tn</v>
      </c>
      <c r="Y562">
        <f>VLOOKUP(C562, Query[[Country]:[GDP Per Capita]],18, FALSE)</f>
        <v>67063.27</v>
      </c>
    </row>
    <row r="563" spans="1:25" x14ac:dyDescent="0.2">
      <c r="A563">
        <v>362</v>
      </c>
      <c r="B563" t="s">
        <v>393</v>
      </c>
      <c r="C563" t="s">
        <v>36</v>
      </c>
      <c r="D563">
        <v>5</v>
      </c>
      <c r="E563">
        <v>355</v>
      </c>
      <c r="F563">
        <v>478</v>
      </c>
      <c r="G563">
        <v>165</v>
      </c>
      <c r="H563">
        <v>280</v>
      </c>
      <c r="I563">
        <v>382</v>
      </c>
      <c r="J563">
        <v>406</v>
      </c>
      <c r="K563" t="s">
        <v>2736</v>
      </c>
      <c r="L563">
        <v>138</v>
      </c>
      <c r="M563">
        <v>45.76</v>
      </c>
      <c r="N563">
        <v>2014</v>
      </c>
      <c r="O563" t="str">
        <f>VLOOKUP(C563, Query[[Country]:[Population Rank]],2,FALSE)</f>
        <v>100</v>
      </c>
      <c r="P563" t="str">
        <f>VLOOKUP(C563, Query[[Country]:[Growth Rate]],3,FALSE)</f>
        <v>1.60%</v>
      </c>
      <c r="Q563" t="str">
        <f>VLOOKUP(C563, Query[[Country]:[World Percentage]],4,FALSE)</f>
        <v>0.11%</v>
      </c>
      <c r="R563" t="str">
        <f>VLOOKUP(C563, Query[[Country]:[Density]],5,FALSE)</f>
        <v>416.73</v>
      </c>
      <c r="S563" t="str">
        <f>VLOOKUP(C563, Query[[Country]:[Land Area]],6, FALSE)</f>
        <v>21,640</v>
      </c>
      <c r="T563" t="str">
        <f>VLOOKUP(C563, Query[[Country]:[Area]],10, FALSE)</f>
        <v>20,770</v>
      </c>
      <c r="U563" t="str">
        <f>VLOOKUP(C563, Query[[Country]:[Region]],12, FALSE)</f>
        <v>Asia</v>
      </c>
      <c r="V563" t="str">
        <f>VLOOKUP(C563, Query[[Country]:[Subregion]],13, FALSE)</f>
        <v>Western Asia</v>
      </c>
      <c r="W563" t="str">
        <f>VLOOKUP(C563, Query[[Country]:[GDP (IMF)]],16, FALSE)</f>
        <v>$403.96 Bn</v>
      </c>
      <c r="X563" t="str">
        <f>VLOOKUP(C563, Query[[Country]:[GDP (UN)]],17, FALSE)</f>
        <v>$317.75 Bn</v>
      </c>
      <c r="Y563">
        <f>VLOOKUP(C563, Query[[Country]:[GDP Per Capita]],18, FALSE)</f>
        <v>46670.83</v>
      </c>
    </row>
    <row r="564" spans="1:25" x14ac:dyDescent="0.2">
      <c r="A564">
        <v>363</v>
      </c>
      <c r="B564" t="s">
        <v>394</v>
      </c>
      <c r="C564" t="s">
        <v>15</v>
      </c>
      <c r="D564">
        <v>130</v>
      </c>
      <c r="E564">
        <v>355</v>
      </c>
      <c r="F564">
        <v>342</v>
      </c>
      <c r="G564">
        <v>195</v>
      </c>
      <c r="H564">
        <v>468</v>
      </c>
      <c r="I564">
        <v>287</v>
      </c>
      <c r="J564">
        <v>493</v>
      </c>
      <c r="K564" t="s">
        <v>2685</v>
      </c>
      <c r="L564">
        <v>227</v>
      </c>
      <c r="M564">
        <v>45.75</v>
      </c>
      <c r="N564">
        <v>2014</v>
      </c>
      <c r="O564" t="str">
        <f>VLOOKUP(C564, Query[[Country]:[Population Rank]],2,FALSE)</f>
        <v>3</v>
      </c>
      <c r="P564" t="str">
        <f>VLOOKUP(C564, Query[[Country]:[Growth Rate]],3,FALSE)</f>
        <v>0.59%</v>
      </c>
      <c r="Q564" t="str">
        <f>VLOOKUP(C564, Query[[Country]:[World Percentage]],4,FALSE)</f>
        <v>4.25%</v>
      </c>
      <c r="R564" t="str">
        <f>VLOOKUP(C564, Query[[Country]:[Density]],5,FALSE)</f>
        <v>35.32</v>
      </c>
      <c r="S564" t="str">
        <f>VLOOKUP(C564, Query[[Country]:[Land Area]],6, FALSE)</f>
        <v>9,147,420</v>
      </c>
      <c r="T564" t="str">
        <f>VLOOKUP(C564, Query[[Country]:[Area]],10, FALSE)</f>
        <v>9,372,610</v>
      </c>
      <c r="U564" t="str">
        <f>VLOOKUP(C564, Query[[Country]:[Region]],12, FALSE)</f>
        <v>Americas</v>
      </c>
      <c r="V564" t="str">
        <f>VLOOKUP(C564, Query[[Country]:[Subregion]],13, FALSE)</f>
        <v>Northern America</v>
      </c>
      <c r="W564" t="str">
        <f>VLOOKUP(C564, Query[[Country]:[GDP (IMF)]],16, FALSE)</f>
        <v>$22.20 Tn</v>
      </c>
      <c r="X564" t="str">
        <f>VLOOKUP(C564, Query[[Country]:[GDP (UN)]],17, FALSE)</f>
        <v>$18.62 Tn</v>
      </c>
      <c r="Y564">
        <f>VLOOKUP(C564, Query[[Country]:[GDP Per Capita]],18, FALSE)</f>
        <v>67063.27</v>
      </c>
    </row>
    <row r="565" spans="1:25" x14ac:dyDescent="0.2">
      <c r="A565">
        <v>364</v>
      </c>
      <c r="B565" t="s">
        <v>395</v>
      </c>
      <c r="C565" t="s">
        <v>15</v>
      </c>
      <c r="D565">
        <v>131</v>
      </c>
      <c r="E565">
        <v>355</v>
      </c>
      <c r="F565">
        <v>76</v>
      </c>
      <c r="G565">
        <v>210</v>
      </c>
      <c r="H565">
        <v>653</v>
      </c>
      <c r="I565">
        <v>577</v>
      </c>
      <c r="J565">
        <v>310</v>
      </c>
      <c r="K565" t="s">
        <v>2728</v>
      </c>
      <c r="L565">
        <v>637</v>
      </c>
      <c r="M565">
        <v>45.74</v>
      </c>
      <c r="N565">
        <v>2014</v>
      </c>
      <c r="O565" t="str">
        <f>VLOOKUP(C565, Query[[Country]:[Population Rank]],2,FALSE)</f>
        <v>3</v>
      </c>
      <c r="P565" t="str">
        <f>VLOOKUP(C565, Query[[Country]:[Growth Rate]],3,FALSE)</f>
        <v>0.59%</v>
      </c>
      <c r="Q565" t="str">
        <f>VLOOKUP(C565, Query[[Country]:[World Percentage]],4,FALSE)</f>
        <v>4.25%</v>
      </c>
      <c r="R565" t="str">
        <f>VLOOKUP(C565, Query[[Country]:[Density]],5,FALSE)</f>
        <v>35.32</v>
      </c>
      <c r="S565" t="str">
        <f>VLOOKUP(C565, Query[[Country]:[Land Area]],6, FALSE)</f>
        <v>9,147,420</v>
      </c>
      <c r="T565" t="str">
        <f>VLOOKUP(C565, Query[[Country]:[Area]],10, FALSE)</f>
        <v>9,372,610</v>
      </c>
      <c r="U565" t="str">
        <f>VLOOKUP(C565, Query[[Country]:[Region]],12, FALSE)</f>
        <v>Americas</v>
      </c>
      <c r="V565" t="str">
        <f>VLOOKUP(C565, Query[[Country]:[Subregion]],13, FALSE)</f>
        <v>Northern America</v>
      </c>
      <c r="W565" t="str">
        <f>VLOOKUP(C565, Query[[Country]:[GDP (IMF)]],16, FALSE)</f>
        <v>$22.20 Tn</v>
      </c>
      <c r="X565" t="str">
        <f>VLOOKUP(C565, Query[[Country]:[GDP (UN)]],17, FALSE)</f>
        <v>$18.62 Tn</v>
      </c>
      <c r="Y565">
        <f>VLOOKUP(C565, Query[[Country]:[GDP Per Capita]],18, FALSE)</f>
        <v>67063.27</v>
      </c>
    </row>
    <row r="566" spans="1:25" x14ac:dyDescent="0.2">
      <c r="A566">
        <v>365</v>
      </c>
      <c r="B566" t="s">
        <v>2743</v>
      </c>
      <c r="C566" t="s">
        <v>15</v>
      </c>
      <c r="D566">
        <v>132</v>
      </c>
      <c r="E566">
        <v>221</v>
      </c>
      <c r="F566">
        <v>111</v>
      </c>
      <c r="G566">
        <v>210</v>
      </c>
      <c r="H566">
        <v>427</v>
      </c>
      <c r="I566">
        <v>623</v>
      </c>
      <c r="J566">
        <v>310</v>
      </c>
      <c r="K566" t="s">
        <v>2677</v>
      </c>
      <c r="L566">
        <v>307</v>
      </c>
      <c r="M566">
        <v>45.74</v>
      </c>
      <c r="N566">
        <v>2014</v>
      </c>
      <c r="O566" t="str">
        <f>VLOOKUP(C566, Query[[Country]:[Population Rank]],2,FALSE)</f>
        <v>3</v>
      </c>
      <c r="P566" t="str">
        <f>VLOOKUP(C566, Query[[Country]:[Growth Rate]],3,FALSE)</f>
        <v>0.59%</v>
      </c>
      <c r="Q566" t="str">
        <f>VLOOKUP(C566, Query[[Country]:[World Percentage]],4,FALSE)</f>
        <v>4.25%</v>
      </c>
      <c r="R566" t="str">
        <f>VLOOKUP(C566, Query[[Country]:[Density]],5,FALSE)</f>
        <v>35.32</v>
      </c>
      <c r="S566" t="str">
        <f>VLOOKUP(C566, Query[[Country]:[Land Area]],6, FALSE)</f>
        <v>9,147,420</v>
      </c>
      <c r="T566" t="str">
        <f>VLOOKUP(C566, Query[[Country]:[Area]],10, FALSE)</f>
        <v>9,372,610</v>
      </c>
      <c r="U566" t="str">
        <f>VLOOKUP(C566, Query[[Country]:[Region]],12, FALSE)</f>
        <v>Americas</v>
      </c>
      <c r="V566" t="str">
        <f>VLOOKUP(C566, Query[[Country]:[Subregion]],13, FALSE)</f>
        <v>Northern America</v>
      </c>
      <c r="W566" t="str">
        <f>VLOOKUP(C566, Query[[Country]:[GDP (IMF)]],16, FALSE)</f>
        <v>$22.20 Tn</v>
      </c>
      <c r="X566" t="str">
        <f>VLOOKUP(C566, Query[[Country]:[GDP (UN)]],17, FALSE)</f>
        <v>$18.62 Tn</v>
      </c>
      <c r="Y566">
        <f>VLOOKUP(C566, Query[[Country]:[GDP Per Capita]],18, FALSE)</f>
        <v>67063.27</v>
      </c>
    </row>
    <row r="567" spans="1:25" x14ac:dyDescent="0.2">
      <c r="A567">
        <v>366</v>
      </c>
      <c r="B567" t="s">
        <v>396</v>
      </c>
      <c r="C567" t="s">
        <v>52</v>
      </c>
      <c r="D567">
        <v>15</v>
      </c>
      <c r="E567">
        <v>355</v>
      </c>
      <c r="F567">
        <v>478</v>
      </c>
      <c r="G567">
        <v>210</v>
      </c>
      <c r="H567">
        <v>319</v>
      </c>
      <c r="I567">
        <v>289</v>
      </c>
      <c r="J567">
        <v>125</v>
      </c>
      <c r="K567" t="s">
        <v>2721</v>
      </c>
      <c r="L567">
        <v>373</v>
      </c>
      <c r="M567">
        <v>45.74</v>
      </c>
      <c r="N567">
        <v>2014</v>
      </c>
      <c r="O567" t="str">
        <f>VLOOKUP(C567, Query[[Country]:[Population Rank]],2,FALSE)</f>
        <v>39</v>
      </c>
      <c r="P567" t="str">
        <f>VLOOKUP(C567, Query[[Country]:[Growth Rate]],3,FALSE)</f>
        <v>0.89%</v>
      </c>
      <c r="Q567" t="str">
        <f>VLOOKUP(C567, Query[[Country]:[World Percentage]],4,FALSE)</f>
        <v>0.48%</v>
      </c>
      <c r="R567" t="str">
        <f>VLOOKUP(C567, Query[[Country]:[Density]],5,FALSE)</f>
        <v>3.78</v>
      </c>
      <c r="S567" t="str">
        <f>VLOOKUP(C567, Query[[Country]:[Land Area]],6, FALSE)</f>
        <v>9,093,510</v>
      </c>
      <c r="T567" t="str">
        <f>VLOOKUP(C567, Query[[Country]:[Area]],10, FALSE)</f>
        <v>9,984,670</v>
      </c>
      <c r="U567" t="str">
        <f>VLOOKUP(C567, Query[[Country]:[Region]],12, FALSE)</f>
        <v>Americas</v>
      </c>
      <c r="V567" t="str">
        <f>VLOOKUP(C567, Query[[Country]:[Subregion]],13, FALSE)</f>
        <v>Northern America</v>
      </c>
      <c r="W567" t="str">
        <f>VLOOKUP(C567, Query[[Country]:[GDP (IMF)]],16, FALSE)</f>
        <v>$1.83 Tn</v>
      </c>
      <c r="X567" t="str">
        <f>VLOOKUP(C567, Query[[Country]:[GDP (UN)]],17, FALSE)</f>
        <v>$1.53 Tn</v>
      </c>
      <c r="Y567">
        <f>VLOOKUP(C567, Query[[Country]:[GDP Per Capita]],18, FALSE)</f>
        <v>48552.87</v>
      </c>
    </row>
    <row r="568" spans="1:25" x14ac:dyDescent="0.2">
      <c r="A568">
        <v>367</v>
      </c>
      <c r="B568" t="s">
        <v>397</v>
      </c>
      <c r="C568" t="s">
        <v>95</v>
      </c>
      <c r="D568">
        <v>14</v>
      </c>
      <c r="E568">
        <v>355</v>
      </c>
      <c r="F568">
        <v>478</v>
      </c>
      <c r="G568">
        <v>210</v>
      </c>
      <c r="H568">
        <v>378</v>
      </c>
      <c r="I568">
        <v>295</v>
      </c>
      <c r="J568">
        <v>283</v>
      </c>
      <c r="K568" t="s">
        <v>2666</v>
      </c>
      <c r="L568">
        <v>426</v>
      </c>
      <c r="M568">
        <v>45.73</v>
      </c>
      <c r="N568">
        <v>2014</v>
      </c>
      <c r="O568" t="str">
        <f>VLOOKUP(C568, Query[[Country]:[Population Rank]],2,FALSE)</f>
        <v>23</v>
      </c>
      <c r="P568" t="str">
        <f>VLOOKUP(C568, Query[[Country]:[Growth Rate]],3,FALSE)</f>
        <v>-0.15%</v>
      </c>
      <c r="Q568" t="str">
        <f>VLOOKUP(C568, Query[[Country]:[World Percentage]],4,FALSE)</f>
        <v>0.78%</v>
      </c>
      <c r="R568" t="str">
        <f>VLOOKUP(C568, Query[[Country]:[Density]],5,FALSE)</f>
        <v>200.65</v>
      </c>
      <c r="S568" t="str">
        <f>VLOOKUP(C568, Query[[Country]:[Land Area]],6, FALSE)</f>
        <v>294,140</v>
      </c>
      <c r="T568" t="str">
        <f>VLOOKUP(C568, Query[[Country]:[Area]],10, FALSE)</f>
        <v>301,336</v>
      </c>
      <c r="U568" t="str">
        <f>VLOOKUP(C568, Query[[Country]:[Region]],12, FALSE)</f>
        <v>Europe</v>
      </c>
      <c r="V568" t="str">
        <f>VLOOKUP(C568, Query[[Country]:[Subregion]],13, FALSE)</f>
        <v>Southern Europe</v>
      </c>
      <c r="W568" t="str">
        <f>VLOOKUP(C568, Query[[Country]:[GDP (IMF)]],16, FALSE)</f>
        <v>$2.09 Tn</v>
      </c>
      <c r="X568" t="str">
        <f>VLOOKUP(C568, Query[[Country]:[GDP (UN)]],17, FALSE)</f>
        <v>$1.86 Tn</v>
      </c>
      <c r="Y568">
        <f>VLOOKUP(C568, Query[[Country]:[GDP Per Capita]],18, FALSE)</f>
        <v>34574.71</v>
      </c>
    </row>
    <row r="569" spans="1:25" x14ac:dyDescent="0.2">
      <c r="A569">
        <v>368</v>
      </c>
      <c r="B569" t="s">
        <v>398</v>
      </c>
      <c r="C569" t="s">
        <v>95</v>
      </c>
      <c r="D569">
        <v>15</v>
      </c>
      <c r="E569">
        <v>355</v>
      </c>
      <c r="F569">
        <v>478</v>
      </c>
      <c r="G569">
        <v>210</v>
      </c>
      <c r="H569">
        <v>509</v>
      </c>
      <c r="I569">
        <v>489</v>
      </c>
      <c r="J569">
        <v>220</v>
      </c>
      <c r="K569" t="s">
        <v>2700</v>
      </c>
      <c r="L569">
        <v>737</v>
      </c>
      <c r="M569">
        <v>45.71</v>
      </c>
      <c r="N569">
        <v>2014</v>
      </c>
      <c r="O569" t="str">
        <f>VLOOKUP(C569, Query[[Country]:[Population Rank]],2,FALSE)</f>
        <v>23</v>
      </c>
      <c r="P569" t="str">
        <f>VLOOKUP(C569, Query[[Country]:[Growth Rate]],3,FALSE)</f>
        <v>-0.15%</v>
      </c>
      <c r="Q569" t="str">
        <f>VLOOKUP(C569, Query[[Country]:[World Percentage]],4,FALSE)</f>
        <v>0.78%</v>
      </c>
      <c r="R569" t="str">
        <f>VLOOKUP(C569, Query[[Country]:[Density]],5,FALSE)</f>
        <v>200.65</v>
      </c>
      <c r="S569" t="str">
        <f>VLOOKUP(C569, Query[[Country]:[Land Area]],6, FALSE)</f>
        <v>294,140</v>
      </c>
      <c r="T569" t="str">
        <f>VLOOKUP(C569, Query[[Country]:[Area]],10, FALSE)</f>
        <v>301,336</v>
      </c>
      <c r="U569" t="str">
        <f>VLOOKUP(C569, Query[[Country]:[Region]],12, FALSE)</f>
        <v>Europe</v>
      </c>
      <c r="V569" t="str">
        <f>VLOOKUP(C569, Query[[Country]:[Subregion]],13, FALSE)</f>
        <v>Southern Europe</v>
      </c>
      <c r="W569" t="str">
        <f>VLOOKUP(C569, Query[[Country]:[GDP (IMF)]],16, FALSE)</f>
        <v>$2.09 Tn</v>
      </c>
      <c r="X569" t="str">
        <f>VLOOKUP(C569, Query[[Country]:[GDP (UN)]],17, FALSE)</f>
        <v>$1.86 Tn</v>
      </c>
      <c r="Y569">
        <f>VLOOKUP(C569, Query[[Country]:[GDP Per Capita]],18, FALSE)</f>
        <v>34574.71</v>
      </c>
    </row>
    <row r="570" spans="1:25" x14ac:dyDescent="0.2">
      <c r="A570">
        <v>369</v>
      </c>
      <c r="B570" t="s">
        <v>399</v>
      </c>
      <c r="C570" t="s">
        <v>15</v>
      </c>
      <c r="D570">
        <v>133</v>
      </c>
      <c r="E570">
        <v>161</v>
      </c>
      <c r="F570">
        <v>478</v>
      </c>
      <c r="G570">
        <v>161</v>
      </c>
      <c r="H570">
        <v>402</v>
      </c>
      <c r="I570">
        <v>372</v>
      </c>
      <c r="J570">
        <v>187</v>
      </c>
      <c r="K570" t="s">
        <v>2687</v>
      </c>
      <c r="L570">
        <v>338</v>
      </c>
      <c r="M570">
        <v>45.7</v>
      </c>
      <c r="N570">
        <v>2014</v>
      </c>
      <c r="O570" t="str">
        <f>VLOOKUP(C570, Query[[Country]:[Population Rank]],2,FALSE)</f>
        <v>3</v>
      </c>
      <c r="P570" t="str">
        <f>VLOOKUP(C570, Query[[Country]:[Growth Rate]],3,FALSE)</f>
        <v>0.59%</v>
      </c>
      <c r="Q570" t="str">
        <f>VLOOKUP(C570, Query[[Country]:[World Percentage]],4,FALSE)</f>
        <v>4.25%</v>
      </c>
      <c r="R570" t="str">
        <f>VLOOKUP(C570, Query[[Country]:[Density]],5,FALSE)</f>
        <v>35.32</v>
      </c>
      <c r="S570" t="str">
        <f>VLOOKUP(C570, Query[[Country]:[Land Area]],6, FALSE)</f>
        <v>9,147,420</v>
      </c>
      <c r="T570" t="str">
        <f>VLOOKUP(C570, Query[[Country]:[Area]],10, FALSE)</f>
        <v>9,372,610</v>
      </c>
      <c r="U570" t="str">
        <f>VLOOKUP(C570, Query[[Country]:[Region]],12, FALSE)</f>
        <v>Americas</v>
      </c>
      <c r="V570" t="str">
        <f>VLOOKUP(C570, Query[[Country]:[Subregion]],13, FALSE)</f>
        <v>Northern America</v>
      </c>
      <c r="W570" t="str">
        <f>VLOOKUP(C570, Query[[Country]:[GDP (IMF)]],16, FALSE)</f>
        <v>$22.20 Tn</v>
      </c>
      <c r="X570" t="str">
        <f>VLOOKUP(C570, Query[[Country]:[GDP (UN)]],17, FALSE)</f>
        <v>$18.62 Tn</v>
      </c>
      <c r="Y570">
        <f>VLOOKUP(C570, Query[[Country]:[GDP Per Capita]],18, FALSE)</f>
        <v>67063.27</v>
      </c>
    </row>
    <row r="571" spans="1:25" x14ac:dyDescent="0.2">
      <c r="A571">
        <v>370</v>
      </c>
      <c r="B571" t="s">
        <v>400</v>
      </c>
      <c r="C571" t="s">
        <v>138</v>
      </c>
      <c r="D571">
        <v>12</v>
      </c>
      <c r="E571">
        <v>152</v>
      </c>
      <c r="F571">
        <v>102</v>
      </c>
      <c r="G571">
        <v>210</v>
      </c>
      <c r="H571">
        <v>401</v>
      </c>
      <c r="I571">
        <v>547</v>
      </c>
      <c r="J571">
        <v>609</v>
      </c>
      <c r="K571" t="s">
        <v>2744</v>
      </c>
      <c r="L571">
        <v>204</v>
      </c>
      <c r="M571">
        <v>45.7</v>
      </c>
      <c r="N571">
        <v>2014</v>
      </c>
      <c r="O571" t="str">
        <f>VLOOKUP(C571, Query[[Country]:[Population Rank]],2,FALSE)</f>
        <v>1</v>
      </c>
      <c r="P571" t="str">
        <f>VLOOKUP(C571, Query[[Country]:[Growth Rate]],3,FALSE)</f>
        <v>0.39%</v>
      </c>
      <c r="Q571" t="str">
        <f>VLOOKUP(C571, Query[[Country]:[World Percentage]],4,FALSE)</f>
        <v>18.47%</v>
      </c>
      <c r="R571" t="str">
        <f>VLOOKUP(C571, Query[[Country]:[Density]],5,FALSE)</f>
        <v>148.28</v>
      </c>
      <c r="S571" t="str">
        <f>VLOOKUP(C571, Query[[Country]:[Land Area]],6, FALSE)</f>
        <v>9,388,211</v>
      </c>
      <c r="T571" t="str">
        <f>VLOOKUP(C571, Query[[Country]:[Area]],10, FALSE)</f>
        <v>9,706,961</v>
      </c>
      <c r="U571" t="str">
        <f>VLOOKUP(C571, Query[[Country]:[Region]],12, FALSE)</f>
        <v>Asia</v>
      </c>
      <c r="V571" t="str">
        <f>VLOOKUP(C571, Query[[Country]:[Subregion]],13, FALSE)</f>
        <v>Eastern Asia</v>
      </c>
      <c r="W571" t="str">
        <f>VLOOKUP(C571, Query[[Country]:[GDP (IMF)]],16, FALSE)</f>
        <v>$15.47 Tn</v>
      </c>
      <c r="X571" t="str">
        <f>VLOOKUP(C571, Query[[Country]:[GDP (UN)]],17, FALSE)</f>
        <v>$11.22 Tn</v>
      </c>
      <c r="Y571">
        <f>VLOOKUP(C571, Query[[Country]:[GDP Per Capita]],18, FALSE)</f>
        <v>10746.78</v>
      </c>
    </row>
    <row r="572" spans="1:25" x14ac:dyDescent="0.2">
      <c r="A572">
        <v>371</v>
      </c>
      <c r="B572" t="s">
        <v>2745</v>
      </c>
      <c r="C572" t="s">
        <v>401</v>
      </c>
      <c r="D572">
        <v>1</v>
      </c>
      <c r="E572">
        <v>87</v>
      </c>
      <c r="F572">
        <v>478</v>
      </c>
      <c r="G572">
        <v>104</v>
      </c>
      <c r="H572">
        <v>539</v>
      </c>
      <c r="I572">
        <v>403</v>
      </c>
      <c r="J572">
        <v>250</v>
      </c>
      <c r="K572" t="s">
        <v>1092</v>
      </c>
      <c r="L572">
        <v>637</v>
      </c>
      <c r="M572">
        <v>45.69</v>
      </c>
      <c r="N572">
        <v>2014</v>
      </c>
      <c r="O572" t="str">
        <f>VLOOKUP(C572, Query[[Country]:[Population Rank]],2,FALSE)</f>
        <v>94</v>
      </c>
      <c r="P572" t="str">
        <f>VLOOKUP(C572, Query[[Country]:[Growth Rate]],3,FALSE)</f>
        <v>-0.25%</v>
      </c>
      <c r="Q572" t="str">
        <f>VLOOKUP(C572, Query[[Country]:[World Percentage]],4,FALSE)</f>
        <v>0.12%</v>
      </c>
      <c r="R572" t="str">
        <f>VLOOKUP(C572, Query[[Country]:[Density]],5,FALSE)</f>
        <v>103.84</v>
      </c>
      <c r="S572" t="str">
        <f>VLOOKUP(C572, Query[[Country]:[Land Area]],6, FALSE)</f>
        <v>90,530</v>
      </c>
      <c r="T572" t="str">
        <f>VLOOKUP(C572, Query[[Country]:[Area]],10, FALSE)</f>
        <v>93,028</v>
      </c>
      <c r="U572" t="str">
        <f>VLOOKUP(C572, Query[[Country]:[Region]],12, FALSE)</f>
        <v>Europe</v>
      </c>
      <c r="V572" t="str">
        <f>VLOOKUP(C572, Query[[Country]:[Subregion]],13, FALSE)</f>
        <v>Eastern Europe</v>
      </c>
      <c r="W572" t="str">
        <f>VLOOKUP(C572, Query[[Country]:[GDP (IMF)]],16, FALSE)</f>
        <v>$177.73 Bn</v>
      </c>
      <c r="X572" t="str">
        <f>VLOOKUP(C572, Query[[Country]:[GDP (UN)]],17, FALSE)</f>
        <v>$125.82 Bn</v>
      </c>
      <c r="Y572">
        <f>VLOOKUP(C572, Query[[Country]:[GDP Per Capita]],18, FALSE)</f>
        <v>18398.3</v>
      </c>
    </row>
    <row r="573" spans="1:25" x14ac:dyDescent="0.2">
      <c r="A573">
        <v>372</v>
      </c>
      <c r="B573" t="s">
        <v>402</v>
      </c>
      <c r="C573" t="s">
        <v>15</v>
      </c>
      <c r="D573">
        <v>134</v>
      </c>
      <c r="E573">
        <v>312</v>
      </c>
      <c r="F573">
        <v>137</v>
      </c>
      <c r="G573">
        <v>210</v>
      </c>
      <c r="H573">
        <v>513</v>
      </c>
      <c r="I573">
        <v>499</v>
      </c>
      <c r="J573">
        <v>283</v>
      </c>
      <c r="K573" t="s">
        <v>2746</v>
      </c>
      <c r="L573">
        <v>338</v>
      </c>
      <c r="M573">
        <v>45.69</v>
      </c>
      <c r="N573">
        <v>2014</v>
      </c>
      <c r="O573" t="str">
        <f>VLOOKUP(C573, Query[[Country]:[Population Rank]],2,FALSE)</f>
        <v>3</v>
      </c>
      <c r="P573" t="str">
        <f>VLOOKUP(C573, Query[[Country]:[Growth Rate]],3,FALSE)</f>
        <v>0.59%</v>
      </c>
      <c r="Q573" t="str">
        <f>VLOOKUP(C573, Query[[Country]:[World Percentage]],4,FALSE)</f>
        <v>4.25%</v>
      </c>
      <c r="R573" t="str">
        <f>VLOOKUP(C573, Query[[Country]:[Density]],5,FALSE)</f>
        <v>35.32</v>
      </c>
      <c r="S573" t="str">
        <f>VLOOKUP(C573, Query[[Country]:[Land Area]],6, FALSE)</f>
        <v>9,147,420</v>
      </c>
      <c r="T573" t="str">
        <f>VLOOKUP(C573, Query[[Country]:[Area]],10, FALSE)</f>
        <v>9,372,610</v>
      </c>
      <c r="U573" t="str">
        <f>VLOOKUP(C573, Query[[Country]:[Region]],12, FALSE)</f>
        <v>Americas</v>
      </c>
      <c r="V573" t="str">
        <f>VLOOKUP(C573, Query[[Country]:[Subregion]],13, FALSE)</f>
        <v>Northern America</v>
      </c>
      <c r="W573" t="str">
        <f>VLOOKUP(C573, Query[[Country]:[GDP (IMF)]],16, FALSE)</f>
        <v>$22.20 Tn</v>
      </c>
      <c r="X573" t="str">
        <f>VLOOKUP(C573, Query[[Country]:[GDP (UN)]],17, FALSE)</f>
        <v>$18.62 Tn</v>
      </c>
      <c r="Y573">
        <f>VLOOKUP(C573, Query[[Country]:[GDP Per Capita]],18, FALSE)</f>
        <v>67063.27</v>
      </c>
    </row>
    <row r="574" spans="1:25" x14ac:dyDescent="0.2">
      <c r="A574">
        <v>373</v>
      </c>
      <c r="B574" t="s">
        <v>403</v>
      </c>
      <c r="C574" t="s">
        <v>110</v>
      </c>
      <c r="D574">
        <v>2</v>
      </c>
      <c r="E574">
        <v>355</v>
      </c>
      <c r="F574">
        <v>478</v>
      </c>
      <c r="G574">
        <v>210</v>
      </c>
      <c r="H574">
        <v>377</v>
      </c>
      <c r="I574">
        <v>410</v>
      </c>
      <c r="J574">
        <v>310</v>
      </c>
      <c r="K574" t="s">
        <v>2666</v>
      </c>
      <c r="L574">
        <v>737</v>
      </c>
      <c r="M574">
        <v>45.69</v>
      </c>
      <c r="N574">
        <v>2014</v>
      </c>
      <c r="O574" t="str">
        <f>VLOOKUP(C574, Query[[Country]:[Population Rank]],2,FALSE)</f>
        <v>116</v>
      </c>
      <c r="P574" t="str">
        <f>VLOOKUP(C574, Query[[Country]:[Growth Rate]],3,FALSE)</f>
        <v>0.15%</v>
      </c>
      <c r="Q574" t="str">
        <f>VLOOKUP(C574, Query[[Country]:[World Percentage]],4,FALSE)</f>
        <v>0.07%</v>
      </c>
      <c r="R574" t="str">
        <f>VLOOKUP(C574, Query[[Country]:[Density]],5,FALSE)</f>
        <v>16.37</v>
      </c>
      <c r="S574" t="str">
        <f>VLOOKUP(C574, Query[[Country]:[Land Area]],6, FALSE)</f>
        <v>303,890</v>
      </c>
      <c r="T574" t="str">
        <f>VLOOKUP(C574, Query[[Country]:[Area]],10, FALSE)</f>
        <v>338,424</v>
      </c>
      <c r="U574" t="str">
        <f>VLOOKUP(C574, Query[[Country]:[Region]],12, FALSE)</f>
        <v>Europe</v>
      </c>
      <c r="V574" t="str">
        <f>VLOOKUP(C574, Query[[Country]:[Subregion]],13, FALSE)</f>
        <v>Northern Europe</v>
      </c>
      <c r="W574" t="str">
        <f>VLOOKUP(C574, Query[[Country]:[GDP (IMF)]],16, FALSE)</f>
        <v>$289.24 Bn</v>
      </c>
      <c r="X574" t="str">
        <f>VLOOKUP(C574, Query[[Country]:[GDP (UN)]],17, FALSE)</f>
        <v>$238.50 Bn</v>
      </c>
      <c r="Y574">
        <f>VLOOKUP(C574, Query[[Country]:[GDP Per Capita]],18, FALSE)</f>
        <v>52203.14</v>
      </c>
    </row>
    <row r="575" spans="1:25" x14ac:dyDescent="0.2">
      <c r="A575">
        <v>374</v>
      </c>
      <c r="B575" t="s">
        <v>404</v>
      </c>
      <c r="C575" t="s">
        <v>92</v>
      </c>
      <c r="D575">
        <v>10</v>
      </c>
      <c r="E575">
        <v>355</v>
      </c>
      <c r="F575">
        <v>478</v>
      </c>
      <c r="G575">
        <v>210</v>
      </c>
      <c r="H575">
        <v>474</v>
      </c>
      <c r="I575">
        <v>505</v>
      </c>
      <c r="J575">
        <v>609</v>
      </c>
      <c r="K575" t="s">
        <v>2008</v>
      </c>
      <c r="L575">
        <v>89</v>
      </c>
      <c r="M575">
        <v>45.67</v>
      </c>
      <c r="N575">
        <v>2014</v>
      </c>
      <c r="O575" t="str">
        <f>VLOOKUP(C575, Query[[Country]:[Population Rank]],2,FALSE)</f>
        <v>28</v>
      </c>
      <c r="P575" t="str">
        <f>VLOOKUP(C575, Query[[Country]:[Growth Rate]],3,FALSE)</f>
        <v>0.09%</v>
      </c>
      <c r="Q575" t="str">
        <f>VLOOKUP(C575, Query[[Country]:[World Percentage]],4,FALSE)</f>
        <v>0.66%</v>
      </c>
      <c r="R575" t="str">
        <f>VLOOKUP(C575, Query[[Country]:[Density]],5,FALSE)</f>
        <v>511.62</v>
      </c>
      <c r="S575" t="str">
        <f>VLOOKUP(C575, Query[[Country]:[Land Area]],6, FALSE)</f>
        <v>97,230</v>
      </c>
      <c r="T575" t="str">
        <f>VLOOKUP(C575, Query[[Country]:[Area]],10, FALSE)</f>
        <v>100,210</v>
      </c>
      <c r="U575" t="str">
        <f>VLOOKUP(C575, Query[[Country]:[Region]],12, FALSE)</f>
        <v>Asia</v>
      </c>
      <c r="V575" t="str">
        <f>VLOOKUP(C575, Query[[Country]:[Subregion]],13, FALSE)</f>
        <v>Eastern Asia</v>
      </c>
      <c r="W575" t="str">
        <f>VLOOKUP(C575, Query[[Country]:[GDP (IMF)]],16, FALSE)</f>
        <v>$1.74 Tn</v>
      </c>
      <c r="X575" t="str">
        <f>VLOOKUP(C575, Query[[Country]:[GDP (UN)]],17, FALSE)</f>
        <v>$1.41 Tn</v>
      </c>
      <c r="Y575">
        <f>VLOOKUP(C575, Query[[Country]:[GDP Per Capita]],18, FALSE)</f>
        <v>34023.56</v>
      </c>
    </row>
    <row r="576" spans="1:25" x14ac:dyDescent="0.2">
      <c r="A576">
        <v>375</v>
      </c>
      <c r="B576" t="s">
        <v>405</v>
      </c>
      <c r="C576" t="s">
        <v>189</v>
      </c>
      <c r="D576">
        <v>4</v>
      </c>
      <c r="E576">
        <v>355</v>
      </c>
      <c r="F576">
        <v>478</v>
      </c>
      <c r="G576">
        <v>210</v>
      </c>
      <c r="H576">
        <v>255</v>
      </c>
      <c r="I576">
        <v>893</v>
      </c>
      <c r="J576">
        <v>493</v>
      </c>
      <c r="K576" t="s">
        <v>2747</v>
      </c>
      <c r="L576">
        <v>259</v>
      </c>
      <c r="M576">
        <v>45.67</v>
      </c>
      <c r="N576">
        <v>2014</v>
      </c>
    </row>
    <row r="577" spans="1:25" x14ac:dyDescent="0.2">
      <c r="A577">
        <v>376</v>
      </c>
      <c r="B577" t="s">
        <v>406</v>
      </c>
      <c r="C577" t="s">
        <v>30</v>
      </c>
      <c r="D577">
        <v>17</v>
      </c>
      <c r="E577">
        <v>355</v>
      </c>
      <c r="F577">
        <v>478</v>
      </c>
      <c r="G577">
        <v>210</v>
      </c>
      <c r="H577">
        <v>442</v>
      </c>
      <c r="I577">
        <v>299</v>
      </c>
      <c r="J577">
        <v>609</v>
      </c>
      <c r="K577" t="s">
        <v>2678</v>
      </c>
      <c r="L577">
        <v>307</v>
      </c>
      <c r="M577">
        <v>45.67</v>
      </c>
      <c r="N577">
        <v>2014</v>
      </c>
      <c r="O577" t="str">
        <f>VLOOKUP(C577, Query[[Country]:[Population Rank]],2,FALSE)</f>
        <v>11</v>
      </c>
      <c r="P577" t="str">
        <f>VLOOKUP(C577, Query[[Country]:[Growth Rate]],3,FALSE)</f>
        <v>-0.30%</v>
      </c>
      <c r="Q577" t="str">
        <f>VLOOKUP(C577, Query[[Country]:[World Percentage]],4,FALSE)</f>
        <v>1.62%</v>
      </c>
      <c r="R577" t="str">
        <f>VLOOKUP(C577, Query[[Country]:[Density]],5,FALSE)</f>
        <v>334.66</v>
      </c>
      <c r="S577" t="str">
        <f>VLOOKUP(C577, Query[[Country]:[Land Area]],6, FALSE)</f>
        <v>364,555</v>
      </c>
      <c r="T577" t="str">
        <f>VLOOKUP(C577, Query[[Country]:[Area]],10, FALSE)</f>
        <v>377,930</v>
      </c>
      <c r="U577" t="str">
        <f>VLOOKUP(C577, Query[[Country]:[Region]],12, FALSE)</f>
        <v>Asia</v>
      </c>
      <c r="V577" t="str">
        <f>VLOOKUP(C577, Query[[Country]:[Subregion]],13, FALSE)</f>
        <v>Eastern Asia</v>
      </c>
      <c r="W577" t="str">
        <f>VLOOKUP(C577, Query[[Country]:[GDP (IMF)]],16, FALSE)</f>
        <v>$5.50 Tn</v>
      </c>
      <c r="X577" t="str">
        <f>VLOOKUP(C577, Query[[Country]:[GDP (UN)]],17, FALSE)</f>
        <v>$4.94 Tn</v>
      </c>
      <c r="Y577">
        <f>VLOOKUP(C577, Query[[Country]:[GDP Per Capita]],18, FALSE)</f>
        <v>43450.14</v>
      </c>
    </row>
    <row r="578" spans="1:25" x14ac:dyDescent="0.2">
      <c r="A578">
        <v>377</v>
      </c>
      <c r="B578" t="s">
        <v>407</v>
      </c>
      <c r="C578" t="s">
        <v>52</v>
      </c>
      <c r="D578">
        <v>16</v>
      </c>
      <c r="E578">
        <v>355</v>
      </c>
      <c r="F578">
        <v>478</v>
      </c>
      <c r="G578">
        <v>210</v>
      </c>
      <c r="H578">
        <v>320</v>
      </c>
      <c r="I578">
        <v>337</v>
      </c>
      <c r="J578">
        <v>363</v>
      </c>
      <c r="K578" t="s">
        <v>2722</v>
      </c>
      <c r="L578">
        <v>737</v>
      </c>
      <c r="M578">
        <v>45.66</v>
      </c>
      <c r="N578">
        <v>2014</v>
      </c>
      <c r="O578" t="str">
        <f>VLOOKUP(C578, Query[[Country]:[Population Rank]],2,FALSE)</f>
        <v>39</v>
      </c>
      <c r="P578" t="str">
        <f>VLOOKUP(C578, Query[[Country]:[Growth Rate]],3,FALSE)</f>
        <v>0.89%</v>
      </c>
      <c r="Q578" t="str">
        <f>VLOOKUP(C578, Query[[Country]:[World Percentage]],4,FALSE)</f>
        <v>0.48%</v>
      </c>
      <c r="R578" t="str">
        <f>VLOOKUP(C578, Query[[Country]:[Density]],5,FALSE)</f>
        <v>3.78</v>
      </c>
      <c r="S578" t="str">
        <f>VLOOKUP(C578, Query[[Country]:[Land Area]],6, FALSE)</f>
        <v>9,093,510</v>
      </c>
      <c r="T578" t="str">
        <f>VLOOKUP(C578, Query[[Country]:[Area]],10, FALSE)</f>
        <v>9,984,670</v>
      </c>
      <c r="U578" t="str">
        <f>VLOOKUP(C578, Query[[Country]:[Region]],12, FALSE)</f>
        <v>Americas</v>
      </c>
      <c r="V578" t="str">
        <f>VLOOKUP(C578, Query[[Country]:[Subregion]],13, FALSE)</f>
        <v>Northern America</v>
      </c>
      <c r="W578" t="str">
        <f>VLOOKUP(C578, Query[[Country]:[GDP (IMF)]],16, FALSE)</f>
        <v>$1.83 Tn</v>
      </c>
      <c r="X578" t="str">
        <f>VLOOKUP(C578, Query[[Country]:[GDP (UN)]],17, FALSE)</f>
        <v>$1.53 Tn</v>
      </c>
      <c r="Y578">
        <f>VLOOKUP(C578, Query[[Country]:[GDP Per Capita]],18, FALSE)</f>
        <v>48552.87</v>
      </c>
    </row>
    <row r="579" spans="1:25" x14ac:dyDescent="0.2">
      <c r="A579">
        <v>378</v>
      </c>
      <c r="B579" t="s">
        <v>408</v>
      </c>
      <c r="C579" t="s">
        <v>409</v>
      </c>
      <c r="D579">
        <v>1</v>
      </c>
      <c r="E579">
        <v>192</v>
      </c>
      <c r="F579">
        <v>477</v>
      </c>
      <c r="G579">
        <v>176</v>
      </c>
      <c r="H579">
        <v>268</v>
      </c>
      <c r="I579">
        <v>348</v>
      </c>
      <c r="J579">
        <v>363</v>
      </c>
      <c r="K579" t="s">
        <v>2721</v>
      </c>
      <c r="L579">
        <v>737</v>
      </c>
      <c r="M579">
        <v>45.66</v>
      </c>
      <c r="N579">
        <v>2014</v>
      </c>
      <c r="O579" t="str">
        <f>VLOOKUP(C579, Query[[Country]:[Population Rank]],2,FALSE)</f>
        <v>32</v>
      </c>
      <c r="P579" t="str">
        <f>VLOOKUP(C579, Query[[Country]:[Growth Rate]],3,FALSE)</f>
        <v>0.93%</v>
      </c>
      <c r="Q579" t="str">
        <f>VLOOKUP(C579, Query[[Country]:[World Percentage]],4,FALSE)</f>
        <v>0.58%</v>
      </c>
      <c r="R579" t="str">
        <f>VLOOKUP(C579, Query[[Country]:[Density]],5,FALSE)</f>
        <v>16.26</v>
      </c>
      <c r="S579" t="str">
        <f>VLOOKUP(C579, Query[[Country]:[Land Area]],6, FALSE)</f>
        <v>2,736,690</v>
      </c>
      <c r="T579" t="str">
        <f>VLOOKUP(C579, Query[[Country]:[Area]],10, FALSE)</f>
        <v>2,780,400</v>
      </c>
      <c r="U579" t="str">
        <f>VLOOKUP(C579, Query[[Country]:[Region]],12, FALSE)</f>
        <v>Americas</v>
      </c>
      <c r="V579" t="str">
        <f>VLOOKUP(C579, Query[[Country]:[Subregion]],13, FALSE)</f>
        <v>South America</v>
      </c>
      <c r="W579" t="str">
        <f>VLOOKUP(C579, Query[[Country]:[GDP (IMF)]],16, FALSE)</f>
        <v>$515.35 Bn</v>
      </c>
      <c r="X579" t="str">
        <f>VLOOKUP(C579, Query[[Country]:[GDP (UN)]],17, FALSE)</f>
        <v>$545.87 Bn</v>
      </c>
      <c r="Y579">
        <f>VLOOKUP(C579, Query[[Country]:[GDP Per Capita]],18, FALSE)</f>
        <v>11402.68</v>
      </c>
    </row>
    <row r="580" spans="1:25" x14ac:dyDescent="0.2">
      <c r="A580">
        <v>379</v>
      </c>
      <c r="B580" t="s">
        <v>410</v>
      </c>
      <c r="C580" t="s">
        <v>15</v>
      </c>
      <c r="D580">
        <v>135</v>
      </c>
      <c r="E580">
        <v>355</v>
      </c>
      <c r="F580">
        <v>478</v>
      </c>
      <c r="G580">
        <v>210</v>
      </c>
      <c r="H580">
        <v>365</v>
      </c>
      <c r="I580">
        <v>294</v>
      </c>
      <c r="J580">
        <v>363</v>
      </c>
      <c r="K580" t="s">
        <v>2742</v>
      </c>
      <c r="L580">
        <v>227</v>
      </c>
      <c r="M580">
        <v>45.66</v>
      </c>
      <c r="N580">
        <v>2014</v>
      </c>
      <c r="O580" t="str">
        <f>VLOOKUP(C580, Query[[Country]:[Population Rank]],2,FALSE)</f>
        <v>3</v>
      </c>
      <c r="P580" t="str">
        <f>VLOOKUP(C580, Query[[Country]:[Growth Rate]],3,FALSE)</f>
        <v>0.59%</v>
      </c>
      <c r="Q580" t="str">
        <f>VLOOKUP(C580, Query[[Country]:[World Percentage]],4,FALSE)</f>
        <v>4.25%</v>
      </c>
      <c r="R580" t="str">
        <f>VLOOKUP(C580, Query[[Country]:[Density]],5,FALSE)</f>
        <v>35.32</v>
      </c>
      <c r="S580" t="str">
        <f>VLOOKUP(C580, Query[[Country]:[Land Area]],6, FALSE)</f>
        <v>9,147,420</v>
      </c>
      <c r="T580" t="str">
        <f>VLOOKUP(C580, Query[[Country]:[Area]],10, FALSE)</f>
        <v>9,372,610</v>
      </c>
      <c r="U580" t="str">
        <f>VLOOKUP(C580, Query[[Country]:[Region]],12, FALSE)</f>
        <v>Americas</v>
      </c>
      <c r="V580" t="str">
        <f>VLOOKUP(C580, Query[[Country]:[Subregion]],13, FALSE)</f>
        <v>Northern America</v>
      </c>
      <c r="W580" t="str">
        <f>VLOOKUP(C580, Query[[Country]:[GDP (IMF)]],16, FALSE)</f>
        <v>$22.20 Tn</v>
      </c>
      <c r="X580" t="str">
        <f>VLOOKUP(C580, Query[[Country]:[GDP (UN)]],17, FALSE)</f>
        <v>$18.62 Tn</v>
      </c>
      <c r="Y580">
        <f>VLOOKUP(C580, Query[[Country]:[GDP Per Capita]],18, FALSE)</f>
        <v>67063.27</v>
      </c>
    </row>
    <row r="581" spans="1:25" x14ac:dyDescent="0.2">
      <c r="A581">
        <v>380</v>
      </c>
      <c r="B581" t="s">
        <v>411</v>
      </c>
      <c r="C581" t="s">
        <v>92</v>
      </c>
      <c r="D581">
        <v>11</v>
      </c>
      <c r="E581">
        <v>239</v>
      </c>
      <c r="F581">
        <v>445</v>
      </c>
      <c r="G581">
        <v>210</v>
      </c>
      <c r="H581">
        <v>398</v>
      </c>
      <c r="I581">
        <v>626</v>
      </c>
      <c r="J581">
        <v>609</v>
      </c>
      <c r="K581" t="s">
        <v>2723</v>
      </c>
      <c r="L581">
        <v>84</v>
      </c>
      <c r="M581">
        <v>45.66</v>
      </c>
      <c r="N581">
        <v>2014</v>
      </c>
      <c r="O581" t="str">
        <f>VLOOKUP(C581, Query[[Country]:[Population Rank]],2,FALSE)</f>
        <v>28</v>
      </c>
      <c r="P581" t="str">
        <f>VLOOKUP(C581, Query[[Country]:[Growth Rate]],3,FALSE)</f>
        <v>0.09%</v>
      </c>
      <c r="Q581" t="str">
        <f>VLOOKUP(C581, Query[[Country]:[World Percentage]],4,FALSE)</f>
        <v>0.66%</v>
      </c>
      <c r="R581" t="str">
        <f>VLOOKUP(C581, Query[[Country]:[Density]],5,FALSE)</f>
        <v>511.62</v>
      </c>
      <c r="S581" t="str">
        <f>VLOOKUP(C581, Query[[Country]:[Land Area]],6, FALSE)</f>
        <v>97,230</v>
      </c>
      <c r="T581" t="str">
        <f>VLOOKUP(C581, Query[[Country]:[Area]],10, FALSE)</f>
        <v>100,210</v>
      </c>
      <c r="U581" t="str">
        <f>VLOOKUP(C581, Query[[Country]:[Region]],12, FALSE)</f>
        <v>Asia</v>
      </c>
      <c r="V581" t="str">
        <f>VLOOKUP(C581, Query[[Country]:[Subregion]],13, FALSE)</f>
        <v>Eastern Asia</v>
      </c>
      <c r="W581" t="str">
        <f>VLOOKUP(C581, Query[[Country]:[GDP (IMF)]],16, FALSE)</f>
        <v>$1.74 Tn</v>
      </c>
      <c r="X581" t="str">
        <f>VLOOKUP(C581, Query[[Country]:[GDP (UN)]],17, FALSE)</f>
        <v>$1.41 Tn</v>
      </c>
      <c r="Y581">
        <f>VLOOKUP(C581, Query[[Country]:[GDP Per Capita]],18, FALSE)</f>
        <v>34023.56</v>
      </c>
    </row>
    <row r="582" spans="1:25" x14ac:dyDescent="0.2">
      <c r="A582">
        <v>381</v>
      </c>
      <c r="B582" t="s">
        <v>412</v>
      </c>
      <c r="C582" t="s">
        <v>189</v>
      </c>
      <c r="D582">
        <v>5</v>
      </c>
      <c r="E582">
        <v>355</v>
      </c>
      <c r="F582">
        <v>189</v>
      </c>
      <c r="G582">
        <v>210</v>
      </c>
      <c r="H582">
        <v>261</v>
      </c>
      <c r="I582">
        <v>764</v>
      </c>
      <c r="J582">
        <v>406</v>
      </c>
      <c r="K582" t="s">
        <v>2708</v>
      </c>
      <c r="L582">
        <v>481</v>
      </c>
      <c r="M582">
        <v>45.65</v>
      </c>
      <c r="N582">
        <v>2014</v>
      </c>
    </row>
    <row r="583" spans="1:25" x14ac:dyDescent="0.2">
      <c r="A583">
        <v>382</v>
      </c>
      <c r="B583" t="s">
        <v>413</v>
      </c>
      <c r="C583" t="s">
        <v>101</v>
      </c>
      <c r="D583">
        <v>34</v>
      </c>
      <c r="E583">
        <v>355</v>
      </c>
      <c r="F583">
        <v>370</v>
      </c>
      <c r="G583">
        <v>210</v>
      </c>
      <c r="H583">
        <v>390</v>
      </c>
      <c r="I583">
        <v>402</v>
      </c>
      <c r="J583">
        <v>493</v>
      </c>
      <c r="K583" t="s">
        <v>2675</v>
      </c>
      <c r="L583">
        <v>307</v>
      </c>
      <c r="M583">
        <v>45.65</v>
      </c>
      <c r="N583">
        <v>2014</v>
      </c>
      <c r="O583" t="str">
        <f>VLOOKUP(C583, Query[[Country]:[Population Rank]],2,FALSE)</f>
        <v>19</v>
      </c>
      <c r="P583" t="str">
        <f>VLOOKUP(C583, Query[[Country]:[Growth Rate]],3,FALSE)</f>
        <v>0.32%</v>
      </c>
      <c r="Q583" t="str">
        <f>VLOOKUP(C583, Query[[Country]:[World Percentage]],4,FALSE)</f>
        <v>1.07%</v>
      </c>
      <c r="R583" t="str">
        <f>VLOOKUP(C583, Query[[Country]:[Density]],5,FALSE)</f>
        <v>234.61</v>
      </c>
      <c r="S583" t="str">
        <f>VLOOKUP(C583, Query[[Country]:[Land Area]],6, FALSE)</f>
        <v>348,560</v>
      </c>
      <c r="T583" t="str">
        <f>VLOOKUP(C583, Query[[Country]:[Area]],10, FALSE)</f>
        <v>357,114</v>
      </c>
      <c r="U583" t="str">
        <f>VLOOKUP(C583, Query[[Country]:[Region]],12, FALSE)</f>
        <v>Europe</v>
      </c>
      <c r="V583" t="str">
        <f>VLOOKUP(C583, Query[[Country]:[Subregion]],13, FALSE)</f>
        <v>Western Europe</v>
      </c>
      <c r="W583" t="str">
        <f>VLOOKUP(C583, Query[[Country]:[GDP (IMF)]],16, FALSE)</f>
        <v>$4.16 Tn</v>
      </c>
      <c r="X583" t="str">
        <f>VLOOKUP(C583, Query[[Country]:[GDP (UN)]],17, FALSE)</f>
        <v>$3.48 Tn</v>
      </c>
      <c r="Y583">
        <f>VLOOKUP(C583, Query[[Country]:[GDP Per Capita]],18, FALSE)</f>
        <v>49617.15</v>
      </c>
    </row>
    <row r="584" spans="1:25" x14ac:dyDescent="0.2">
      <c r="A584">
        <v>383</v>
      </c>
      <c r="B584" t="s">
        <v>414</v>
      </c>
      <c r="C584" t="s">
        <v>95</v>
      </c>
      <c r="D584">
        <v>16</v>
      </c>
      <c r="E584">
        <v>229</v>
      </c>
      <c r="F584">
        <v>478</v>
      </c>
      <c r="G584">
        <v>64</v>
      </c>
      <c r="H584">
        <v>530</v>
      </c>
      <c r="I584">
        <v>533</v>
      </c>
      <c r="J584">
        <v>363</v>
      </c>
      <c r="K584" t="s">
        <v>2748</v>
      </c>
      <c r="L584">
        <v>737</v>
      </c>
      <c r="M584">
        <v>45.63</v>
      </c>
      <c r="N584">
        <v>2014</v>
      </c>
      <c r="O584" t="str">
        <f>VLOOKUP(C584, Query[[Country]:[Population Rank]],2,FALSE)</f>
        <v>23</v>
      </c>
      <c r="P584" t="str">
        <f>VLOOKUP(C584, Query[[Country]:[Growth Rate]],3,FALSE)</f>
        <v>-0.15%</v>
      </c>
      <c r="Q584" t="str">
        <f>VLOOKUP(C584, Query[[Country]:[World Percentage]],4,FALSE)</f>
        <v>0.78%</v>
      </c>
      <c r="R584" t="str">
        <f>VLOOKUP(C584, Query[[Country]:[Density]],5,FALSE)</f>
        <v>200.65</v>
      </c>
      <c r="S584" t="str">
        <f>VLOOKUP(C584, Query[[Country]:[Land Area]],6, FALSE)</f>
        <v>294,140</v>
      </c>
      <c r="T584" t="str">
        <f>VLOOKUP(C584, Query[[Country]:[Area]],10, FALSE)</f>
        <v>301,336</v>
      </c>
      <c r="U584" t="str">
        <f>VLOOKUP(C584, Query[[Country]:[Region]],12, FALSE)</f>
        <v>Europe</v>
      </c>
      <c r="V584" t="str">
        <f>VLOOKUP(C584, Query[[Country]:[Subregion]],13, FALSE)</f>
        <v>Southern Europe</v>
      </c>
      <c r="W584" t="str">
        <f>VLOOKUP(C584, Query[[Country]:[GDP (IMF)]],16, FALSE)</f>
        <v>$2.09 Tn</v>
      </c>
      <c r="X584" t="str">
        <f>VLOOKUP(C584, Query[[Country]:[GDP (UN)]],17, FALSE)</f>
        <v>$1.86 Tn</v>
      </c>
      <c r="Y584">
        <f>VLOOKUP(C584, Query[[Country]:[GDP Per Capita]],18, FALSE)</f>
        <v>34574.71</v>
      </c>
    </row>
    <row r="585" spans="1:25" x14ac:dyDescent="0.2">
      <c r="A585">
        <v>384</v>
      </c>
      <c r="B585" t="s">
        <v>415</v>
      </c>
      <c r="C585" t="s">
        <v>159</v>
      </c>
      <c r="D585">
        <v>8</v>
      </c>
      <c r="E585">
        <v>355</v>
      </c>
      <c r="F585">
        <v>478</v>
      </c>
      <c r="G585">
        <v>210</v>
      </c>
      <c r="H585">
        <v>339</v>
      </c>
      <c r="I585">
        <v>556</v>
      </c>
      <c r="J585">
        <v>493</v>
      </c>
      <c r="K585" t="s">
        <v>2713</v>
      </c>
      <c r="L585">
        <v>89</v>
      </c>
      <c r="M585">
        <v>45.63</v>
      </c>
      <c r="N585">
        <v>2014</v>
      </c>
      <c r="O585" t="str">
        <f>VLOOKUP(C585, Query[[Country]:[Population Rank]],2,FALSE)</f>
        <v>30</v>
      </c>
      <c r="P585" t="str">
        <f>VLOOKUP(C585, Query[[Country]:[Growth Rate]],3,FALSE)</f>
        <v>0.04%</v>
      </c>
      <c r="Q585" t="str">
        <f>VLOOKUP(C585, Query[[Country]:[World Percentage]],4,FALSE)</f>
        <v>0.60%</v>
      </c>
      <c r="R585" t="str">
        <f>VLOOKUP(C585, Query[[Country]:[Density]],5,FALSE)</f>
        <v>92.40</v>
      </c>
      <c r="S585" t="str">
        <f>VLOOKUP(C585, Query[[Country]:[Land Area]],6, FALSE)</f>
        <v>498,800</v>
      </c>
      <c r="T585" t="str">
        <f>VLOOKUP(C585, Query[[Country]:[Area]],10, FALSE)</f>
        <v>505,992</v>
      </c>
      <c r="U585" t="str">
        <f>VLOOKUP(C585, Query[[Country]:[Region]],12, FALSE)</f>
        <v>Europe</v>
      </c>
      <c r="V585" t="str">
        <f>VLOOKUP(C585, Query[[Country]:[Subregion]],13, FALSE)</f>
        <v>Southern Europe</v>
      </c>
      <c r="W585" t="str">
        <f>VLOOKUP(C585, Query[[Country]:[GDP (IMF)]],16, FALSE)</f>
        <v>$1.50 Tn</v>
      </c>
      <c r="X585" t="str">
        <f>VLOOKUP(C585, Query[[Country]:[GDP (UN)]],17, FALSE)</f>
        <v>$1.24 Tn</v>
      </c>
      <c r="Y585">
        <f>VLOOKUP(C585, Query[[Country]:[GDP Per Capita]],18, FALSE)</f>
        <v>32019.83</v>
      </c>
    </row>
    <row r="586" spans="1:25" x14ac:dyDescent="0.2">
      <c r="A586">
        <v>385</v>
      </c>
      <c r="B586" t="s">
        <v>416</v>
      </c>
      <c r="C586" t="s">
        <v>138</v>
      </c>
      <c r="D586">
        <v>13</v>
      </c>
      <c r="E586">
        <v>51</v>
      </c>
      <c r="F586">
        <v>478</v>
      </c>
      <c r="G586">
        <v>210</v>
      </c>
      <c r="H586">
        <v>408</v>
      </c>
      <c r="I586">
        <v>490</v>
      </c>
      <c r="J586">
        <v>406</v>
      </c>
      <c r="K586" t="s">
        <v>2730</v>
      </c>
      <c r="L586">
        <v>737</v>
      </c>
      <c r="M586">
        <v>45.61</v>
      </c>
      <c r="N586">
        <v>2014</v>
      </c>
      <c r="O586" t="str">
        <f>VLOOKUP(C586, Query[[Country]:[Population Rank]],2,FALSE)</f>
        <v>1</v>
      </c>
      <c r="P586" t="str">
        <f>VLOOKUP(C586, Query[[Country]:[Growth Rate]],3,FALSE)</f>
        <v>0.39%</v>
      </c>
      <c r="Q586" t="str">
        <f>VLOOKUP(C586, Query[[Country]:[World Percentage]],4,FALSE)</f>
        <v>18.47%</v>
      </c>
      <c r="R586" t="str">
        <f>VLOOKUP(C586, Query[[Country]:[Density]],5,FALSE)</f>
        <v>148.28</v>
      </c>
      <c r="S586" t="str">
        <f>VLOOKUP(C586, Query[[Country]:[Land Area]],6, FALSE)</f>
        <v>9,388,211</v>
      </c>
      <c r="T586" t="str">
        <f>VLOOKUP(C586, Query[[Country]:[Area]],10, FALSE)</f>
        <v>9,706,961</v>
      </c>
      <c r="U586" t="str">
        <f>VLOOKUP(C586, Query[[Country]:[Region]],12, FALSE)</f>
        <v>Asia</v>
      </c>
      <c r="V586" t="str">
        <f>VLOOKUP(C586, Query[[Country]:[Subregion]],13, FALSE)</f>
        <v>Eastern Asia</v>
      </c>
      <c r="W586" t="str">
        <f>VLOOKUP(C586, Query[[Country]:[GDP (IMF)]],16, FALSE)</f>
        <v>$15.47 Tn</v>
      </c>
      <c r="X586" t="str">
        <f>VLOOKUP(C586, Query[[Country]:[GDP (UN)]],17, FALSE)</f>
        <v>$11.22 Tn</v>
      </c>
      <c r="Y586">
        <f>VLOOKUP(C586, Query[[Country]:[GDP Per Capita]],18, FALSE)</f>
        <v>10746.78</v>
      </c>
    </row>
    <row r="587" spans="1:25" x14ac:dyDescent="0.2">
      <c r="A587">
        <v>386</v>
      </c>
      <c r="B587" t="s">
        <v>417</v>
      </c>
      <c r="C587" t="s">
        <v>30</v>
      </c>
      <c r="D587">
        <v>18</v>
      </c>
      <c r="E587">
        <v>355</v>
      </c>
      <c r="F587">
        <v>478</v>
      </c>
      <c r="G587">
        <v>210</v>
      </c>
      <c r="H587">
        <v>342</v>
      </c>
      <c r="I587">
        <v>315</v>
      </c>
      <c r="J587">
        <v>406</v>
      </c>
      <c r="K587" t="s">
        <v>2747</v>
      </c>
      <c r="L587">
        <v>204</v>
      </c>
      <c r="M587">
        <v>45.6</v>
      </c>
      <c r="N587">
        <v>2014</v>
      </c>
      <c r="O587" t="str">
        <f>VLOOKUP(C587, Query[[Country]:[Population Rank]],2,FALSE)</f>
        <v>11</v>
      </c>
      <c r="P587" t="str">
        <f>VLOOKUP(C587, Query[[Country]:[Growth Rate]],3,FALSE)</f>
        <v>-0.30%</v>
      </c>
      <c r="Q587" t="str">
        <f>VLOOKUP(C587, Query[[Country]:[World Percentage]],4,FALSE)</f>
        <v>1.62%</v>
      </c>
      <c r="R587" t="str">
        <f>VLOOKUP(C587, Query[[Country]:[Density]],5,FALSE)</f>
        <v>334.66</v>
      </c>
      <c r="S587" t="str">
        <f>VLOOKUP(C587, Query[[Country]:[Land Area]],6, FALSE)</f>
        <v>364,555</v>
      </c>
      <c r="T587" t="str">
        <f>VLOOKUP(C587, Query[[Country]:[Area]],10, FALSE)</f>
        <v>377,930</v>
      </c>
      <c r="U587" t="str">
        <f>VLOOKUP(C587, Query[[Country]:[Region]],12, FALSE)</f>
        <v>Asia</v>
      </c>
      <c r="V587" t="str">
        <f>VLOOKUP(C587, Query[[Country]:[Subregion]],13, FALSE)</f>
        <v>Eastern Asia</v>
      </c>
      <c r="W587" t="str">
        <f>VLOOKUP(C587, Query[[Country]:[GDP (IMF)]],16, FALSE)</f>
        <v>$5.50 Tn</v>
      </c>
      <c r="X587" t="str">
        <f>VLOOKUP(C587, Query[[Country]:[GDP (UN)]],17, FALSE)</f>
        <v>$4.94 Tn</v>
      </c>
      <c r="Y587">
        <f>VLOOKUP(C587, Query[[Country]:[GDP Per Capita]],18, FALSE)</f>
        <v>43450.14</v>
      </c>
    </row>
    <row r="588" spans="1:25" x14ac:dyDescent="0.2">
      <c r="A588">
        <v>387</v>
      </c>
      <c r="B588" t="s">
        <v>418</v>
      </c>
      <c r="C588" t="s">
        <v>95</v>
      </c>
      <c r="D588">
        <v>17</v>
      </c>
      <c r="E588">
        <v>355</v>
      </c>
      <c r="F588">
        <v>478</v>
      </c>
      <c r="G588">
        <v>210</v>
      </c>
      <c r="H588">
        <v>399</v>
      </c>
      <c r="I588">
        <v>393</v>
      </c>
      <c r="J588">
        <v>310</v>
      </c>
      <c r="K588" t="s">
        <v>2722</v>
      </c>
      <c r="L588">
        <v>552</v>
      </c>
      <c r="M588">
        <v>45.6</v>
      </c>
      <c r="N588">
        <v>2014</v>
      </c>
      <c r="O588" t="str">
        <f>VLOOKUP(C588, Query[[Country]:[Population Rank]],2,FALSE)</f>
        <v>23</v>
      </c>
      <c r="P588" t="str">
        <f>VLOOKUP(C588, Query[[Country]:[Growth Rate]],3,FALSE)</f>
        <v>-0.15%</v>
      </c>
      <c r="Q588" t="str">
        <f>VLOOKUP(C588, Query[[Country]:[World Percentage]],4,FALSE)</f>
        <v>0.78%</v>
      </c>
      <c r="R588" t="str">
        <f>VLOOKUP(C588, Query[[Country]:[Density]],5,FALSE)</f>
        <v>200.65</v>
      </c>
      <c r="S588" t="str">
        <f>VLOOKUP(C588, Query[[Country]:[Land Area]],6, FALSE)</f>
        <v>294,140</v>
      </c>
      <c r="T588" t="str">
        <f>VLOOKUP(C588, Query[[Country]:[Area]],10, FALSE)</f>
        <v>301,336</v>
      </c>
      <c r="U588" t="str">
        <f>VLOOKUP(C588, Query[[Country]:[Region]],12, FALSE)</f>
        <v>Europe</v>
      </c>
      <c r="V588" t="str">
        <f>VLOOKUP(C588, Query[[Country]:[Subregion]],13, FALSE)</f>
        <v>Southern Europe</v>
      </c>
      <c r="W588" t="str">
        <f>VLOOKUP(C588, Query[[Country]:[GDP (IMF)]],16, FALSE)</f>
        <v>$2.09 Tn</v>
      </c>
      <c r="X588" t="str">
        <f>VLOOKUP(C588, Query[[Country]:[GDP (UN)]],17, FALSE)</f>
        <v>$1.86 Tn</v>
      </c>
      <c r="Y588">
        <f>VLOOKUP(C588, Query[[Country]:[GDP Per Capita]],18, FALSE)</f>
        <v>34574.71</v>
      </c>
    </row>
    <row r="589" spans="1:25" x14ac:dyDescent="0.2">
      <c r="A589">
        <v>388</v>
      </c>
      <c r="B589" t="s">
        <v>419</v>
      </c>
      <c r="C589" t="s">
        <v>95</v>
      </c>
      <c r="D589">
        <v>18</v>
      </c>
      <c r="E589">
        <v>355</v>
      </c>
      <c r="F589">
        <v>478</v>
      </c>
      <c r="G589">
        <v>210</v>
      </c>
      <c r="H589">
        <v>345</v>
      </c>
      <c r="I589">
        <v>336</v>
      </c>
      <c r="J589">
        <v>493</v>
      </c>
      <c r="K589" t="s">
        <v>2675</v>
      </c>
      <c r="L589">
        <v>338</v>
      </c>
      <c r="M589">
        <v>45.6</v>
      </c>
      <c r="N589">
        <v>2014</v>
      </c>
      <c r="O589" t="str">
        <f>VLOOKUP(C589, Query[[Country]:[Population Rank]],2,FALSE)</f>
        <v>23</v>
      </c>
      <c r="P589" t="str">
        <f>VLOOKUP(C589, Query[[Country]:[Growth Rate]],3,FALSE)</f>
        <v>-0.15%</v>
      </c>
      <c r="Q589" t="str">
        <f>VLOOKUP(C589, Query[[Country]:[World Percentage]],4,FALSE)</f>
        <v>0.78%</v>
      </c>
      <c r="R589" t="str">
        <f>VLOOKUP(C589, Query[[Country]:[Density]],5,FALSE)</f>
        <v>200.65</v>
      </c>
      <c r="S589" t="str">
        <f>VLOOKUP(C589, Query[[Country]:[Land Area]],6, FALSE)</f>
        <v>294,140</v>
      </c>
      <c r="T589" t="str">
        <f>VLOOKUP(C589, Query[[Country]:[Area]],10, FALSE)</f>
        <v>301,336</v>
      </c>
      <c r="U589" t="str">
        <f>VLOOKUP(C589, Query[[Country]:[Region]],12, FALSE)</f>
        <v>Europe</v>
      </c>
      <c r="V589" t="str">
        <f>VLOOKUP(C589, Query[[Country]:[Subregion]],13, FALSE)</f>
        <v>Southern Europe</v>
      </c>
      <c r="W589" t="str">
        <f>VLOOKUP(C589, Query[[Country]:[GDP (IMF)]],16, FALSE)</f>
        <v>$2.09 Tn</v>
      </c>
      <c r="X589" t="str">
        <f>VLOOKUP(C589, Query[[Country]:[GDP (UN)]],17, FALSE)</f>
        <v>$1.86 Tn</v>
      </c>
      <c r="Y589">
        <f>VLOOKUP(C589, Query[[Country]:[GDP Per Capita]],18, FALSE)</f>
        <v>34574.71</v>
      </c>
    </row>
    <row r="590" spans="1:25" x14ac:dyDescent="0.2">
      <c r="A590">
        <v>389</v>
      </c>
      <c r="B590" t="s">
        <v>420</v>
      </c>
      <c r="C590" t="s">
        <v>95</v>
      </c>
      <c r="D590">
        <v>19</v>
      </c>
      <c r="E590">
        <v>101</v>
      </c>
      <c r="F590">
        <v>203</v>
      </c>
      <c r="G590">
        <v>186</v>
      </c>
      <c r="H590">
        <v>360</v>
      </c>
      <c r="I590">
        <v>532</v>
      </c>
      <c r="J590">
        <v>609</v>
      </c>
      <c r="K590" t="s">
        <v>2730</v>
      </c>
      <c r="L590">
        <v>280</v>
      </c>
      <c r="M590">
        <v>45.59</v>
      </c>
      <c r="N590">
        <v>2014</v>
      </c>
      <c r="O590" t="str">
        <f>VLOOKUP(C590, Query[[Country]:[Population Rank]],2,FALSE)</f>
        <v>23</v>
      </c>
      <c r="P590" t="str">
        <f>VLOOKUP(C590, Query[[Country]:[Growth Rate]],3,FALSE)</f>
        <v>-0.15%</v>
      </c>
      <c r="Q590" t="str">
        <f>VLOOKUP(C590, Query[[Country]:[World Percentage]],4,FALSE)</f>
        <v>0.78%</v>
      </c>
      <c r="R590" t="str">
        <f>VLOOKUP(C590, Query[[Country]:[Density]],5,FALSE)</f>
        <v>200.65</v>
      </c>
      <c r="S590" t="str">
        <f>VLOOKUP(C590, Query[[Country]:[Land Area]],6, FALSE)</f>
        <v>294,140</v>
      </c>
      <c r="T590" t="str">
        <f>VLOOKUP(C590, Query[[Country]:[Area]],10, FALSE)</f>
        <v>301,336</v>
      </c>
      <c r="U590" t="str">
        <f>VLOOKUP(C590, Query[[Country]:[Region]],12, FALSE)</f>
        <v>Europe</v>
      </c>
      <c r="V590" t="str">
        <f>VLOOKUP(C590, Query[[Country]:[Subregion]],13, FALSE)</f>
        <v>Southern Europe</v>
      </c>
      <c r="W590" t="str">
        <f>VLOOKUP(C590, Query[[Country]:[GDP (IMF)]],16, FALSE)</f>
        <v>$2.09 Tn</v>
      </c>
      <c r="X590" t="str">
        <f>VLOOKUP(C590, Query[[Country]:[GDP (UN)]],17, FALSE)</f>
        <v>$1.86 Tn</v>
      </c>
      <c r="Y590">
        <f>VLOOKUP(C590, Query[[Country]:[GDP Per Capita]],18, FALSE)</f>
        <v>34574.71</v>
      </c>
    </row>
    <row r="591" spans="1:25" x14ac:dyDescent="0.2">
      <c r="A591">
        <v>390</v>
      </c>
      <c r="B591" t="s">
        <v>421</v>
      </c>
      <c r="C591" t="s">
        <v>15</v>
      </c>
      <c r="D591">
        <v>136</v>
      </c>
      <c r="E591">
        <v>262</v>
      </c>
      <c r="F591">
        <v>478</v>
      </c>
      <c r="G591">
        <v>210</v>
      </c>
      <c r="H591">
        <v>341</v>
      </c>
      <c r="I591">
        <v>378</v>
      </c>
      <c r="J591">
        <v>493</v>
      </c>
      <c r="K591" t="s">
        <v>2687</v>
      </c>
      <c r="L591">
        <v>194</v>
      </c>
      <c r="M591">
        <v>45.59</v>
      </c>
      <c r="N591">
        <v>2014</v>
      </c>
      <c r="O591" t="str">
        <f>VLOOKUP(C591, Query[[Country]:[Population Rank]],2,FALSE)</f>
        <v>3</v>
      </c>
      <c r="P591" t="str">
        <f>VLOOKUP(C591, Query[[Country]:[Growth Rate]],3,FALSE)</f>
        <v>0.59%</v>
      </c>
      <c r="Q591" t="str">
        <f>VLOOKUP(C591, Query[[Country]:[World Percentage]],4,FALSE)</f>
        <v>4.25%</v>
      </c>
      <c r="R591" t="str">
        <f>VLOOKUP(C591, Query[[Country]:[Density]],5,FALSE)</f>
        <v>35.32</v>
      </c>
      <c r="S591" t="str">
        <f>VLOOKUP(C591, Query[[Country]:[Land Area]],6, FALSE)</f>
        <v>9,147,420</v>
      </c>
      <c r="T591" t="str">
        <f>VLOOKUP(C591, Query[[Country]:[Area]],10, FALSE)</f>
        <v>9,372,610</v>
      </c>
      <c r="U591" t="str">
        <f>VLOOKUP(C591, Query[[Country]:[Region]],12, FALSE)</f>
        <v>Americas</v>
      </c>
      <c r="V591" t="str">
        <f>VLOOKUP(C591, Query[[Country]:[Subregion]],13, FALSE)</f>
        <v>Northern America</v>
      </c>
      <c r="W591" t="str">
        <f>VLOOKUP(C591, Query[[Country]:[GDP (IMF)]],16, FALSE)</f>
        <v>$22.20 Tn</v>
      </c>
      <c r="X591" t="str">
        <f>VLOOKUP(C591, Query[[Country]:[GDP (UN)]],17, FALSE)</f>
        <v>$18.62 Tn</v>
      </c>
      <c r="Y591">
        <f>VLOOKUP(C591, Query[[Country]:[GDP Per Capita]],18, FALSE)</f>
        <v>67063.27</v>
      </c>
    </row>
    <row r="592" spans="1:25" x14ac:dyDescent="0.2">
      <c r="A592">
        <v>391</v>
      </c>
      <c r="B592" t="s">
        <v>422</v>
      </c>
      <c r="C592" t="s">
        <v>110</v>
      </c>
      <c r="D592">
        <v>3</v>
      </c>
      <c r="E592">
        <v>355</v>
      </c>
      <c r="F592">
        <v>478</v>
      </c>
      <c r="G592">
        <v>210</v>
      </c>
      <c r="H592">
        <v>320</v>
      </c>
      <c r="I592">
        <v>332</v>
      </c>
      <c r="J592">
        <v>609</v>
      </c>
      <c r="K592" t="s">
        <v>2675</v>
      </c>
      <c r="L592">
        <v>481</v>
      </c>
      <c r="M592">
        <v>45.58</v>
      </c>
      <c r="N592">
        <v>2014</v>
      </c>
      <c r="O592" t="str">
        <f>VLOOKUP(C592, Query[[Country]:[Population Rank]],2,FALSE)</f>
        <v>116</v>
      </c>
      <c r="P592" t="str">
        <f>VLOOKUP(C592, Query[[Country]:[Growth Rate]],3,FALSE)</f>
        <v>0.15%</v>
      </c>
      <c r="Q592" t="str">
        <f>VLOOKUP(C592, Query[[Country]:[World Percentage]],4,FALSE)</f>
        <v>0.07%</v>
      </c>
      <c r="R592" t="str">
        <f>VLOOKUP(C592, Query[[Country]:[Density]],5,FALSE)</f>
        <v>16.37</v>
      </c>
      <c r="S592" t="str">
        <f>VLOOKUP(C592, Query[[Country]:[Land Area]],6, FALSE)</f>
        <v>303,890</v>
      </c>
      <c r="T592" t="str">
        <f>VLOOKUP(C592, Query[[Country]:[Area]],10, FALSE)</f>
        <v>338,424</v>
      </c>
      <c r="U592" t="str">
        <f>VLOOKUP(C592, Query[[Country]:[Region]],12, FALSE)</f>
        <v>Europe</v>
      </c>
      <c r="V592" t="str">
        <f>VLOOKUP(C592, Query[[Country]:[Subregion]],13, FALSE)</f>
        <v>Northern Europe</v>
      </c>
      <c r="W592" t="str">
        <f>VLOOKUP(C592, Query[[Country]:[GDP (IMF)]],16, FALSE)</f>
        <v>$289.24 Bn</v>
      </c>
      <c r="X592" t="str">
        <f>VLOOKUP(C592, Query[[Country]:[GDP (UN)]],17, FALSE)</f>
        <v>$238.50 Bn</v>
      </c>
      <c r="Y592">
        <f>VLOOKUP(C592, Query[[Country]:[GDP Per Capita]],18, FALSE)</f>
        <v>52203.14</v>
      </c>
    </row>
    <row r="593" spans="1:25" x14ac:dyDescent="0.2">
      <c r="A593">
        <v>392</v>
      </c>
      <c r="B593" t="s">
        <v>423</v>
      </c>
      <c r="C593" t="s">
        <v>110</v>
      </c>
      <c r="D593">
        <v>4</v>
      </c>
      <c r="E593">
        <v>355</v>
      </c>
      <c r="F593">
        <v>251</v>
      </c>
      <c r="G593">
        <v>210</v>
      </c>
      <c r="H593">
        <v>344</v>
      </c>
      <c r="I593">
        <v>434</v>
      </c>
      <c r="J593">
        <v>609</v>
      </c>
      <c r="K593" t="s">
        <v>2007</v>
      </c>
      <c r="L593">
        <v>138</v>
      </c>
      <c r="M593">
        <v>45.58</v>
      </c>
      <c r="N593">
        <v>2014</v>
      </c>
      <c r="O593" t="str">
        <f>VLOOKUP(C593, Query[[Country]:[Population Rank]],2,FALSE)</f>
        <v>116</v>
      </c>
      <c r="P593" t="str">
        <f>VLOOKUP(C593, Query[[Country]:[Growth Rate]],3,FALSE)</f>
        <v>0.15%</v>
      </c>
      <c r="Q593" t="str">
        <f>VLOOKUP(C593, Query[[Country]:[World Percentage]],4,FALSE)</f>
        <v>0.07%</v>
      </c>
      <c r="R593" t="str">
        <f>VLOOKUP(C593, Query[[Country]:[Density]],5,FALSE)</f>
        <v>16.37</v>
      </c>
      <c r="S593" t="str">
        <f>VLOOKUP(C593, Query[[Country]:[Land Area]],6, FALSE)</f>
        <v>303,890</v>
      </c>
      <c r="T593" t="str">
        <f>VLOOKUP(C593, Query[[Country]:[Area]],10, FALSE)</f>
        <v>338,424</v>
      </c>
      <c r="U593" t="str">
        <f>VLOOKUP(C593, Query[[Country]:[Region]],12, FALSE)</f>
        <v>Europe</v>
      </c>
      <c r="V593" t="str">
        <f>VLOOKUP(C593, Query[[Country]:[Subregion]],13, FALSE)</f>
        <v>Northern Europe</v>
      </c>
      <c r="W593" t="str">
        <f>VLOOKUP(C593, Query[[Country]:[GDP (IMF)]],16, FALSE)</f>
        <v>$289.24 Bn</v>
      </c>
      <c r="X593" t="str">
        <f>VLOOKUP(C593, Query[[Country]:[GDP (UN)]],17, FALSE)</f>
        <v>$238.50 Bn</v>
      </c>
      <c r="Y593">
        <f>VLOOKUP(C593, Query[[Country]:[GDP Per Capita]],18, FALSE)</f>
        <v>52203.14</v>
      </c>
    </row>
    <row r="594" spans="1:25" x14ac:dyDescent="0.2">
      <c r="A594">
        <v>393</v>
      </c>
      <c r="B594" t="s">
        <v>424</v>
      </c>
      <c r="C594" t="s">
        <v>52</v>
      </c>
      <c r="D594">
        <v>17</v>
      </c>
      <c r="E594">
        <v>355</v>
      </c>
      <c r="F594">
        <v>478</v>
      </c>
      <c r="G594">
        <v>210</v>
      </c>
      <c r="H594">
        <v>286</v>
      </c>
      <c r="I594">
        <v>281</v>
      </c>
      <c r="J594">
        <v>406</v>
      </c>
      <c r="K594" t="s">
        <v>2741</v>
      </c>
      <c r="L594">
        <v>373</v>
      </c>
      <c r="M594">
        <v>45.58</v>
      </c>
      <c r="N594">
        <v>2014</v>
      </c>
      <c r="O594" t="str">
        <f>VLOOKUP(C594, Query[[Country]:[Population Rank]],2,FALSE)</f>
        <v>39</v>
      </c>
      <c r="P594" t="str">
        <f>VLOOKUP(C594, Query[[Country]:[Growth Rate]],3,FALSE)</f>
        <v>0.89%</v>
      </c>
      <c r="Q594" t="str">
        <f>VLOOKUP(C594, Query[[Country]:[World Percentage]],4,FALSE)</f>
        <v>0.48%</v>
      </c>
      <c r="R594" t="str">
        <f>VLOOKUP(C594, Query[[Country]:[Density]],5,FALSE)</f>
        <v>3.78</v>
      </c>
      <c r="S594" t="str">
        <f>VLOOKUP(C594, Query[[Country]:[Land Area]],6, FALSE)</f>
        <v>9,093,510</v>
      </c>
      <c r="T594" t="str">
        <f>VLOOKUP(C594, Query[[Country]:[Area]],10, FALSE)</f>
        <v>9,984,670</v>
      </c>
      <c r="U594" t="str">
        <f>VLOOKUP(C594, Query[[Country]:[Region]],12, FALSE)</f>
        <v>Americas</v>
      </c>
      <c r="V594" t="str">
        <f>VLOOKUP(C594, Query[[Country]:[Subregion]],13, FALSE)</f>
        <v>Northern America</v>
      </c>
      <c r="W594" t="str">
        <f>VLOOKUP(C594, Query[[Country]:[GDP (IMF)]],16, FALSE)</f>
        <v>$1.83 Tn</v>
      </c>
      <c r="X594" t="str">
        <f>VLOOKUP(C594, Query[[Country]:[GDP (UN)]],17, FALSE)</f>
        <v>$1.53 Tn</v>
      </c>
      <c r="Y594">
        <f>VLOOKUP(C594, Query[[Country]:[GDP Per Capita]],18, FALSE)</f>
        <v>48552.87</v>
      </c>
    </row>
    <row r="595" spans="1:25" x14ac:dyDescent="0.2">
      <c r="A595">
        <v>394</v>
      </c>
      <c r="B595" t="s">
        <v>425</v>
      </c>
      <c r="C595" t="s">
        <v>138</v>
      </c>
      <c r="D595">
        <v>14</v>
      </c>
      <c r="E595">
        <v>355</v>
      </c>
      <c r="F595">
        <v>87</v>
      </c>
      <c r="G595">
        <v>210</v>
      </c>
      <c r="H595">
        <v>406</v>
      </c>
      <c r="I595">
        <v>926</v>
      </c>
      <c r="J595">
        <v>800</v>
      </c>
      <c r="K595" t="s">
        <v>2749</v>
      </c>
      <c r="L595">
        <v>426</v>
      </c>
      <c r="M595">
        <v>45.57</v>
      </c>
      <c r="N595">
        <v>2014</v>
      </c>
      <c r="O595" t="str">
        <f>VLOOKUP(C595, Query[[Country]:[Population Rank]],2,FALSE)</f>
        <v>1</v>
      </c>
      <c r="P595" t="str">
        <f>VLOOKUP(C595, Query[[Country]:[Growth Rate]],3,FALSE)</f>
        <v>0.39%</v>
      </c>
      <c r="Q595" t="str">
        <f>VLOOKUP(C595, Query[[Country]:[World Percentage]],4,FALSE)</f>
        <v>18.47%</v>
      </c>
      <c r="R595" t="str">
        <f>VLOOKUP(C595, Query[[Country]:[Density]],5,FALSE)</f>
        <v>148.28</v>
      </c>
      <c r="S595" t="str">
        <f>VLOOKUP(C595, Query[[Country]:[Land Area]],6, FALSE)</f>
        <v>9,388,211</v>
      </c>
      <c r="T595" t="str">
        <f>VLOOKUP(C595, Query[[Country]:[Area]],10, FALSE)</f>
        <v>9,706,961</v>
      </c>
      <c r="U595" t="str">
        <f>VLOOKUP(C595, Query[[Country]:[Region]],12, FALSE)</f>
        <v>Asia</v>
      </c>
      <c r="V595" t="str">
        <f>VLOOKUP(C595, Query[[Country]:[Subregion]],13, FALSE)</f>
        <v>Eastern Asia</v>
      </c>
      <c r="W595" t="str">
        <f>VLOOKUP(C595, Query[[Country]:[GDP (IMF)]],16, FALSE)</f>
        <v>$15.47 Tn</v>
      </c>
      <c r="X595" t="str">
        <f>VLOOKUP(C595, Query[[Country]:[GDP (UN)]],17, FALSE)</f>
        <v>$11.22 Tn</v>
      </c>
      <c r="Y595">
        <f>VLOOKUP(C595, Query[[Country]:[GDP Per Capita]],18, FALSE)</f>
        <v>10746.78</v>
      </c>
    </row>
    <row r="596" spans="1:25" x14ac:dyDescent="0.2">
      <c r="A596">
        <v>395</v>
      </c>
      <c r="B596" t="s">
        <v>426</v>
      </c>
      <c r="C596" t="s">
        <v>86</v>
      </c>
      <c r="D596">
        <v>9</v>
      </c>
      <c r="E596">
        <v>349</v>
      </c>
      <c r="F596">
        <v>332</v>
      </c>
      <c r="G596">
        <v>210</v>
      </c>
      <c r="H596">
        <v>359</v>
      </c>
      <c r="I596">
        <v>435</v>
      </c>
      <c r="J596">
        <v>493</v>
      </c>
      <c r="K596" t="s">
        <v>2739</v>
      </c>
      <c r="L596">
        <v>737</v>
      </c>
      <c r="M596">
        <v>45.57</v>
      </c>
      <c r="N596">
        <v>2014</v>
      </c>
      <c r="O596" t="str">
        <f>VLOOKUP(C596, Query[[Country]:[Population Rank]],2,FALSE)</f>
        <v>91</v>
      </c>
      <c r="P596" t="str">
        <f>VLOOKUP(C596, Query[[Country]:[Growth Rate]],3,FALSE)</f>
        <v>0.63%</v>
      </c>
      <c r="Q596" t="str">
        <f>VLOOKUP(C596, Query[[Country]:[World Percentage]],4,FALSE)</f>
        <v>0.13%</v>
      </c>
      <c r="R596" t="str">
        <f>VLOOKUP(C596, Query[[Country]:[Density]],5,FALSE)</f>
        <v>22.43</v>
      </c>
      <c r="S596" t="str">
        <f>VLOOKUP(C596, Query[[Country]:[Land Area]],6, FALSE)</f>
        <v>410,340</v>
      </c>
      <c r="T596" t="str">
        <f>VLOOKUP(C596, Query[[Country]:[Area]],10, FALSE)</f>
        <v>450,295</v>
      </c>
      <c r="U596" t="str">
        <f>VLOOKUP(C596, Query[[Country]:[Region]],12, FALSE)</f>
        <v>Europe</v>
      </c>
      <c r="V596" t="str">
        <f>VLOOKUP(C596, Query[[Country]:[Subregion]],13, FALSE)</f>
        <v>Northern Europe</v>
      </c>
      <c r="W596" t="str">
        <f>VLOOKUP(C596, Query[[Country]:[GDP (IMF)]],16, FALSE)</f>
        <v>$576.72 Bn</v>
      </c>
      <c r="X596" t="str">
        <f>VLOOKUP(C596, Query[[Country]:[GDP (UN)]],17, FALSE)</f>
        <v>$514.48 Bn</v>
      </c>
      <c r="Y596">
        <f>VLOOKUP(C596, Query[[Country]:[GDP Per Capita]],18, FALSE)</f>
        <v>57105.15</v>
      </c>
    </row>
    <row r="597" spans="1:25" x14ac:dyDescent="0.2">
      <c r="A597">
        <v>396</v>
      </c>
      <c r="B597" t="s">
        <v>427</v>
      </c>
      <c r="C597" t="s">
        <v>428</v>
      </c>
      <c r="D597">
        <v>1</v>
      </c>
      <c r="E597">
        <v>355</v>
      </c>
      <c r="F597">
        <v>79</v>
      </c>
      <c r="G597">
        <v>210</v>
      </c>
      <c r="H597">
        <v>529</v>
      </c>
      <c r="I597">
        <v>904</v>
      </c>
      <c r="J597">
        <v>493</v>
      </c>
      <c r="K597" t="s">
        <v>2750</v>
      </c>
      <c r="L597">
        <v>737</v>
      </c>
      <c r="M597">
        <v>45.57</v>
      </c>
      <c r="N597">
        <v>2014</v>
      </c>
      <c r="O597" t="str">
        <f>VLOOKUP(C597, Query[[Country]:[Population Rank]],2,FALSE)</f>
        <v>17</v>
      </c>
      <c r="P597" t="str">
        <f>VLOOKUP(C597, Query[[Country]:[Growth Rate]],3,FALSE)</f>
        <v>1.09%</v>
      </c>
      <c r="Q597" t="str">
        <f>VLOOKUP(C597, Query[[Country]:[World Percentage]],4,FALSE)</f>
        <v>1.08%</v>
      </c>
      <c r="R597" t="str">
        <f>VLOOKUP(C597, Query[[Country]:[Density]],5,FALSE)</f>
        <v>107.64</v>
      </c>
      <c r="S597" t="str">
        <f>VLOOKUP(C597, Query[[Country]:[Land Area]],6, FALSE)</f>
        <v>769,630</v>
      </c>
      <c r="T597" t="str">
        <f>VLOOKUP(C597, Query[[Country]:[Area]],10, FALSE)</f>
        <v>783,562</v>
      </c>
      <c r="U597" t="str">
        <f>VLOOKUP(C597, Query[[Country]:[Region]],12, FALSE)</f>
        <v>Asia</v>
      </c>
      <c r="V597" t="str">
        <f>VLOOKUP(C597, Query[[Country]:[Subregion]],13, FALSE)</f>
        <v>Western Asia</v>
      </c>
      <c r="W597" t="str">
        <f>VLOOKUP(C597, Query[[Country]:[GDP (IMF)]],16, FALSE)</f>
        <v>$809.55 Bn</v>
      </c>
      <c r="X597" t="str">
        <f>VLOOKUP(C597, Query[[Country]:[GDP (UN)]],17, FALSE)</f>
        <v>$863.71 Bn</v>
      </c>
      <c r="Y597">
        <f>VLOOKUP(C597, Query[[Country]:[GDP Per Capita]],18, FALSE)</f>
        <v>9598.81</v>
      </c>
    </row>
    <row r="598" spans="1:25" x14ac:dyDescent="0.2">
      <c r="A598">
        <v>397</v>
      </c>
      <c r="B598" t="s">
        <v>429</v>
      </c>
      <c r="C598" t="s">
        <v>19</v>
      </c>
      <c r="D598">
        <v>35</v>
      </c>
      <c r="E598">
        <v>355</v>
      </c>
      <c r="F598">
        <v>71</v>
      </c>
      <c r="G598">
        <v>210</v>
      </c>
      <c r="H598">
        <v>728</v>
      </c>
      <c r="I598">
        <v>731</v>
      </c>
      <c r="J598">
        <v>800</v>
      </c>
      <c r="K598" t="s">
        <v>2751</v>
      </c>
      <c r="L598">
        <v>737</v>
      </c>
      <c r="M598">
        <v>45.56</v>
      </c>
      <c r="N598">
        <v>2014</v>
      </c>
      <c r="O598" t="str">
        <f>VLOOKUP(C598, Query[[Country]:[Population Rank]],2,FALSE)</f>
        <v>21</v>
      </c>
      <c r="P598" t="str">
        <f>VLOOKUP(C598, Query[[Country]:[Growth Rate]],3,FALSE)</f>
        <v>0.53%</v>
      </c>
      <c r="Q598" t="str">
        <f>VLOOKUP(C598, Query[[Country]:[World Percentage]],4,FALSE)</f>
        <v>0.87%</v>
      </c>
      <c r="R598" t="str">
        <f>VLOOKUP(C598, Query[[Country]:[Density]],5,FALSE)</f>
        <v>279.48</v>
      </c>
      <c r="S598" t="str">
        <f>VLOOKUP(C598, Query[[Country]:[Land Area]],6, FALSE)</f>
        <v>241,930</v>
      </c>
      <c r="T598" t="str">
        <f>VLOOKUP(C598, Query[[Country]:[Area]],10, FALSE)</f>
        <v>242,900</v>
      </c>
      <c r="U598" t="str">
        <f>VLOOKUP(C598, Query[[Country]:[Region]],12, FALSE)</f>
        <v>Europe</v>
      </c>
      <c r="V598" t="str">
        <f>VLOOKUP(C598, Query[[Country]:[Subregion]],13, FALSE)</f>
        <v>Northern Europe</v>
      </c>
      <c r="W598" t="str">
        <f>VLOOKUP(C598, Query[[Country]:[GDP (IMF)]],16, FALSE)</f>
        <v>$2.93 Tn</v>
      </c>
      <c r="X598" t="str">
        <f>VLOOKUP(C598, Query[[Country]:[GDP (UN)]],17, FALSE)</f>
        <v>$2.65 Tn</v>
      </c>
      <c r="Y598">
        <f>VLOOKUP(C598, Query[[Country]:[GDP Per Capita]],18, FALSE)</f>
        <v>43117.57</v>
      </c>
    </row>
    <row r="599" spans="1:25" x14ac:dyDescent="0.2">
      <c r="A599">
        <v>398</v>
      </c>
      <c r="B599" t="s">
        <v>430</v>
      </c>
      <c r="C599" t="s">
        <v>52</v>
      </c>
      <c r="D599">
        <v>18</v>
      </c>
      <c r="E599">
        <v>355</v>
      </c>
      <c r="F599">
        <v>164</v>
      </c>
      <c r="G599">
        <v>210</v>
      </c>
      <c r="H599">
        <v>397</v>
      </c>
      <c r="I599">
        <v>396</v>
      </c>
      <c r="J599">
        <v>250</v>
      </c>
      <c r="K599" t="s">
        <v>2746</v>
      </c>
      <c r="L599">
        <v>737</v>
      </c>
      <c r="M599">
        <v>45.55</v>
      </c>
      <c r="N599">
        <v>2014</v>
      </c>
      <c r="O599" t="str">
        <f>VLOOKUP(C599, Query[[Country]:[Population Rank]],2,FALSE)</f>
        <v>39</v>
      </c>
      <c r="P599" t="str">
        <f>VLOOKUP(C599, Query[[Country]:[Growth Rate]],3,FALSE)</f>
        <v>0.89%</v>
      </c>
      <c r="Q599" t="str">
        <f>VLOOKUP(C599, Query[[Country]:[World Percentage]],4,FALSE)</f>
        <v>0.48%</v>
      </c>
      <c r="R599" t="str">
        <f>VLOOKUP(C599, Query[[Country]:[Density]],5,FALSE)</f>
        <v>3.78</v>
      </c>
      <c r="S599" t="str">
        <f>VLOOKUP(C599, Query[[Country]:[Land Area]],6, FALSE)</f>
        <v>9,093,510</v>
      </c>
      <c r="T599" t="str">
        <f>VLOOKUP(C599, Query[[Country]:[Area]],10, FALSE)</f>
        <v>9,984,670</v>
      </c>
      <c r="U599" t="str">
        <f>VLOOKUP(C599, Query[[Country]:[Region]],12, FALSE)</f>
        <v>Americas</v>
      </c>
      <c r="V599" t="str">
        <f>VLOOKUP(C599, Query[[Country]:[Subregion]],13, FALSE)</f>
        <v>Northern America</v>
      </c>
      <c r="W599" t="str">
        <f>VLOOKUP(C599, Query[[Country]:[GDP (IMF)]],16, FALSE)</f>
        <v>$1.83 Tn</v>
      </c>
      <c r="X599" t="str">
        <f>VLOOKUP(C599, Query[[Country]:[GDP (UN)]],17, FALSE)</f>
        <v>$1.53 Tn</v>
      </c>
      <c r="Y599">
        <f>VLOOKUP(C599, Query[[Country]:[GDP Per Capita]],18, FALSE)</f>
        <v>48552.87</v>
      </c>
    </row>
    <row r="600" spans="1:25" x14ac:dyDescent="0.2">
      <c r="A600">
        <v>399</v>
      </c>
      <c r="B600" t="s">
        <v>431</v>
      </c>
      <c r="C600" t="s">
        <v>138</v>
      </c>
      <c r="D600">
        <v>15</v>
      </c>
      <c r="E600">
        <v>355</v>
      </c>
      <c r="F600">
        <v>127</v>
      </c>
      <c r="G600">
        <v>210</v>
      </c>
      <c r="H600">
        <v>307</v>
      </c>
      <c r="I600">
        <v>595</v>
      </c>
      <c r="J600">
        <v>800</v>
      </c>
      <c r="K600" t="s">
        <v>2752</v>
      </c>
      <c r="L600">
        <v>181</v>
      </c>
      <c r="M600">
        <v>45.55</v>
      </c>
      <c r="N600">
        <v>2014</v>
      </c>
      <c r="O600" t="str">
        <f>VLOOKUP(C600, Query[[Country]:[Population Rank]],2,FALSE)</f>
        <v>1</v>
      </c>
      <c r="P600" t="str">
        <f>VLOOKUP(C600, Query[[Country]:[Growth Rate]],3,FALSE)</f>
        <v>0.39%</v>
      </c>
      <c r="Q600" t="str">
        <f>VLOOKUP(C600, Query[[Country]:[World Percentage]],4,FALSE)</f>
        <v>18.47%</v>
      </c>
      <c r="R600" t="str">
        <f>VLOOKUP(C600, Query[[Country]:[Density]],5,FALSE)</f>
        <v>148.28</v>
      </c>
      <c r="S600" t="str">
        <f>VLOOKUP(C600, Query[[Country]:[Land Area]],6, FALSE)</f>
        <v>9,388,211</v>
      </c>
      <c r="T600" t="str">
        <f>VLOOKUP(C600, Query[[Country]:[Area]],10, FALSE)</f>
        <v>9,706,961</v>
      </c>
      <c r="U600" t="str">
        <f>VLOOKUP(C600, Query[[Country]:[Region]],12, FALSE)</f>
        <v>Asia</v>
      </c>
      <c r="V600" t="str">
        <f>VLOOKUP(C600, Query[[Country]:[Subregion]],13, FALSE)</f>
        <v>Eastern Asia</v>
      </c>
      <c r="W600" t="str">
        <f>VLOOKUP(C600, Query[[Country]:[GDP (IMF)]],16, FALSE)</f>
        <v>$15.47 Tn</v>
      </c>
      <c r="X600" t="str">
        <f>VLOOKUP(C600, Query[[Country]:[GDP (UN)]],17, FALSE)</f>
        <v>$11.22 Tn</v>
      </c>
      <c r="Y600">
        <f>VLOOKUP(C600, Query[[Country]:[GDP Per Capita]],18, FALSE)</f>
        <v>10746.78</v>
      </c>
    </row>
    <row r="601" spans="1:25" x14ac:dyDescent="0.2">
      <c r="A601">
        <v>400</v>
      </c>
      <c r="B601" t="s">
        <v>432</v>
      </c>
      <c r="C601" t="s">
        <v>92</v>
      </c>
      <c r="D601">
        <v>12</v>
      </c>
      <c r="E601">
        <v>355</v>
      </c>
      <c r="F601">
        <v>478</v>
      </c>
      <c r="G601">
        <v>210</v>
      </c>
      <c r="H601">
        <v>411</v>
      </c>
      <c r="I601">
        <v>652</v>
      </c>
      <c r="J601">
        <v>363</v>
      </c>
      <c r="K601" t="s">
        <v>1092</v>
      </c>
      <c r="L601">
        <v>115</v>
      </c>
      <c r="M601">
        <v>45.55</v>
      </c>
      <c r="N601">
        <v>2014</v>
      </c>
      <c r="O601" t="str">
        <f>VLOOKUP(C601, Query[[Country]:[Population Rank]],2,FALSE)</f>
        <v>28</v>
      </c>
      <c r="P601" t="str">
        <f>VLOOKUP(C601, Query[[Country]:[Growth Rate]],3,FALSE)</f>
        <v>0.09%</v>
      </c>
      <c r="Q601" t="str">
        <f>VLOOKUP(C601, Query[[Country]:[World Percentage]],4,FALSE)</f>
        <v>0.66%</v>
      </c>
      <c r="R601" t="str">
        <f>VLOOKUP(C601, Query[[Country]:[Density]],5,FALSE)</f>
        <v>511.62</v>
      </c>
      <c r="S601" t="str">
        <f>VLOOKUP(C601, Query[[Country]:[Land Area]],6, FALSE)</f>
        <v>97,230</v>
      </c>
      <c r="T601" t="str">
        <f>VLOOKUP(C601, Query[[Country]:[Area]],10, FALSE)</f>
        <v>100,210</v>
      </c>
      <c r="U601" t="str">
        <f>VLOOKUP(C601, Query[[Country]:[Region]],12, FALSE)</f>
        <v>Asia</v>
      </c>
      <c r="V601" t="str">
        <f>VLOOKUP(C601, Query[[Country]:[Subregion]],13, FALSE)</f>
        <v>Eastern Asia</v>
      </c>
      <c r="W601" t="str">
        <f>VLOOKUP(C601, Query[[Country]:[GDP (IMF)]],16, FALSE)</f>
        <v>$1.74 Tn</v>
      </c>
      <c r="X601" t="str">
        <f>VLOOKUP(C601, Query[[Country]:[GDP (UN)]],17, FALSE)</f>
        <v>$1.41 Tn</v>
      </c>
      <c r="Y601">
        <f>VLOOKUP(C601, Query[[Country]:[GDP Per Capita]],18, FALSE)</f>
        <v>34023.56</v>
      </c>
    </row>
    <row r="602" spans="1:25" x14ac:dyDescent="0.2">
      <c r="A602">
        <v>401</v>
      </c>
      <c r="B602" t="s">
        <v>433</v>
      </c>
      <c r="C602" t="s">
        <v>15</v>
      </c>
      <c r="D602">
        <v>137</v>
      </c>
      <c r="E602">
        <v>355</v>
      </c>
      <c r="F602">
        <v>468</v>
      </c>
      <c r="G602">
        <v>210</v>
      </c>
      <c r="H602">
        <v>388</v>
      </c>
      <c r="I602">
        <v>391</v>
      </c>
      <c r="J602">
        <v>493</v>
      </c>
      <c r="K602" t="s">
        <v>2667</v>
      </c>
      <c r="L602">
        <v>149</v>
      </c>
      <c r="M602">
        <v>45.55</v>
      </c>
      <c r="N602">
        <v>2014</v>
      </c>
      <c r="O602" t="str">
        <f>VLOOKUP(C602, Query[[Country]:[Population Rank]],2,FALSE)</f>
        <v>3</v>
      </c>
      <c r="P602" t="str">
        <f>VLOOKUP(C602, Query[[Country]:[Growth Rate]],3,FALSE)</f>
        <v>0.59%</v>
      </c>
      <c r="Q602" t="str">
        <f>VLOOKUP(C602, Query[[Country]:[World Percentage]],4,FALSE)</f>
        <v>4.25%</v>
      </c>
      <c r="R602" t="str">
        <f>VLOOKUP(C602, Query[[Country]:[Density]],5,FALSE)</f>
        <v>35.32</v>
      </c>
      <c r="S602" t="str">
        <f>VLOOKUP(C602, Query[[Country]:[Land Area]],6, FALSE)</f>
        <v>9,147,420</v>
      </c>
      <c r="T602" t="str">
        <f>VLOOKUP(C602, Query[[Country]:[Area]],10, FALSE)</f>
        <v>9,372,610</v>
      </c>
      <c r="U602" t="str">
        <f>VLOOKUP(C602, Query[[Country]:[Region]],12, FALSE)</f>
        <v>Americas</v>
      </c>
      <c r="V602" t="str">
        <f>VLOOKUP(C602, Query[[Country]:[Subregion]],13, FALSE)</f>
        <v>Northern America</v>
      </c>
      <c r="W602" t="str">
        <f>VLOOKUP(C602, Query[[Country]:[GDP (IMF)]],16, FALSE)</f>
        <v>$22.20 Tn</v>
      </c>
      <c r="X602" t="str">
        <f>VLOOKUP(C602, Query[[Country]:[GDP (UN)]],17, FALSE)</f>
        <v>$18.62 Tn</v>
      </c>
      <c r="Y602">
        <f>VLOOKUP(C602, Query[[Country]:[GDP Per Capita]],18, FALSE)</f>
        <v>67063.27</v>
      </c>
    </row>
    <row r="603" spans="1:25" x14ac:dyDescent="0.2">
      <c r="A603">
        <v>402</v>
      </c>
      <c r="B603" t="s">
        <v>434</v>
      </c>
      <c r="C603" t="s">
        <v>66</v>
      </c>
      <c r="D603">
        <v>14</v>
      </c>
      <c r="E603">
        <v>213</v>
      </c>
      <c r="F603">
        <v>301</v>
      </c>
      <c r="G603">
        <v>185</v>
      </c>
      <c r="H603">
        <v>300</v>
      </c>
      <c r="I603">
        <v>361</v>
      </c>
      <c r="J603">
        <v>493</v>
      </c>
      <c r="K603" t="s">
        <v>2515</v>
      </c>
      <c r="L603">
        <v>181</v>
      </c>
      <c r="M603">
        <v>45.55</v>
      </c>
      <c r="N603">
        <v>2014</v>
      </c>
      <c r="O603" t="str">
        <f>VLOOKUP(C603, Query[[Country]:[Population Rank]],2,FALSE)</f>
        <v>22</v>
      </c>
      <c r="P603" t="str">
        <f>VLOOKUP(C603, Query[[Country]:[Growth Rate]],3,FALSE)</f>
        <v>0.22%</v>
      </c>
      <c r="Q603" t="str">
        <f>VLOOKUP(C603, Query[[Country]:[World Percentage]],4,FALSE)</f>
        <v>0.84%</v>
      </c>
      <c r="R603" t="str">
        <f>VLOOKUP(C603, Query[[Country]:[Density]],5,FALSE)</f>
        <v>118.31</v>
      </c>
      <c r="S603" t="str">
        <f>VLOOKUP(C603, Query[[Country]:[Land Area]],6, FALSE)</f>
        <v>547,557</v>
      </c>
      <c r="T603" t="str">
        <f>VLOOKUP(C603, Query[[Country]:[Area]],10, FALSE)</f>
        <v>551,695</v>
      </c>
      <c r="U603" t="str">
        <f>VLOOKUP(C603, Query[[Country]:[Region]],12, FALSE)</f>
        <v>Europe</v>
      </c>
      <c r="V603" t="str">
        <f>VLOOKUP(C603, Query[[Country]:[Subregion]],13, FALSE)</f>
        <v>Western Europe</v>
      </c>
      <c r="W603" t="str">
        <f>VLOOKUP(C603, Query[[Country]:[GDP (IMF)]],16, FALSE)</f>
        <v>$2.88 Tn</v>
      </c>
      <c r="X603" t="str">
        <f>VLOOKUP(C603, Query[[Country]:[GDP (UN)]],17, FALSE)</f>
        <v>$2.47 Tn</v>
      </c>
      <c r="Y603">
        <f>VLOOKUP(C603, Query[[Country]:[GDP Per Capita]],18, FALSE)</f>
        <v>44061.52</v>
      </c>
    </row>
    <row r="604" spans="1:25" x14ac:dyDescent="0.2">
      <c r="A604">
        <v>403</v>
      </c>
      <c r="B604" t="s">
        <v>435</v>
      </c>
      <c r="C604" t="s">
        <v>66</v>
      </c>
      <c r="D604">
        <v>15</v>
      </c>
      <c r="E604">
        <v>355</v>
      </c>
      <c r="F604">
        <v>478</v>
      </c>
      <c r="G604">
        <v>210</v>
      </c>
      <c r="H604">
        <v>440</v>
      </c>
      <c r="I604">
        <v>385</v>
      </c>
      <c r="J604">
        <v>363</v>
      </c>
      <c r="K604" t="s">
        <v>2706</v>
      </c>
      <c r="L604">
        <v>426</v>
      </c>
      <c r="M604">
        <v>45.54</v>
      </c>
      <c r="N604">
        <v>2014</v>
      </c>
      <c r="O604" t="str">
        <f>VLOOKUP(C604, Query[[Country]:[Population Rank]],2,FALSE)</f>
        <v>22</v>
      </c>
      <c r="P604" t="str">
        <f>VLOOKUP(C604, Query[[Country]:[Growth Rate]],3,FALSE)</f>
        <v>0.22%</v>
      </c>
      <c r="Q604" t="str">
        <f>VLOOKUP(C604, Query[[Country]:[World Percentage]],4,FALSE)</f>
        <v>0.84%</v>
      </c>
      <c r="R604" t="str">
        <f>VLOOKUP(C604, Query[[Country]:[Density]],5,FALSE)</f>
        <v>118.31</v>
      </c>
      <c r="S604" t="str">
        <f>VLOOKUP(C604, Query[[Country]:[Land Area]],6, FALSE)</f>
        <v>547,557</v>
      </c>
      <c r="T604" t="str">
        <f>VLOOKUP(C604, Query[[Country]:[Area]],10, FALSE)</f>
        <v>551,695</v>
      </c>
      <c r="U604" t="str">
        <f>VLOOKUP(C604, Query[[Country]:[Region]],12, FALSE)</f>
        <v>Europe</v>
      </c>
      <c r="V604" t="str">
        <f>VLOOKUP(C604, Query[[Country]:[Subregion]],13, FALSE)</f>
        <v>Western Europe</v>
      </c>
      <c r="W604" t="str">
        <f>VLOOKUP(C604, Query[[Country]:[GDP (IMF)]],16, FALSE)</f>
        <v>$2.88 Tn</v>
      </c>
      <c r="X604" t="str">
        <f>VLOOKUP(C604, Query[[Country]:[GDP (UN)]],17, FALSE)</f>
        <v>$2.47 Tn</v>
      </c>
      <c r="Y604">
        <f>VLOOKUP(C604, Query[[Country]:[GDP Per Capita]],18, FALSE)</f>
        <v>44061.52</v>
      </c>
    </row>
    <row r="605" spans="1:25" x14ac:dyDescent="0.2">
      <c r="A605">
        <v>404</v>
      </c>
      <c r="B605" t="s">
        <v>436</v>
      </c>
      <c r="C605" t="s">
        <v>15</v>
      </c>
      <c r="D605">
        <v>138</v>
      </c>
      <c r="E605">
        <v>355</v>
      </c>
      <c r="F605">
        <v>346</v>
      </c>
      <c r="G605">
        <v>131</v>
      </c>
      <c r="H605">
        <v>511</v>
      </c>
      <c r="I605">
        <v>277</v>
      </c>
      <c r="J605">
        <v>200</v>
      </c>
      <c r="K605" t="s">
        <v>2753</v>
      </c>
      <c r="L605">
        <v>637</v>
      </c>
      <c r="M605">
        <v>45.53</v>
      </c>
      <c r="N605">
        <v>2014</v>
      </c>
      <c r="O605" t="str">
        <f>VLOOKUP(C605, Query[[Country]:[Population Rank]],2,FALSE)</f>
        <v>3</v>
      </c>
      <c r="P605" t="str">
        <f>VLOOKUP(C605, Query[[Country]:[Growth Rate]],3,FALSE)</f>
        <v>0.59%</v>
      </c>
      <c r="Q605" t="str">
        <f>VLOOKUP(C605, Query[[Country]:[World Percentage]],4,FALSE)</f>
        <v>4.25%</v>
      </c>
      <c r="R605" t="str">
        <f>VLOOKUP(C605, Query[[Country]:[Density]],5,FALSE)</f>
        <v>35.32</v>
      </c>
      <c r="S605" t="str">
        <f>VLOOKUP(C605, Query[[Country]:[Land Area]],6, FALSE)</f>
        <v>9,147,420</v>
      </c>
      <c r="T605" t="str">
        <f>VLOOKUP(C605, Query[[Country]:[Area]],10, FALSE)</f>
        <v>9,372,610</v>
      </c>
      <c r="U605" t="str">
        <f>VLOOKUP(C605, Query[[Country]:[Region]],12, FALSE)</f>
        <v>Americas</v>
      </c>
      <c r="V605" t="str">
        <f>VLOOKUP(C605, Query[[Country]:[Subregion]],13, FALSE)</f>
        <v>Northern America</v>
      </c>
      <c r="W605" t="str">
        <f>VLOOKUP(C605, Query[[Country]:[GDP (IMF)]],16, FALSE)</f>
        <v>$22.20 Tn</v>
      </c>
      <c r="X605" t="str">
        <f>VLOOKUP(C605, Query[[Country]:[GDP (UN)]],17, FALSE)</f>
        <v>$18.62 Tn</v>
      </c>
      <c r="Y605">
        <f>VLOOKUP(C605, Query[[Country]:[GDP Per Capita]],18, FALSE)</f>
        <v>67063.27</v>
      </c>
    </row>
    <row r="606" spans="1:25" x14ac:dyDescent="0.2">
      <c r="A606">
        <v>405</v>
      </c>
      <c r="B606" t="s">
        <v>437</v>
      </c>
      <c r="C606" t="s">
        <v>66</v>
      </c>
      <c r="D606">
        <v>16</v>
      </c>
      <c r="E606">
        <v>355</v>
      </c>
      <c r="F606">
        <v>478</v>
      </c>
      <c r="G606">
        <v>210</v>
      </c>
      <c r="H606">
        <v>452</v>
      </c>
      <c r="I606">
        <v>240</v>
      </c>
      <c r="J606">
        <v>283</v>
      </c>
      <c r="K606" t="s">
        <v>2675</v>
      </c>
      <c r="L606">
        <v>637</v>
      </c>
      <c r="M606">
        <v>45.53</v>
      </c>
      <c r="N606">
        <v>2014</v>
      </c>
      <c r="O606" t="str">
        <f>VLOOKUP(C606, Query[[Country]:[Population Rank]],2,FALSE)</f>
        <v>22</v>
      </c>
      <c r="P606" t="str">
        <f>VLOOKUP(C606, Query[[Country]:[Growth Rate]],3,FALSE)</f>
        <v>0.22%</v>
      </c>
      <c r="Q606" t="str">
        <f>VLOOKUP(C606, Query[[Country]:[World Percentage]],4,FALSE)</f>
        <v>0.84%</v>
      </c>
      <c r="R606" t="str">
        <f>VLOOKUP(C606, Query[[Country]:[Density]],5,FALSE)</f>
        <v>118.31</v>
      </c>
      <c r="S606" t="str">
        <f>VLOOKUP(C606, Query[[Country]:[Land Area]],6, FALSE)</f>
        <v>547,557</v>
      </c>
      <c r="T606" t="str">
        <f>VLOOKUP(C606, Query[[Country]:[Area]],10, FALSE)</f>
        <v>551,695</v>
      </c>
      <c r="U606" t="str">
        <f>VLOOKUP(C606, Query[[Country]:[Region]],12, FALSE)</f>
        <v>Europe</v>
      </c>
      <c r="V606" t="str">
        <f>VLOOKUP(C606, Query[[Country]:[Subregion]],13, FALSE)</f>
        <v>Western Europe</v>
      </c>
      <c r="W606" t="str">
        <f>VLOOKUP(C606, Query[[Country]:[GDP (IMF)]],16, FALSE)</f>
        <v>$2.88 Tn</v>
      </c>
      <c r="X606" t="str">
        <f>VLOOKUP(C606, Query[[Country]:[GDP (UN)]],17, FALSE)</f>
        <v>$2.47 Tn</v>
      </c>
      <c r="Y606">
        <f>VLOOKUP(C606, Query[[Country]:[GDP Per Capita]],18, FALSE)</f>
        <v>44061.52</v>
      </c>
    </row>
    <row r="607" spans="1:25" x14ac:dyDescent="0.2">
      <c r="A607">
        <v>406</v>
      </c>
      <c r="B607" t="s">
        <v>438</v>
      </c>
      <c r="C607" t="s">
        <v>92</v>
      </c>
      <c r="D607">
        <v>13</v>
      </c>
      <c r="E607">
        <v>355</v>
      </c>
      <c r="F607">
        <v>478</v>
      </c>
      <c r="G607">
        <v>210</v>
      </c>
      <c r="H607">
        <v>512</v>
      </c>
      <c r="I607">
        <v>741</v>
      </c>
      <c r="J607">
        <v>800</v>
      </c>
      <c r="K607" t="s">
        <v>2754</v>
      </c>
      <c r="L607">
        <v>78</v>
      </c>
      <c r="M607">
        <v>45.51</v>
      </c>
      <c r="N607">
        <v>2014</v>
      </c>
      <c r="O607" t="str">
        <f>VLOOKUP(C607, Query[[Country]:[Population Rank]],2,FALSE)</f>
        <v>28</v>
      </c>
      <c r="P607" t="str">
        <f>VLOOKUP(C607, Query[[Country]:[Growth Rate]],3,FALSE)</f>
        <v>0.09%</v>
      </c>
      <c r="Q607" t="str">
        <f>VLOOKUP(C607, Query[[Country]:[World Percentage]],4,FALSE)</f>
        <v>0.66%</v>
      </c>
      <c r="R607" t="str">
        <f>VLOOKUP(C607, Query[[Country]:[Density]],5,FALSE)</f>
        <v>511.62</v>
      </c>
      <c r="S607" t="str">
        <f>VLOOKUP(C607, Query[[Country]:[Land Area]],6, FALSE)</f>
        <v>97,230</v>
      </c>
      <c r="T607" t="str">
        <f>VLOOKUP(C607, Query[[Country]:[Area]],10, FALSE)</f>
        <v>100,210</v>
      </c>
      <c r="U607" t="str">
        <f>VLOOKUP(C607, Query[[Country]:[Region]],12, FALSE)</f>
        <v>Asia</v>
      </c>
      <c r="V607" t="str">
        <f>VLOOKUP(C607, Query[[Country]:[Subregion]],13, FALSE)</f>
        <v>Eastern Asia</v>
      </c>
      <c r="W607" t="str">
        <f>VLOOKUP(C607, Query[[Country]:[GDP (IMF)]],16, FALSE)</f>
        <v>$1.74 Tn</v>
      </c>
      <c r="X607" t="str">
        <f>VLOOKUP(C607, Query[[Country]:[GDP (UN)]],17, FALSE)</f>
        <v>$1.41 Tn</v>
      </c>
      <c r="Y607">
        <f>VLOOKUP(C607, Query[[Country]:[GDP Per Capita]],18, FALSE)</f>
        <v>34023.56</v>
      </c>
    </row>
    <row r="608" spans="1:25" x14ac:dyDescent="0.2">
      <c r="A608">
        <v>407</v>
      </c>
      <c r="B608" t="s">
        <v>439</v>
      </c>
      <c r="C608" t="s">
        <v>30</v>
      </c>
      <c r="D608">
        <v>19</v>
      </c>
      <c r="E608">
        <v>279</v>
      </c>
      <c r="F608">
        <v>325</v>
      </c>
      <c r="G608">
        <v>210</v>
      </c>
      <c r="H608">
        <v>473</v>
      </c>
      <c r="I608">
        <v>400</v>
      </c>
      <c r="J608">
        <v>493</v>
      </c>
      <c r="K608" t="s">
        <v>2667</v>
      </c>
      <c r="L608">
        <v>170</v>
      </c>
      <c r="M608">
        <v>45.51</v>
      </c>
      <c r="N608">
        <v>2014</v>
      </c>
      <c r="O608" t="str">
        <f>VLOOKUP(C608, Query[[Country]:[Population Rank]],2,FALSE)</f>
        <v>11</v>
      </c>
      <c r="P608" t="str">
        <f>VLOOKUP(C608, Query[[Country]:[Growth Rate]],3,FALSE)</f>
        <v>-0.30%</v>
      </c>
      <c r="Q608" t="str">
        <f>VLOOKUP(C608, Query[[Country]:[World Percentage]],4,FALSE)</f>
        <v>1.62%</v>
      </c>
      <c r="R608" t="str">
        <f>VLOOKUP(C608, Query[[Country]:[Density]],5,FALSE)</f>
        <v>334.66</v>
      </c>
      <c r="S608" t="str">
        <f>VLOOKUP(C608, Query[[Country]:[Land Area]],6, FALSE)</f>
        <v>364,555</v>
      </c>
      <c r="T608" t="str">
        <f>VLOOKUP(C608, Query[[Country]:[Area]],10, FALSE)</f>
        <v>377,930</v>
      </c>
      <c r="U608" t="str">
        <f>VLOOKUP(C608, Query[[Country]:[Region]],12, FALSE)</f>
        <v>Asia</v>
      </c>
      <c r="V608" t="str">
        <f>VLOOKUP(C608, Query[[Country]:[Subregion]],13, FALSE)</f>
        <v>Eastern Asia</v>
      </c>
      <c r="W608" t="str">
        <f>VLOOKUP(C608, Query[[Country]:[GDP (IMF)]],16, FALSE)</f>
        <v>$5.50 Tn</v>
      </c>
      <c r="X608" t="str">
        <f>VLOOKUP(C608, Query[[Country]:[GDP (UN)]],17, FALSE)</f>
        <v>$4.94 Tn</v>
      </c>
      <c r="Y608">
        <f>VLOOKUP(C608, Query[[Country]:[GDP Per Capita]],18, FALSE)</f>
        <v>43450.14</v>
      </c>
    </row>
    <row r="609" spans="1:25" x14ac:dyDescent="0.2">
      <c r="A609">
        <v>408</v>
      </c>
      <c r="B609" t="s">
        <v>440</v>
      </c>
      <c r="C609" t="s">
        <v>138</v>
      </c>
      <c r="D609">
        <v>16</v>
      </c>
      <c r="E609">
        <v>355</v>
      </c>
      <c r="F609">
        <v>232</v>
      </c>
      <c r="G609">
        <v>210</v>
      </c>
      <c r="H609">
        <v>259</v>
      </c>
      <c r="I609">
        <v>656</v>
      </c>
      <c r="J609">
        <v>609</v>
      </c>
      <c r="K609" t="s">
        <v>2730</v>
      </c>
      <c r="L609">
        <v>181</v>
      </c>
      <c r="M609">
        <v>45.5</v>
      </c>
      <c r="N609">
        <v>2014</v>
      </c>
      <c r="O609" t="str">
        <f>VLOOKUP(C609, Query[[Country]:[Population Rank]],2,FALSE)</f>
        <v>1</v>
      </c>
      <c r="P609" t="str">
        <f>VLOOKUP(C609, Query[[Country]:[Growth Rate]],3,FALSE)</f>
        <v>0.39%</v>
      </c>
      <c r="Q609" t="str">
        <f>VLOOKUP(C609, Query[[Country]:[World Percentage]],4,FALSE)</f>
        <v>18.47%</v>
      </c>
      <c r="R609" t="str">
        <f>VLOOKUP(C609, Query[[Country]:[Density]],5,FALSE)</f>
        <v>148.28</v>
      </c>
      <c r="S609" t="str">
        <f>VLOOKUP(C609, Query[[Country]:[Land Area]],6, FALSE)</f>
        <v>9,388,211</v>
      </c>
      <c r="T609" t="str">
        <f>VLOOKUP(C609, Query[[Country]:[Area]],10, FALSE)</f>
        <v>9,706,961</v>
      </c>
      <c r="U609" t="str">
        <f>VLOOKUP(C609, Query[[Country]:[Region]],12, FALSE)</f>
        <v>Asia</v>
      </c>
      <c r="V609" t="str">
        <f>VLOOKUP(C609, Query[[Country]:[Subregion]],13, FALSE)</f>
        <v>Eastern Asia</v>
      </c>
      <c r="W609" t="str">
        <f>VLOOKUP(C609, Query[[Country]:[GDP (IMF)]],16, FALSE)</f>
        <v>$15.47 Tn</v>
      </c>
      <c r="X609" t="str">
        <f>VLOOKUP(C609, Query[[Country]:[GDP (UN)]],17, FALSE)</f>
        <v>$11.22 Tn</v>
      </c>
      <c r="Y609">
        <f>VLOOKUP(C609, Query[[Country]:[GDP Per Capita]],18, FALSE)</f>
        <v>10746.78</v>
      </c>
    </row>
    <row r="610" spans="1:25" x14ac:dyDescent="0.2">
      <c r="A610">
        <v>409</v>
      </c>
      <c r="B610" t="s">
        <v>441</v>
      </c>
      <c r="C610" t="s">
        <v>19</v>
      </c>
      <c r="D610">
        <v>36</v>
      </c>
      <c r="E610">
        <v>355</v>
      </c>
      <c r="F610">
        <v>147</v>
      </c>
      <c r="G610">
        <v>210</v>
      </c>
      <c r="H610">
        <v>486</v>
      </c>
      <c r="I610">
        <v>612</v>
      </c>
      <c r="J610">
        <v>609</v>
      </c>
      <c r="K610" t="s">
        <v>2731</v>
      </c>
      <c r="L610">
        <v>481</v>
      </c>
      <c r="M610">
        <v>45.5</v>
      </c>
      <c r="N610">
        <v>2014</v>
      </c>
      <c r="O610" t="str">
        <f>VLOOKUP(C610, Query[[Country]:[Population Rank]],2,FALSE)</f>
        <v>21</v>
      </c>
      <c r="P610" t="str">
        <f>VLOOKUP(C610, Query[[Country]:[Growth Rate]],3,FALSE)</f>
        <v>0.53%</v>
      </c>
      <c r="Q610" t="str">
        <f>VLOOKUP(C610, Query[[Country]:[World Percentage]],4,FALSE)</f>
        <v>0.87%</v>
      </c>
      <c r="R610" t="str">
        <f>VLOOKUP(C610, Query[[Country]:[Density]],5,FALSE)</f>
        <v>279.48</v>
      </c>
      <c r="S610" t="str">
        <f>VLOOKUP(C610, Query[[Country]:[Land Area]],6, FALSE)</f>
        <v>241,930</v>
      </c>
      <c r="T610" t="str">
        <f>VLOOKUP(C610, Query[[Country]:[Area]],10, FALSE)</f>
        <v>242,900</v>
      </c>
      <c r="U610" t="str">
        <f>VLOOKUP(C610, Query[[Country]:[Region]],12, FALSE)</f>
        <v>Europe</v>
      </c>
      <c r="V610" t="str">
        <f>VLOOKUP(C610, Query[[Country]:[Subregion]],13, FALSE)</f>
        <v>Northern Europe</v>
      </c>
      <c r="W610" t="str">
        <f>VLOOKUP(C610, Query[[Country]:[GDP (IMF)]],16, FALSE)</f>
        <v>$2.93 Tn</v>
      </c>
      <c r="X610" t="str">
        <f>VLOOKUP(C610, Query[[Country]:[GDP (UN)]],17, FALSE)</f>
        <v>$2.65 Tn</v>
      </c>
      <c r="Y610">
        <f>VLOOKUP(C610, Query[[Country]:[GDP Per Capita]],18, FALSE)</f>
        <v>43117.57</v>
      </c>
    </row>
    <row r="611" spans="1:25" x14ac:dyDescent="0.2">
      <c r="A611">
        <v>410</v>
      </c>
      <c r="B611" t="s">
        <v>442</v>
      </c>
      <c r="C611" t="s">
        <v>159</v>
      </c>
      <c r="D611">
        <v>9</v>
      </c>
      <c r="E611">
        <v>355</v>
      </c>
      <c r="F611">
        <v>451</v>
      </c>
      <c r="G611">
        <v>210</v>
      </c>
      <c r="H611">
        <v>386</v>
      </c>
      <c r="I611">
        <v>583</v>
      </c>
      <c r="J611">
        <v>406</v>
      </c>
      <c r="K611" t="s">
        <v>2755</v>
      </c>
      <c r="L611">
        <v>109</v>
      </c>
      <c r="M611">
        <v>45.49</v>
      </c>
      <c r="N611">
        <v>2014</v>
      </c>
      <c r="O611" t="str">
        <f>VLOOKUP(C611, Query[[Country]:[Population Rank]],2,FALSE)</f>
        <v>30</v>
      </c>
      <c r="P611" t="str">
        <f>VLOOKUP(C611, Query[[Country]:[Growth Rate]],3,FALSE)</f>
        <v>0.04%</v>
      </c>
      <c r="Q611" t="str">
        <f>VLOOKUP(C611, Query[[Country]:[World Percentage]],4,FALSE)</f>
        <v>0.60%</v>
      </c>
      <c r="R611" t="str">
        <f>VLOOKUP(C611, Query[[Country]:[Density]],5,FALSE)</f>
        <v>92.40</v>
      </c>
      <c r="S611" t="str">
        <f>VLOOKUP(C611, Query[[Country]:[Land Area]],6, FALSE)</f>
        <v>498,800</v>
      </c>
      <c r="T611" t="str">
        <f>VLOOKUP(C611, Query[[Country]:[Area]],10, FALSE)</f>
        <v>505,992</v>
      </c>
      <c r="U611" t="str">
        <f>VLOOKUP(C611, Query[[Country]:[Region]],12, FALSE)</f>
        <v>Europe</v>
      </c>
      <c r="V611" t="str">
        <f>VLOOKUP(C611, Query[[Country]:[Subregion]],13, FALSE)</f>
        <v>Southern Europe</v>
      </c>
      <c r="W611" t="str">
        <f>VLOOKUP(C611, Query[[Country]:[GDP (IMF)]],16, FALSE)</f>
        <v>$1.50 Tn</v>
      </c>
      <c r="X611" t="str">
        <f>VLOOKUP(C611, Query[[Country]:[GDP (UN)]],17, FALSE)</f>
        <v>$1.24 Tn</v>
      </c>
      <c r="Y611">
        <f>VLOOKUP(C611, Query[[Country]:[GDP Per Capita]],18, FALSE)</f>
        <v>32019.83</v>
      </c>
    </row>
    <row r="612" spans="1:25" x14ac:dyDescent="0.2">
      <c r="A612">
        <v>411</v>
      </c>
      <c r="B612" t="s">
        <v>443</v>
      </c>
      <c r="C612" t="s">
        <v>141</v>
      </c>
      <c r="D612">
        <v>3</v>
      </c>
      <c r="E612">
        <v>355</v>
      </c>
      <c r="F612">
        <v>220</v>
      </c>
      <c r="G612">
        <v>210</v>
      </c>
      <c r="H612">
        <v>232</v>
      </c>
      <c r="I612">
        <v>638</v>
      </c>
      <c r="J612">
        <v>609</v>
      </c>
      <c r="K612" t="s">
        <v>2515</v>
      </c>
      <c r="L612">
        <v>737</v>
      </c>
      <c r="M612">
        <v>45.49</v>
      </c>
      <c r="N612">
        <v>2014</v>
      </c>
      <c r="O612" t="str">
        <f>VLOOKUP(C612, Query[[Country]:[Population Rank]],2,FALSE)</f>
        <v>57</v>
      </c>
      <c r="P612" t="str">
        <f>VLOOKUP(C612, Query[[Country]:[Growth Rate]],3,FALSE)</f>
        <v>0.18%</v>
      </c>
      <c r="Q612" t="str">
        <f>VLOOKUP(C612, Query[[Country]:[World Percentage]],4,FALSE)</f>
        <v>0.31%</v>
      </c>
      <c r="R612" t="str">
        <f>VLOOKUP(C612, Query[[Country]:[Density]],5,FALSE)</f>
        <v>658.05</v>
      </c>
      <c r="S612" t="str">
        <f>VLOOKUP(C612, Query[[Country]:[Land Area]],6, FALSE)</f>
        <v>35,410</v>
      </c>
      <c r="T612" t="str">
        <f>VLOOKUP(C612, Query[[Country]:[Area]],10, FALSE)</f>
        <v>36,193</v>
      </c>
      <c r="U612" t="str">
        <f>VLOOKUP(C612, Query[[Country]:[Region]],12, FALSE)</f>
        <v>Asia</v>
      </c>
      <c r="V612" t="str">
        <f>VLOOKUP(C612, Query[[Country]:[Subregion]],13, FALSE)</f>
        <v>Eastern Asia</v>
      </c>
      <c r="W612" t="str">
        <f>VLOOKUP(C612, Query[[Country]:[GDP (IMF)]],16, FALSE)</f>
        <v>$633.70 Bn</v>
      </c>
      <c r="X612" t="str">
        <f>VLOOKUP(C612, Query[[Country]:[GDP (UN)]],17, FALSE)</f>
        <v>-</v>
      </c>
      <c r="Y612">
        <f>VLOOKUP(C612, Query[[Country]:[GDP Per Capita]],18, FALSE)</f>
        <v>26607.09</v>
      </c>
    </row>
    <row r="613" spans="1:25" x14ac:dyDescent="0.2">
      <c r="A613">
        <v>412</v>
      </c>
      <c r="B613" t="s">
        <v>444</v>
      </c>
      <c r="C613" t="s">
        <v>138</v>
      </c>
      <c r="D613">
        <v>17</v>
      </c>
      <c r="E613">
        <v>158</v>
      </c>
      <c r="F613">
        <v>409</v>
      </c>
      <c r="G613">
        <v>210</v>
      </c>
      <c r="H613">
        <v>412</v>
      </c>
      <c r="I613">
        <v>695</v>
      </c>
      <c r="J613">
        <v>609</v>
      </c>
      <c r="K613" t="s">
        <v>2755</v>
      </c>
      <c r="L613">
        <v>121</v>
      </c>
      <c r="M613">
        <v>45.49</v>
      </c>
      <c r="N613">
        <v>2014</v>
      </c>
      <c r="O613" t="str">
        <f>VLOOKUP(C613, Query[[Country]:[Population Rank]],2,FALSE)</f>
        <v>1</v>
      </c>
      <c r="P613" t="str">
        <f>VLOOKUP(C613, Query[[Country]:[Growth Rate]],3,FALSE)</f>
        <v>0.39%</v>
      </c>
      <c r="Q613" t="str">
        <f>VLOOKUP(C613, Query[[Country]:[World Percentage]],4,FALSE)</f>
        <v>18.47%</v>
      </c>
      <c r="R613" t="str">
        <f>VLOOKUP(C613, Query[[Country]:[Density]],5,FALSE)</f>
        <v>148.28</v>
      </c>
      <c r="S613" t="str">
        <f>VLOOKUP(C613, Query[[Country]:[Land Area]],6, FALSE)</f>
        <v>9,388,211</v>
      </c>
      <c r="T613" t="str">
        <f>VLOOKUP(C613, Query[[Country]:[Area]],10, FALSE)</f>
        <v>9,706,961</v>
      </c>
      <c r="U613" t="str">
        <f>VLOOKUP(C613, Query[[Country]:[Region]],12, FALSE)</f>
        <v>Asia</v>
      </c>
      <c r="V613" t="str">
        <f>VLOOKUP(C613, Query[[Country]:[Subregion]],13, FALSE)</f>
        <v>Eastern Asia</v>
      </c>
      <c r="W613" t="str">
        <f>VLOOKUP(C613, Query[[Country]:[GDP (IMF)]],16, FALSE)</f>
        <v>$15.47 Tn</v>
      </c>
      <c r="X613" t="str">
        <f>VLOOKUP(C613, Query[[Country]:[GDP (UN)]],17, FALSE)</f>
        <v>$11.22 Tn</v>
      </c>
      <c r="Y613">
        <f>VLOOKUP(C613, Query[[Country]:[GDP Per Capita]],18, FALSE)</f>
        <v>10746.78</v>
      </c>
    </row>
    <row r="614" spans="1:25" x14ac:dyDescent="0.2">
      <c r="A614">
        <v>413</v>
      </c>
      <c r="B614" t="s">
        <v>445</v>
      </c>
      <c r="C614" t="s">
        <v>30</v>
      </c>
      <c r="D614">
        <v>20</v>
      </c>
      <c r="E614">
        <v>355</v>
      </c>
      <c r="F614">
        <v>478</v>
      </c>
      <c r="G614">
        <v>210</v>
      </c>
      <c r="H614">
        <v>504</v>
      </c>
      <c r="I614">
        <v>516</v>
      </c>
      <c r="J614">
        <v>406</v>
      </c>
      <c r="K614" t="s">
        <v>2735</v>
      </c>
      <c r="L614">
        <v>128</v>
      </c>
      <c r="M614">
        <v>45.48</v>
      </c>
      <c r="N614">
        <v>2014</v>
      </c>
      <c r="O614" t="str">
        <f>VLOOKUP(C614, Query[[Country]:[Population Rank]],2,FALSE)</f>
        <v>11</v>
      </c>
      <c r="P614" t="str">
        <f>VLOOKUP(C614, Query[[Country]:[Growth Rate]],3,FALSE)</f>
        <v>-0.30%</v>
      </c>
      <c r="Q614" t="str">
        <f>VLOOKUP(C614, Query[[Country]:[World Percentage]],4,FALSE)</f>
        <v>1.62%</v>
      </c>
      <c r="R614" t="str">
        <f>VLOOKUP(C614, Query[[Country]:[Density]],5,FALSE)</f>
        <v>334.66</v>
      </c>
      <c r="S614" t="str">
        <f>VLOOKUP(C614, Query[[Country]:[Land Area]],6, FALSE)</f>
        <v>364,555</v>
      </c>
      <c r="T614" t="str">
        <f>VLOOKUP(C614, Query[[Country]:[Area]],10, FALSE)</f>
        <v>377,930</v>
      </c>
      <c r="U614" t="str">
        <f>VLOOKUP(C614, Query[[Country]:[Region]],12, FALSE)</f>
        <v>Asia</v>
      </c>
      <c r="V614" t="str">
        <f>VLOOKUP(C614, Query[[Country]:[Subregion]],13, FALSE)</f>
        <v>Eastern Asia</v>
      </c>
      <c r="W614" t="str">
        <f>VLOOKUP(C614, Query[[Country]:[GDP (IMF)]],16, FALSE)</f>
        <v>$5.50 Tn</v>
      </c>
      <c r="X614" t="str">
        <f>VLOOKUP(C614, Query[[Country]:[GDP (UN)]],17, FALSE)</f>
        <v>$4.94 Tn</v>
      </c>
      <c r="Y614">
        <f>VLOOKUP(C614, Query[[Country]:[GDP Per Capita]],18, FALSE)</f>
        <v>43450.14</v>
      </c>
    </row>
    <row r="615" spans="1:25" x14ac:dyDescent="0.2">
      <c r="A615">
        <v>414</v>
      </c>
      <c r="B615" t="s">
        <v>446</v>
      </c>
      <c r="C615" t="s">
        <v>95</v>
      </c>
      <c r="D615">
        <v>20</v>
      </c>
      <c r="E615">
        <v>355</v>
      </c>
      <c r="F615">
        <v>478</v>
      </c>
      <c r="G615">
        <v>210</v>
      </c>
      <c r="H615">
        <v>422</v>
      </c>
      <c r="I615">
        <v>500</v>
      </c>
      <c r="J615">
        <v>609</v>
      </c>
      <c r="K615" t="s">
        <v>2675</v>
      </c>
      <c r="L615">
        <v>737</v>
      </c>
      <c r="M615">
        <v>45.47</v>
      </c>
      <c r="N615">
        <v>2014</v>
      </c>
      <c r="O615" t="str">
        <f>VLOOKUP(C615, Query[[Country]:[Population Rank]],2,FALSE)</f>
        <v>23</v>
      </c>
      <c r="P615" t="str">
        <f>VLOOKUP(C615, Query[[Country]:[Growth Rate]],3,FALSE)</f>
        <v>-0.15%</v>
      </c>
      <c r="Q615" t="str">
        <f>VLOOKUP(C615, Query[[Country]:[World Percentage]],4,FALSE)</f>
        <v>0.78%</v>
      </c>
      <c r="R615" t="str">
        <f>VLOOKUP(C615, Query[[Country]:[Density]],5,FALSE)</f>
        <v>200.65</v>
      </c>
      <c r="S615" t="str">
        <f>VLOOKUP(C615, Query[[Country]:[Land Area]],6, FALSE)</f>
        <v>294,140</v>
      </c>
      <c r="T615" t="str">
        <f>VLOOKUP(C615, Query[[Country]:[Area]],10, FALSE)</f>
        <v>301,336</v>
      </c>
      <c r="U615" t="str">
        <f>VLOOKUP(C615, Query[[Country]:[Region]],12, FALSE)</f>
        <v>Europe</v>
      </c>
      <c r="V615" t="str">
        <f>VLOOKUP(C615, Query[[Country]:[Subregion]],13, FALSE)</f>
        <v>Southern Europe</v>
      </c>
      <c r="W615" t="str">
        <f>VLOOKUP(C615, Query[[Country]:[GDP (IMF)]],16, FALSE)</f>
        <v>$2.09 Tn</v>
      </c>
      <c r="X615" t="str">
        <f>VLOOKUP(C615, Query[[Country]:[GDP (UN)]],17, FALSE)</f>
        <v>$1.86 Tn</v>
      </c>
      <c r="Y615">
        <f>VLOOKUP(C615, Query[[Country]:[GDP Per Capita]],18, FALSE)</f>
        <v>34574.71</v>
      </c>
    </row>
    <row r="616" spans="1:25" x14ac:dyDescent="0.2">
      <c r="A616">
        <v>415</v>
      </c>
      <c r="B616" t="s">
        <v>447</v>
      </c>
      <c r="C616" t="s">
        <v>15</v>
      </c>
      <c r="D616">
        <v>139</v>
      </c>
      <c r="E616">
        <v>288</v>
      </c>
      <c r="F616">
        <v>444</v>
      </c>
      <c r="G616">
        <v>210</v>
      </c>
      <c r="H616">
        <v>495</v>
      </c>
      <c r="I616">
        <v>423</v>
      </c>
      <c r="J616">
        <v>283</v>
      </c>
      <c r="K616" t="s">
        <v>2691</v>
      </c>
      <c r="L616">
        <v>149</v>
      </c>
      <c r="M616">
        <v>45.47</v>
      </c>
      <c r="N616">
        <v>2014</v>
      </c>
      <c r="O616" t="str">
        <f>VLOOKUP(C616, Query[[Country]:[Population Rank]],2,FALSE)</f>
        <v>3</v>
      </c>
      <c r="P616" t="str">
        <f>VLOOKUP(C616, Query[[Country]:[Growth Rate]],3,FALSE)</f>
        <v>0.59%</v>
      </c>
      <c r="Q616" t="str">
        <f>VLOOKUP(C616, Query[[Country]:[World Percentage]],4,FALSE)</f>
        <v>4.25%</v>
      </c>
      <c r="R616" t="str">
        <f>VLOOKUP(C616, Query[[Country]:[Density]],5,FALSE)</f>
        <v>35.32</v>
      </c>
      <c r="S616" t="str">
        <f>VLOOKUP(C616, Query[[Country]:[Land Area]],6, FALSE)</f>
        <v>9,147,420</v>
      </c>
      <c r="T616" t="str">
        <f>VLOOKUP(C616, Query[[Country]:[Area]],10, FALSE)</f>
        <v>9,372,610</v>
      </c>
      <c r="U616" t="str">
        <f>VLOOKUP(C616, Query[[Country]:[Region]],12, FALSE)</f>
        <v>Americas</v>
      </c>
      <c r="V616" t="str">
        <f>VLOOKUP(C616, Query[[Country]:[Subregion]],13, FALSE)</f>
        <v>Northern America</v>
      </c>
      <c r="W616" t="str">
        <f>VLOOKUP(C616, Query[[Country]:[GDP (IMF)]],16, FALSE)</f>
        <v>$22.20 Tn</v>
      </c>
      <c r="X616" t="str">
        <f>VLOOKUP(C616, Query[[Country]:[GDP (UN)]],17, FALSE)</f>
        <v>$18.62 Tn</v>
      </c>
      <c r="Y616">
        <f>VLOOKUP(C616, Query[[Country]:[GDP Per Capita]],18, FALSE)</f>
        <v>67063.27</v>
      </c>
    </row>
    <row r="617" spans="1:25" x14ac:dyDescent="0.2">
      <c r="A617">
        <v>416</v>
      </c>
      <c r="B617" t="s">
        <v>448</v>
      </c>
      <c r="C617" t="s">
        <v>159</v>
      </c>
      <c r="D617">
        <v>10</v>
      </c>
      <c r="E617">
        <v>206</v>
      </c>
      <c r="F617">
        <v>200</v>
      </c>
      <c r="G617">
        <v>210</v>
      </c>
      <c r="H617">
        <v>478</v>
      </c>
      <c r="I617">
        <v>672</v>
      </c>
      <c r="J617">
        <v>609</v>
      </c>
      <c r="K617" t="s">
        <v>2740</v>
      </c>
      <c r="L617">
        <v>109</v>
      </c>
      <c r="M617">
        <v>45.47</v>
      </c>
      <c r="N617">
        <v>2014</v>
      </c>
      <c r="O617" t="str">
        <f>VLOOKUP(C617, Query[[Country]:[Population Rank]],2,FALSE)</f>
        <v>30</v>
      </c>
      <c r="P617" t="str">
        <f>VLOOKUP(C617, Query[[Country]:[Growth Rate]],3,FALSE)</f>
        <v>0.04%</v>
      </c>
      <c r="Q617" t="str">
        <f>VLOOKUP(C617, Query[[Country]:[World Percentage]],4,FALSE)</f>
        <v>0.60%</v>
      </c>
      <c r="R617" t="str">
        <f>VLOOKUP(C617, Query[[Country]:[Density]],5,FALSE)</f>
        <v>92.40</v>
      </c>
      <c r="S617" t="str">
        <f>VLOOKUP(C617, Query[[Country]:[Land Area]],6, FALSE)</f>
        <v>498,800</v>
      </c>
      <c r="T617" t="str">
        <f>VLOOKUP(C617, Query[[Country]:[Area]],10, FALSE)</f>
        <v>505,992</v>
      </c>
      <c r="U617" t="str">
        <f>VLOOKUP(C617, Query[[Country]:[Region]],12, FALSE)</f>
        <v>Europe</v>
      </c>
      <c r="V617" t="str">
        <f>VLOOKUP(C617, Query[[Country]:[Subregion]],13, FALSE)</f>
        <v>Southern Europe</v>
      </c>
      <c r="W617" t="str">
        <f>VLOOKUP(C617, Query[[Country]:[GDP (IMF)]],16, FALSE)</f>
        <v>$1.50 Tn</v>
      </c>
      <c r="X617" t="str">
        <f>VLOOKUP(C617, Query[[Country]:[GDP (UN)]],17, FALSE)</f>
        <v>$1.24 Tn</v>
      </c>
      <c r="Y617">
        <f>VLOOKUP(C617, Query[[Country]:[GDP Per Capita]],18, FALSE)</f>
        <v>32019.83</v>
      </c>
    </row>
    <row r="618" spans="1:25" x14ac:dyDescent="0.2">
      <c r="A618">
        <v>417</v>
      </c>
      <c r="B618" t="s">
        <v>449</v>
      </c>
      <c r="C618" t="s">
        <v>30</v>
      </c>
      <c r="D618">
        <v>21</v>
      </c>
      <c r="E618">
        <v>274</v>
      </c>
      <c r="F618">
        <v>128</v>
      </c>
      <c r="G618">
        <v>210</v>
      </c>
      <c r="H618">
        <v>567</v>
      </c>
      <c r="I618">
        <v>579</v>
      </c>
      <c r="J618">
        <v>493</v>
      </c>
      <c r="K618" t="s">
        <v>2755</v>
      </c>
      <c r="L618">
        <v>307</v>
      </c>
      <c r="M618">
        <v>45.46</v>
      </c>
      <c r="N618">
        <v>2014</v>
      </c>
      <c r="O618" t="str">
        <f>VLOOKUP(C618, Query[[Country]:[Population Rank]],2,FALSE)</f>
        <v>11</v>
      </c>
      <c r="P618" t="str">
        <f>VLOOKUP(C618, Query[[Country]:[Growth Rate]],3,FALSE)</f>
        <v>-0.30%</v>
      </c>
      <c r="Q618" t="str">
        <f>VLOOKUP(C618, Query[[Country]:[World Percentage]],4,FALSE)</f>
        <v>1.62%</v>
      </c>
      <c r="R618" t="str">
        <f>VLOOKUP(C618, Query[[Country]:[Density]],5,FALSE)</f>
        <v>334.66</v>
      </c>
      <c r="S618" t="str">
        <f>VLOOKUP(C618, Query[[Country]:[Land Area]],6, FALSE)</f>
        <v>364,555</v>
      </c>
      <c r="T618" t="str">
        <f>VLOOKUP(C618, Query[[Country]:[Area]],10, FALSE)</f>
        <v>377,930</v>
      </c>
      <c r="U618" t="str">
        <f>VLOOKUP(C618, Query[[Country]:[Region]],12, FALSE)</f>
        <v>Asia</v>
      </c>
      <c r="V618" t="str">
        <f>VLOOKUP(C618, Query[[Country]:[Subregion]],13, FALSE)</f>
        <v>Eastern Asia</v>
      </c>
      <c r="W618" t="str">
        <f>VLOOKUP(C618, Query[[Country]:[GDP (IMF)]],16, FALSE)</f>
        <v>$5.50 Tn</v>
      </c>
      <c r="X618" t="str">
        <f>VLOOKUP(C618, Query[[Country]:[GDP (UN)]],17, FALSE)</f>
        <v>$4.94 Tn</v>
      </c>
      <c r="Y618">
        <f>VLOOKUP(C618, Query[[Country]:[GDP Per Capita]],18, FALSE)</f>
        <v>43450.14</v>
      </c>
    </row>
    <row r="619" spans="1:25" x14ac:dyDescent="0.2">
      <c r="A619">
        <v>418</v>
      </c>
      <c r="B619" t="s">
        <v>450</v>
      </c>
      <c r="C619" t="s">
        <v>141</v>
      </c>
      <c r="D619">
        <v>4</v>
      </c>
      <c r="E619">
        <v>244</v>
      </c>
      <c r="F619">
        <v>478</v>
      </c>
      <c r="G619">
        <v>210</v>
      </c>
      <c r="H619">
        <v>230</v>
      </c>
      <c r="I619">
        <v>406</v>
      </c>
      <c r="J619">
        <v>493</v>
      </c>
      <c r="K619" t="s">
        <v>2736</v>
      </c>
      <c r="L619">
        <v>552</v>
      </c>
      <c r="M619">
        <v>45.46</v>
      </c>
      <c r="N619">
        <v>2014</v>
      </c>
      <c r="O619" t="str">
        <f>VLOOKUP(C619, Query[[Country]:[Population Rank]],2,FALSE)</f>
        <v>57</v>
      </c>
      <c r="P619" t="str">
        <f>VLOOKUP(C619, Query[[Country]:[Growth Rate]],3,FALSE)</f>
        <v>0.18%</v>
      </c>
      <c r="Q619" t="str">
        <f>VLOOKUP(C619, Query[[Country]:[World Percentage]],4,FALSE)</f>
        <v>0.31%</v>
      </c>
      <c r="R619" t="str">
        <f>VLOOKUP(C619, Query[[Country]:[Density]],5,FALSE)</f>
        <v>658.05</v>
      </c>
      <c r="S619" t="str">
        <f>VLOOKUP(C619, Query[[Country]:[Land Area]],6, FALSE)</f>
        <v>35,410</v>
      </c>
      <c r="T619" t="str">
        <f>VLOOKUP(C619, Query[[Country]:[Area]],10, FALSE)</f>
        <v>36,193</v>
      </c>
      <c r="U619" t="str">
        <f>VLOOKUP(C619, Query[[Country]:[Region]],12, FALSE)</f>
        <v>Asia</v>
      </c>
      <c r="V619" t="str">
        <f>VLOOKUP(C619, Query[[Country]:[Subregion]],13, FALSE)</f>
        <v>Eastern Asia</v>
      </c>
      <c r="W619" t="str">
        <f>VLOOKUP(C619, Query[[Country]:[GDP (IMF)]],16, FALSE)</f>
        <v>$633.70 Bn</v>
      </c>
      <c r="X619" t="str">
        <f>VLOOKUP(C619, Query[[Country]:[GDP (UN)]],17, FALSE)</f>
        <v>-</v>
      </c>
      <c r="Y619">
        <f>VLOOKUP(C619, Query[[Country]:[GDP Per Capita]],18, FALSE)</f>
        <v>26607.09</v>
      </c>
    </row>
    <row r="620" spans="1:25" x14ac:dyDescent="0.2">
      <c r="A620">
        <v>419</v>
      </c>
      <c r="B620" t="s">
        <v>451</v>
      </c>
      <c r="C620" t="s">
        <v>452</v>
      </c>
      <c r="D620">
        <v>1</v>
      </c>
      <c r="E620">
        <v>119</v>
      </c>
      <c r="F620">
        <v>478</v>
      </c>
      <c r="G620">
        <v>145</v>
      </c>
      <c r="H620">
        <v>400</v>
      </c>
      <c r="I620">
        <v>488</v>
      </c>
      <c r="J620">
        <v>363</v>
      </c>
      <c r="K620" t="s">
        <v>2735</v>
      </c>
      <c r="L620">
        <v>637</v>
      </c>
      <c r="M620">
        <v>45.45</v>
      </c>
      <c r="N620">
        <v>2014</v>
      </c>
      <c r="O620" t="str">
        <f>VLOOKUP(C620, Query[[Country]:[Population Rank]],2,FALSE)</f>
        <v>38</v>
      </c>
      <c r="P620" t="str">
        <f>VLOOKUP(C620, Query[[Country]:[Growth Rate]],3,FALSE)</f>
        <v>-0.11%</v>
      </c>
      <c r="Q620" t="str">
        <f>VLOOKUP(C620, Query[[Country]:[World Percentage]],4,FALSE)</f>
        <v>0.49%</v>
      </c>
      <c r="R620" t="str">
        <f>VLOOKUP(C620, Query[[Country]:[Density]],5,FALSE)</f>
        <v>121.04</v>
      </c>
      <c r="S620" t="str">
        <f>VLOOKUP(C620, Query[[Country]:[Land Area]],6, FALSE)</f>
        <v>306,230</v>
      </c>
      <c r="T620" t="str">
        <f>VLOOKUP(C620, Query[[Country]:[Area]],10, FALSE)</f>
        <v>312,679</v>
      </c>
      <c r="U620" t="str">
        <f>VLOOKUP(C620, Query[[Country]:[Region]],12, FALSE)</f>
        <v>Europe</v>
      </c>
      <c r="V620" t="str">
        <f>VLOOKUP(C620, Query[[Country]:[Subregion]],13, FALSE)</f>
        <v>Eastern Europe</v>
      </c>
      <c r="W620" t="str">
        <f>VLOOKUP(C620, Query[[Country]:[GDP (IMF)]],16, FALSE)</f>
        <v>$643.27 Bn</v>
      </c>
      <c r="X620" t="str">
        <f>VLOOKUP(C620, Query[[Country]:[GDP (UN)]],17, FALSE)</f>
        <v>$471.40 Bn</v>
      </c>
      <c r="Y620">
        <f>VLOOKUP(C620, Query[[Country]:[GDP Per Capita]],18, FALSE)</f>
        <v>16996.87</v>
      </c>
    </row>
    <row r="621" spans="1:25" x14ac:dyDescent="0.2">
      <c r="A621">
        <v>420</v>
      </c>
      <c r="B621" t="s">
        <v>453</v>
      </c>
      <c r="C621" t="s">
        <v>454</v>
      </c>
      <c r="D621">
        <v>1</v>
      </c>
      <c r="E621">
        <v>355</v>
      </c>
      <c r="F621">
        <v>133</v>
      </c>
      <c r="G621">
        <v>210</v>
      </c>
      <c r="H621">
        <v>611</v>
      </c>
      <c r="I621">
        <v>537</v>
      </c>
      <c r="J621">
        <v>800</v>
      </c>
      <c r="K621" t="s">
        <v>2756</v>
      </c>
      <c r="L621">
        <v>115</v>
      </c>
      <c r="M621">
        <v>45.45</v>
      </c>
      <c r="N621">
        <v>2014</v>
      </c>
      <c r="O621" t="str">
        <f>VLOOKUP(C621, Query[[Country]:[Population Rank]],2,FALSE)</f>
        <v>41</v>
      </c>
      <c r="P621" t="str">
        <f>VLOOKUP(C621, Query[[Country]:[Growth Rate]],3,FALSE)</f>
        <v>1.59%</v>
      </c>
      <c r="Q621" t="str">
        <f>VLOOKUP(C621, Query[[Country]:[World Percentage]],4,FALSE)</f>
        <v>0.45%</v>
      </c>
      <c r="R621" t="str">
        <f>VLOOKUP(C621, Query[[Country]:[Density]],5,FALSE)</f>
        <v>16.19</v>
      </c>
      <c r="S621" t="str">
        <f>VLOOKUP(C621, Query[[Country]:[Land Area]],6, FALSE)</f>
        <v>2,149,690</v>
      </c>
      <c r="T621" t="str">
        <f>VLOOKUP(C621, Query[[Country]:[Area]],10, FALSE)</f>
        <v>2,149,690</v>
      </c>
      <c r="U621" t="str">
        <f>VLOOKUP(C621, Query[[Country]:[Region]],12, FALSE)</f>
        <v>Asia</v>
      </c>
      <c r="V621" t="str">
        <f>VLOOKUP(C621, Query[[Country]:[Subregion]],13, FALSE)</f>
        <v>Western Asia</v>
      </c>
      <c r="W621" t="str">
        <f>VLOOKUP(C621, Query[[Country]:[GDP (IMF)]],16, FALSE)</f>
        <v>$790.06 Bn</v>
      </c>
      <c r="X621" t="str">
        <f>VLOOKUP(C621, Query[[Country]:[GDP (UN)]],17, FALSE)</f>
        <v>$639.62 Bn</v>
      </c>
      <c r="Y621">
        <f>VLOOKUP(C621, Query[[Country]:[GDP Per Capita]],18, FALSE)</f>
        <v>22693.89</v>
      </c>
    </row>
    <row r="622" spans="1:25" x14ac:dyDescent="0.2">
      <c r="A622">
        <v>421</v>
      </c>
      <c r="B622" t="s">
        <v>455</v>
      </c>
      <c r="C622" t="s">
        <v>19</v>
      </c>
      <c r="D622">
        <v>37</v>
      </c>
      <c r="E622">
        <v>355</v>
      </c>
      <c r="F622">
        <v>352</v>
      </c>
      <c r="G622">
        <v>210</v>
      </c>
      <c r="H622">
        <v>387</v>
      </c>
      <c r="I622">
        <v>379</v>
      </c>
      <c r="J622">
        <v>310</v>
      </c>
      <c r="K622" t="s">
        <v>2687</v>
      </c>
      <c r="L622">
        <v>552</v>
      </c>
      <c r="M622">
        <v>45.44</v>
      </c>
      <c r="N622">
        <v>2014</v>
      </c>
      <c r="O622" t="str">
        <f>VLOOKUP(C622, Query[[Country]:[Population Rank]],2,FALSE)</f>
        <v>21</v>
      </c>
      <c r="P622" t="str">
        <f>VLOOKUP(C622, Query[[Country]:[Growth Rate]],3,FALSE)</f>
        <v>0.53%</v>
      </c>
      <c r="Q622" t="str">
        <f>VLOOKUP(C622, Query[[Country]:[World Percentage]],4,FALSE)</f>
        <v>0.87%</v>
      </c>
      <c r="R622" t="str">
        <f>VLOOKUP(C622, Query[[Country]:[Density]],5,FALSE)</f>
        <v>279.48</v>
      </c>
      <c r="S622" t="str">
        <f>VLOOKUP(C622, Query[[Country]:[Land Area]],6, FALSE)</f>
        <v>241,930</v>
      </c>
      <c r="T622" t="str">
        <f>VLOOKUP(C622, Query[[Country]:[Area]],10, FALSE)</f>
        <v>242,900</v>
      </c>
      <c r="U622" t="str">
        <f>VLOOKUP(C622, Query[[Country]:[Region]],12, FALSE)</f>
        <v>Europe</v>
      </c>
      <c r="V622" t="str">
        <f>VLOOKUP(C622, Query[[Country]:[Subregion]],13, FALSE)</f>
        <v>Northern Europe</v>
      </c>
      <c r="W622" t="str">
        <f>VLOOKUP(C622, Query[[Country]:[GDP (IMF)]],16, FALSE)</f>
        <v>$2.93 Tn</v>
      </c>
      <c r="X622" t="str">
        <f>VLOOKUP(C622, Query[[Country]:[GDP (UN)]],17, FALSE)</f>
        <v>$2.65 Tn</v>
      </c>
      <c r="Y622">
        <f>VLOOKUP(C622, Query[[Country]:[GDP Per Capita]],18, FALSE)</f>
        <v>43117.57</v>
      </c>
    </row>
    <row r="623" spans="1:25" x14ac:dyDescent="0.2">
      <c r="A623">
        <v>422</v>
      </c>
      <c r="B623" t="s">
        <v>456</v>
      </c>
      <c r="C623" t="s">
        <v>52</v>
      </c>
      <c r="D623">
        <v>19</v>
      </c>
      <c r="E623">
        <v>355</v>
      </c>
      <c r="F623">
        <v>110</v>
      </c>
      <c r="G623">
        <v>210</v>
      </c>
      <c r="H623">
        <v>540</v>
      </c>
      <c r="I623">
        <v>687</v>
      </c>
      <c r="J623">
        <v>493</v>
      </c>
      <c r="K623" t="s">
        <v>2737</v>
      </c>
      <c r="L623">
        <v>552</v>
      </c>
      <c r="M623">
        <v>45.44</v>
      </c>
      <c r="N623">
        <v>2014</v>
      </c>
      <c r="O623" t="str">
        <f>VLOOKUP(C623, Query[[Country]:[Population Rank]],2,FALSE)</f>
        <v>39</v>
      </c>
      <c r="P623" t="str">
        <f>VLOOKUP(C623, Query[[Country]:[Growth Rate]],3,FALSE)</f>
        <v>0.89%</v>
      </c>
      <c r="Q623" t="str">
        <f>VLOOKUP(C623, Query[[Country]:[World Percentage]],4,FALSE)</f>
        <v>0.48%</v>
      </c>
      <c r="R623" t="str">
        <f>VLOOKUP(C623, Query[[Country]:[Density]],5,FALSE)</f>
        <v>3.78</v>
      </c>
      <c r="S623" t="str">
        <f>VLOOKUP(C623, Query[[Country]:[Land Area]],6, FALSE)</f>
        <v>9,093,510</v>
      </c>
      <c r="T623" t="str">
        <f>VLOOKUP(C623, Query[[Country]:[Area]],10, FALSE)</f>
        <v>9,984,670</v>
      </c>
      <c r="U623" t="str">
        <f>VLOOKUP(C623, Query[[Country]:[Region]],12, FALSE)</f>
        <v>Americas</v>
      </c>
      <c r="V623" t="str">
        <f>VLOOKUP(C623, Query[[Country]:[Subregion]],13, FALSE)</f>
        <v>Northern America</v>
      </c>
      <c r="W623" t="str">
        <f>VLOOKUP(C623, Query[[Country]:[GDP (IMF)]],16, FALSE)</f>
        <v>$1.83 Tn</v>
      </c>
      <c r="X623" t="str">
        <f>VLOOKUP(C623, Query[[Country]:[GDP (UN)]],17, FALSE)</f>
        <v>$1.53 Tn</v>
      </c>
      <c r="Y623">
        <f>VLOOKUP(C623, Query[[Country]:[GDP Per Capita]],18, FALSE)</f>
        <v>48552.87</v>
      </c>
    </row>
    <row r="624" spans="1:25" x14ac:dyDescent="0.2">
      <c r="A624">
        <v>423</v>
      </c>
      <c r="B624" t="s">
        <v>457</v>
      </c>
      <c r="C624" t="s">
        <v>15</v>
      </c>
      <c r="D624">
        <v>140</v>
      </c>
      <c r="E624">
        <v>355</v>
      </c>
      <c r="F624">
        <v>478</v>
      </c>
      <c r="G624">
        <v>210</v>
      </c>
      <c r="H624">
        <v>579</v>
      </c>
      <c r="I624">
        <v>471</v>
      </c>
      <c r="J624">
        <v>310</v>
      </c>
      <c r="K624" t="s">
        <v>2742</v>
      </c>
      <c r="L624">
        <v>737</v>
      </c>
      <c r="M624">
        <v>45.43</v>
      </c>
      <c r="N624">
        <v>2014</v>
      </c>
      <c r="O624" t="str">
        <f>VLOOKUP(C624, Query[[Country]:[Population Rank]],2,FALSE)</f>
        <v>3</v>
      </c>
      <c r="P624" t="str">
        <f>VLOOKUP(C624, Query[[Country]:[Growth Rate]],3,FALSE)</f>
        <v>0.59%</v>
      </c>
      <c r="Q624" t="str">
        <f>VLOOKUP(C624, Query[[Country]:[World Percentage]],4,FALSE)</f>
        <v>4.25%</v>
      </c>
      <c r="R624" t="str">
        <f>VLOOKUP(C624, Query[[Country]:[Density]],5,FALSE)</f>
        <v>35.32</v>
      </c>
      <c r="S624" t="str">
        <f>VLOOKUP(C624, Query[[Country]:[Land Area]],6, FALSE)</f>
        <v>9,147,420</v>
      </c>
      <c r="T624" t="str">
        <f>VLOOKUP(C624, Query[[Country]:[Area]],10, FALSE)</f>
        <v>9,372,610</v>
      </c>
      <c r="U624" t="str">
        <f>VLOOKUP(C624, Query[[Country]:[Region]],12, FALSE)</f>
        <v>Americas</v>
      </c>
      <c r="V624" t="str">
        <f>VLOOKUP(C624, Query[[Country]:[Subregion]],13, FALSE)</f>
        <v>Northern America</v>
      </c>
      <c r="W624" t="str">
        <f>VLOOKUP(C624, Query[[Country]:[GDP (IMF)]],16, FALSE)</f>
        <v>$22.20 Tn</v>
      </c>
      <c r="X624" t="str">
        <f>VLOOKUP(C624, Query[[Country]:[GDP (UN)]],17, FALSE)</f>
        <v>$18.62 Tn</v>
      </c>
      <c r="Y624">
        <f>VLOOKUP(C624, Query[[Country]:[GDP Per Capita]],18, FALSE)</f>
        <v>67063.27</v>
      </c>
    </row>
    <row r="625" spans="1:25" x14ac:dyDescent="0.2">
      <c r="A625">
        <v>424</v>
      </c>
      <c r="B625" t="s">
        <v>458</v>
      </c>
      <c r="C625" t="s">
        <v>30</v>
      </c>
      <c r="D625">
        <v>22</v>
      </c>
      <c r="E625">
        <v>355</v>
      </c>
      <c r="F625">
        <v>217</v>
      </c>
      <c r="G625">
        <v>210</v>
      </c>
      <c r="H625">
        <v>503</v>
      </c>
      <c r="I625">
        <v>506</v>
      </c>
      <c r="J625">
        <v>363</v>
      </c>
      <c r="K625" t="s">
        <v>2731</v>
      </c>
      <c r="L625">
        <v>204</v>
      </c>
      <c r="M625">
        <v>45.43</v>
      </c>
      <c r="N625">
        <v>2014</v>
      </c>
      <c r="O625" t="str">
        <f>VLOOKUP(C625, Query[[Country]:[Population Rank]],2,FALSE)</f>
        <v>11</v>
      </c>
      <c r="P625" t="str">
        <f>VLOOKUP(C625, Query[[Country]:[Growth Rate]],3,FALSE)</f>
        <v>-0.30%</v>
      </c>
      <c r="Q625" t="str">
        <f>VLOOKUP(C625, Query[[Country]:[World Percentage]],4,FALSE)</f>
        <v>1.62%</v>
      </c>
      <c r="R625" t="str">
        <f>VLOOKUP(C625, Query[[Country]:[Density]],5,FALSE)</f>
        <v>334.66</v>
      </c>
      <c r="S625" t="str">
        <f>VLOOKUP(C625, Query[[Country]:[Land Area]],6, FALSE)</f>
        <v>364,555</v>
      </c>
      <c r="T625" t="str">
        <f>VLOOKUP(C625, Query[[Country]:[Area]],10, FALSE)</f>
        <v>377,930</v>
      </c>
      <c r="U625" t="str">
        <f>VLOOKUP(C625, Query[[Country]:[Region]],12, FALSE)</f>
        <v>Asia</v>
      </c>
      <c r="V625" t="str">
        <f>VLOOKUP(C625, Query[[Country]:[Subregion]],13, FALSE)</f>
        <v>Eastern Asia</v>
      </c>
      <c r="W625" t="str">
        <f>VLOOKUP(C625, Query[[Country]:[GDP (IMF)]],16, FALSE)</f>
        <v>$5.50 Tn</v>
      </c>
      <c r="X625" t="str">
        <f>VLOOKUP(C625, Query[[Country]:[GDP (UN)]],17, FALSE)</f>
        <v>$4.94 Tn</v>
      </c>
      <c r="Y625">
        <f>VLOOKUP(C625, Query[[Country]:[GDP Per Capita]],18, FALSE)</f>
        <v>43450.14</v>
      </c>
    </row>
    <row r="626" spans="1:25" x14ac:dyDescent="0.2">
      <c r="A626">
        <v>425</v>
      </c>
      <c r="B626" t="s">
        <v>459</v>
      </c>
      <c r="C626" t="s">
        <v>110</v>
      </c>
      <c r="D626">
        <v>5</v>
      </c>
      <c r="E626">
        <v>253</v>
      </c>
      <c r="F626">
        <v>354</v>
      </c>
      <c r="G626">
        <v>210</v>
      </c>
      <c r="H626">
        <v>426</v>
      </c>
      <c r="I626">
        <v>360</v>
      </c>
      <c r="J626">
        <v>493</v>
      </c>
      <c r="K626" t="s">
        <v>2668</v>
      </c>
      <c r="L626">
        <v>373</v>
      </c>
      <c r="M626">
        <v>45.43</v>
      </c>
      <c r="N626">
        <v>2014</v>
      </c>
      <c r="O626" t="str">
        <f>VLOOKUP(C626, Query[[Country]:[Population Rank]],2,FALSE)</f>
        <v>116</v>
      </c>
      <c r="P626" t="str">
        <f>VLOOKUP(C626, Query[[Country]:[Growth Rate]],3,FALSE)</f>
        <v>0.15%</v>
      </c>
      <c r="Q626" t="str">
        <f>VLOOKUP(C626, Query[[Country]:[World Percentage]],4,FALSE)</f>
        <v>0.07%</v>
      </c>
      <c r="R626" t="str">
        <f>VLOOKUP(C626, Query[[Country]:[Density]],5,FALSE)</f>
        <v>16.37</v>
      </c>
      <c r="S626" t="str">
        <f>VLOOKUP(C626, Query[[Country]:[Land Area]],6, FALSE)</f>
        <v>303,890</v>
      </c>
      <c r="T626" t="str">
        <f>VLOOKUP(C626, Query[[Country]:[Area]],10, FALSE)</f>
        <v>338,424</v>
      </c>
      <c r="U626" t="str">
        <f>VLOOKUP(C626, Query[[Country]:[Region]],12, FALSE)</f>
        <v>Europe</v>
      </c>
      <c r="V626" t="str">
        <f>VLOOKUP(C626, Query[[Country]:[Subregion]],13, FALSE)</f>
        <v>Northern Europe</v>
      </c>
      <c r="W626" t="str">
        <f>VLOOKUP(C626, Query[[Country]:[GDP (IMF)]],16, FALSE)</f>
        <v>$289.24 Bn</v>
      </c>
      <c r="X626" t="str">
        <f>VLOOKUP(C626, Query[[Country]:[GDP (UN)]],17, FALSE)</f>
        <v>$238.50 Bn</v>
      </c>
      <c r="Y626">
        <f>VLOOKUP(C626, Query[[Country]:[GDP Per Capita]],18, FALSE)</f>
        <v>52203.14</v>
      </c>
    </row>
    <row r="627" spans="1:25" x14ac:dyDescent="0.2">
      <c r="A627">
        <v>426</v>
      </c>
      <c r="B627" t="s">
        <v>460</v>
      </c>
      <c r="C627" t="s">
        <v>159</v>
      </c>
      <c r="D627">
        <v>11</v>
      </c>
      <c r="E627">
        <v>355</v>
      </c>
      <c r="F627">
        <v>478</v>
      </c>
      <c r="G627">
        <v>210</v>
      </c>
      <c r="H627">
        <v>409</v>
      </c>
      <c r="I627">
        <v>184</v>
      </c>
      <c r="J627">
        <v>609</v>
      </c>
      <c r="K627" t="s">
        <v>2747</v>
      </c>
      <c r="L627">
        <v>481</v>
      </c>
      <c r="M627">
        <v>45.43</v>
      </c>
      <c r="N627">
        <v>2014</v>
      </c>
      <c r="O627" t="str">
        <f>VLOOKUP(C627, Query[[Country]:[Population Rank]],2,FALSE)</f>
        <v>30</v>
      </c>
      <c r="P627" t="str">
        <f>VLOOKUP(C627, Query[[Country]:[Growth Rate]],3,FALSE)</f>
        <v>0.04%</v>
      </c>
      <c r="Q627" t="str">
        <f>VLOOKUP(C627, Query[[Country]:[World Percentage]],4,FALSE)</f>
        <v>0.60%</v>
      </c>
      <c r="R627" t="str">
        <f>VLOOKUP(C627, Query[[Country]:[Density]],5,FALSE)</f>
        <v>92.40</v>
      </c>
      <c r="S627" t="str">
        <f>VLOOKUP(C627, Query[[Country]:[Land Area]],6, FALSE)</f>
        <v>498,800</v>
      </c>
      <c r="T627" t="str">
        <f>VLOOKUP(C627, Query[[Country]:[Area]],10, FALSE)</f>
        <v>505,992</v>
      </c>
      <c r="U627" t="str">
        <f>VLOOKUP(C627, Query[[Country]:[Region]],12, FALSE)</f>
        <v>Europe</v>
      </c>
      <c r="V627" t="str">
        <f>VLOOKUP(C627, Query[[Country]:[Subregion]],13, FALSE)</f>
        <v>Southern Europe</v>
      </c>
      <c r="W627" t="str">
        <f>VLOOKUP(C627, Query[[Country]:[GDP (IMF)]],16, FALSE)</f>
        <v>$1.50 Tn</v>
      </c>
      <c r="X627" t="str">
        <f>VLOOKUP(C627, Query[[Country]:[GDP (UN)]],17, FALSE)</f>
        <v>$1.24 Tn</v>
      </c>
      <c r="Y627">
        <f>VLOOKUP(C627, Query[[Country]:[GDP Per Capita]],18, FALSE)</f>
        <v>32019.83</v>
      </c>
    </row>
    <row r="628" spans="1:25" x14ac:dyDescent="0.2">
      <c r="A628">
        <v>427</v>
      </c>
      <c r="B628" t="s">
        <v>461</v>
      </c>
      <c r="C628" t="s">
        <v>235</v>
      </c>
      <c r="D628">
        <v>4</v>
      </c>
      <c r="E628">
        <v>351</v>
      </c>
      <c r="F628">
        <v>413</v>
      </c>
      <c r="G628">
        <v>210</v>
      </c>
      <c r="H628">
        <v>381</v>
      </c>
      <c r="I628">
        <v>365</v>
      </c>
      <c r="J628">
        <v>406</v>
      </c>
      <c r="K628" t="s">
        <v>2731</v>
      </c>
      <c r="L628">
        <v>159</v>
      </c>
      <c r="M628">
        <v>45.43</v>
      </c>
      <c r="N628">
        <v>2014</v>
      </c>
      <c r="O628" t="str">
        <f>VLOOKUP(C628, Query[[Country]:[Population Rank]],2,FALSE)</f>
        <v>97</v>
      </c>
      <c r="P628" t="str">
        <f>VLOOKUP(C628, Query[[Country]:[Growth Rate]],3,FALSE)</f>
        <v>0.57%</v>
      </c>
      <c r="Q628" t="str">
        <f>VLOOKUP(C628, Query[[Country]:[World Percentage]],4,FALSE)</f>
        <v>0.12%</v>
      </c>
      <c r="R628" t="str">
        <f>VLOOKUP(C628, Query[[Country]:[Density]],5,FALSE)</f>
        <v>107.38</v>
      </c>
      <c r="S628" t="str">
        <f>VLOOKUP(C628, Query[[Country]:[Land Area]],6, FALSE)</f>
        <v>82,409</v>
      </c>
      <c r="T628" t="str">
        <f>VLOOKUP(C628, Query[[Country]:[Area]],10, FALSE)</f>
        <v>83,871</v>
      </c>
      <c r="U628" t="str">
        <f>VLOOKUP(C628, Query[[Country]:[Region]],12, FALSE)</f>
        <v>Europe</v>
      </c>
      <c r="V628" t="str">
        <f>VLOOKUP(C628, Query[[Country]:[Subregion]],13, FALSE)</f>
        <v>Western Europe</v>
      </c>
      <c r="W628" t="str">
        <f>VLOOKUP(C628, Query[[Country]:[GDP (IMF)]],16, FALSE)</f>
        <v>$481.68 Bn</v>
      </c>
      <c r="X628" t="str">
        <f>VLOOKUP(C628, Query[[Country]:[GDP (UN)]],17, FALSE)</f>
        <v>$390.80 Bn</v>
      </c>
      <c r="Y628">
        <f>VLOOKUP(C628, Query[[Country]:[GDP Per Capita]],18, FALSE)</f>
        <v>53481.760000000002</v>
      </c>
    </row>
    <row r="629" spans="1:25" x14ac:dyDescent="0.2">
      <c r="A629">
        <v>428</v>
      </c>
      <c r="B629" t="s">
        <v>462</v>
      </c>
      <c r="C629" t="s">
        <v>92</v>
      </c>
      <c r="D629">
        <v>14</v>
      </c>
      <c r="E629">
        <v>355</v>
      </c>
      <c r="F629">
        <v>478</v>
      </c>
      <c r="G629">
        <v>210</v>
      </c>
      <c r="H629">
        <v>781</v>
      </c>
      <c r="I629">
        <v>792</v>
      </c>
      <c r="J629">
        <v>800</v>
      </c>
      <c r="K629" t="s">
        <v>2757</v>
      </c>
      <c r="L629">
        <v>68</v>
      </c>
      <c r="M629">
        <v>45.43</v>
      </c>
      <c r="N629">
        <v>2014</v>
      </c>
      <c r="O629" t="str">
        <f>VLOOKUP(C629, Query[[Country]:[Population Rank]],2,FALSE)</f>
        <v>28</v>
      </c>
      <c r="P629" t="str">
        <f>VLOOKUP(C629, Query[[Country]:[Growth Rate]],3,FALSE)</f>
        <v>0.09%</v>
      </c>
      <c r="Q629" t="str">
        <f>VLOOKUP(C629, Query[[Country]:[World Percentage]],4,FALSE)</f>
        <v>0.66%</v>
      </c>
      <c r="R629" t="str">
        <f>VLOOKUP(C629, Query[[Country]:[Density]],5,FALSE)</f>
        <v>511.62</v>
      </c>
      <c r="S629" t="str">
        <f>VLOOKUP(C629, Query[[Country]:[Land Area]],6, FALSE)</f>
        <v>97,230</v>
      </c>
      <c r="T629" t="str">
        <f>VLOOKUP(C629, Query[[Country]:[Area]],10, FALSE)</f>
        <v>100,210</v>
      </c>
      <c r="U629" t="str">
        <f>VLOOKUP(C629, Query[[Country]:[Region]],12, FALSE)</f>
        <v>Asia</v>
      </c>
      <c r="V629" t="str">
        <f>VLOOKUP(C629, Query[[Country]:[Subregion]],13, FALSE)</f>
        <v>Eastern Asia</v>
      </c>
      <c r="W629" t="str">
        <f>VLOOKUP(C629, Query[[Country]:[GDP (IMF)]],16, FALSE)</f>
        <v>$1.74 Tn</v>
      </c>
      <c r="X629" t="str">
        <f>VLOOKUP(C629, Query[[Country]:[GDP (UN)]],17, FALSE)</f>
        <v>$1.41 Tn</v>
      </c>
      <c r="Y629">
        <f>VLOOKUP(C629, Query[[Country]:[GDP Per Capita]],18, FALSE)</f>
        <v>34023.56</v>
      </c>
    </row>
    <row r="630" spans="1:25" x14ac:dyDescent="0.2">
      <c r="A630">
        <v>429</v>
      </c>
      <c r="B630" t="s">
        <v>463</v>
      </c>
      <c r="C630" t="s">
        <v>92</v>
      </c>
      <c r="D630">
        <v>15</v>
      </c>
      <c r="E630">
        <v>355</v>
      </c>
      <c r="F630">
        <v>478</v>
      </c>
      <c r="G630">
        <v>210</v>
      </c>
      <c r="H630">
        <v>626</v>
      </c>
      <c r="I630">
        <v>663</v>
      </c>
      <c r="J630">
        <v>800</v>
      </c>
      <c r="K630" t="s">
        <v>2754</v>
      </c>
      <c r="L630">
        <v>84</v>
      </c>
      <c r="M630">
        <v>45.43</v>
      </c>
      <c r="N630">
        <v>2014</v>
      </c>
      <c r="O630" t="str">
        <f>VLOOKUP(C630, Query[[Country]:[Population Rank]],2,FALSE)</f>
        <v>28</v>
      </c>
      <c r="P630" t="str">
        <f>VLOOKUP(C630, Query[[Country]:[Growth Rate]],3,FALSE)</f>
        <v>0.09%</v>
      </c>
      <c r="Q630" t="str">
        <f>VLOOKUP(C630, Query[[Country]:[World Percentage]],4,FALSE)</f>
        <v>0.66%</v>
      </c>
      <c r="R630" t="str">
        <f>VLOOKUP(C630, Query[[Country]:[Density]],5,FALSE)</f>
        <v>511.62</v>
      </c>
      <c r="S630" t="str">
        <f>VLOOKUP(C630, Query[[Country]:[Land Area]],6, FALSE)</f>
        <v>97,230</v>
      </c>
      <c r="T630" t="str">
        <f>VLOOKUP(C630, Query[[Country]:[Area]],10, FALSE)</f>
        <v>100,210</v>
      </c>
      <c r="U630" t="str">
        <f>VLOOKUP(C630, Query[[Country]:[Region]],12, FALSE)</f>
        <v>Asia</v>
      </c>
      <c r="V630" t="str">
        <f>VLOOKUP(C630, Query[[Country]:[Subregion]],13, FALSE)</f>
        <v>Eastern Asia</v>
      </c>
      <c r="W630" t="str">
        <f>VLOOKUP(C630, Query[[Country]:[GDP (IMF)]],16, FALSE)</f>
        <v>$1.74 Tn</v>
      </c>
      <c r="X630" t="str">
        <f>VLOOKUP(C630, Query[[Country]:[GDP (UN)]],17, FALSE)</f>
        <v>$1.41 Tn</v>
      </c>
      <c r="Y630">
        <f>VLOOKUP(C630, Query[[Country]:[GDP Per Capita]],18, FALSE)</f>
        <v>34023.56</v>
      </c>
    </row>
    <row r="631" spans="1:25" x14ac:dyDescent="0.2">
      <c r="A631">
        <v>430</v>
      </c>
      <c r="B631" t="s">
        <v>464</v>
      </c>
      <c r="C631" t="s">
        <v>110</v>
      </c>
      <c r="D631">
        <v>6</v>
      </c>
      <c r="E631">
        <v>355</v>
      </c>
      <c r="F631">
        <v>235</v>
      </c>
      <c r="G631">
        <v>210</v>
      </c>
      <c r="H631">
        <v>554</v>
      </c>
      <c r="I631">
        <v>461</v>
      </c>
      <c r="J631">
        <v>493</v>
      </c>
      <c r="K631" t="s">
        <v>2758</v>
      </c>
      <c r="L631">
        <v>637</v>
      </c>
      <c r="M631">
        <v>45.41</v>
      </c>
      <c r="N631">
        <v>2014</v>
      </c>
      <c r="O631" t="str">
        <f>VLOOKUP(C631, Query[[Country]:[Population Rank]],2,FALSE)</f>
        <v>116</v>
      </c>
      <c r="P631" t="str">
        <f>VLOOKUP(C631, Query[[Country]:[Growth Rate]],3,FALSE)</f>
        <v>0.15%</v>
      </c>
      <c r="Q631" t="str">
        <f>VLOOKUP(C631, Query[[Country]:[World Percentage]],4,FALSE)</f>
        <v>0.07%</v>
      </c>
      <c r="R631" t="str">
        <f>VLOOKUP(C631, Query[[Country]:[Density]],5,FALSE)</f>
        <v>16.37</v>
      </c>
      <c r="S631" t="str">
        <f>VLOOKUP(C631, Query[[Country]:[Land Area]],6, FALSE)</f>
        <v>303,890</v>
      </c>
      <c r="T631" t="str">
        <f>VLOOKUP(C631, Query[[Country]:[Area]],10, FALSE)</f>
        <v>338,424</v>
      </c>
      <c r="U631" t="str">
        <f>VLOOKUP(C631, Query[[Country]:[Region]],12, FALSE)</f>
        <v>Europe</v>
      </c>
      <c r="V631" t="str">
        <f>VLOOKUP(C631, Query[[Country]:[Subregion]],13, FALSE)</f>
        <v>Northern Europe</v>
      </c>
      <c r="W631" t="str">
        <f>VLOOKUP(C631, Query[[Country]:[GDP (IMF)]],16, FALSE)</f>
        <v>$289.24 Bn</v>
      </c>
      <c r="X631" t="str">
        <f>VLOOKUP(C631, Query[[Country]:[GDP (UN)]],17, FALSE)</f>
        <v>$238.50 Bn</v>
      </c>
      <c r="Y631">
        <f>VLOOKUP(C631, Query[[Country]:[GDP Per Capita]],18, FALSE)</f>
        <v>52203.14</v>
      </c>
    </row>
    <row r="632" spans="1:25" x14ac:dyDescent="0.2">
      <c r="A632">
        <v>431</v>
      </c>
      <c r="B632" t="s">
        <v>465</v>
      </c>
      <c r="C632" t="s">
        <v>95</v>
      </c>
      <c r="D632">
        <v>21</v>
      </c>
      <c r="E632">
        <v>355</v>
      </c>
      <c r="F632">
        <v>478</v>
      </c>
      <c r="G632">
        <v>210</v>
      </c>
      <c r="H632">
        <v>404</v>
      </c>
      <c r="I632">
        <v>328</v>
      </c>
      <c r="J632">
        <v>406</v>
      </c>
      <c r="K632" t="s">
        <v>2687</v>
      </c>
      <c r="L632">
        <v>280</v>
      </c>
      <c r="M632">
        <v>45.41</v>
      </c>
      <c r="N632">
        <v>2014</v>
      </c>
      <c r="O632" t="str">
        <f>VLOOKUP(C632, Query[[Country]:[Population Rank]],2,FALSE)</f>
        <v>23</v>
      </c>
      <c r="P632" t="str">
        <f>VLOOKUP(C632, Query[[Country]:[Growth Rate]],3,FALSE)</f>
        <v>-0.15%</v>
      </c>
      <c r="Q632" t="str">
        <f>VLOOKUP(C632, Query[[Country]:[World Percentage]],4,FALSE)</f>
        <v>0.78%</v>
      </c>
      <c r="R632" t="str">
        <f>VLOOKUP(C632, Query[[Country]:[Density]],5,FALSE)</f>
        <v>200.65</v>
      </c>
      <c r="S632" t="str">
        <f>VLOOKUP(C632, Query[[Country]:[Land Area]],6, FALSE)</f>
        <v>294,140</v>
      </c>
      <c r="T632" t="str">
        <f>VLOOKUP(C632, Query[[Country]:[Area]],10, FALSE)</f>
        <v>301,336</v>
      </c>
      <c r="U632" t="str">
        <f>VLOOKUP(C632, Query[[Country]:[Region]],12, FALSE)</f>
        <v>Europe</v>
      </c>
      <c r="V632" t="str">
        <f>VLOOKUP(C632, Query[[Country]:[Subregion]],13, FALSE)</f>
        <v>Southern Europe</v>
      </c>
      <c r="W632" t="str">
        <f>VLOOKUP(C632, Query[[Country]:[GDP (IMF)]],16, FALSE)</f>
        <v>$2.09 Tn</v>
      </c>
      <c r="X632" t="str">
        <f>VLOOKUP(C632, Query[[Country]:[GDP (UN)]],17, FALSE)</f>
        <v>$1.86 Tn</v>
      </c>
      <c r="Y632">
        <f>VLOOKUP(C632, Query[[Country]:[GDP Per Capita]],18, FALSE)</f>
        <v>34574.71</v>
      </c>
    </row>
    <row r="633" spans="1:25" x14ac:dyDescent="0.2">
      <c r="A633">
        <v>432</v>
      </c>
      <c r="B633" t="s">
        <v>466</v>
      </c>
      <c r="C633" t="s">
        <v>66</v>
      </c>
      <c r="D633">
        <v>17</v>
      </c>
      <c r="E633">
        <v>355</v>
      </c>
      <c r="F633">
        <v>478</v>
      </c>
      <c r="G633">
        <v>210</v>
      </c>
      <c r="H633">
        <v>327</v>
      </c>
      <c r="I633">
        <v>228</v>
      </c>
      <c r="J633">
        <v>406</v>
      </c>
      <c r="K633" t="s">
        <v>2668</v>
      </c>
      <c r="L633">
        <v>426</v>
      </c>
      <c r="M633">
        <v>45.41</v>
      </c>
      <c r="N633">
        <v>2014</v>
      </c>
      <c r="O633" t="str">
        <f>VLOOKUP(C633, Query[[Country]:[Population Rank]],2,FALSE)</f>
        <v>22</v>
      </c>
      <c r="P633" t="str">
        <f>VLOOKUP(C633, Query[[Country]:[Growth Rate]],3,FALSE)</f>
        <v>0.22%</v>
      </c>
      <c r="Q633" t="str">
        <f>VLOOKUP(C633, Query[[Country]:[World Percentage]],4,FALSE)</f>
        <v>0.84%</v>
      </c>
      <c r="R633" t="str">
        <f>VLOOKUP(C633, Query[[Country]:[Density]],5,FALSE)</f>
        <v>118.31</v>
      </c>
      <c r="S633" t="str">
        <f>VLOOKUP(C633, Query[[Country]:[Land Area]],6, FALSE)</f>
        <v>547,557</v>
      </c>
      <c r="T633" t="str">
        <f>VLOOKUP(C633, Query[[Country]:[Area]],10, FALSE)</f>
        <v>551,695</v>
      </c>
      <c r="U633" t="str">
        <f>VLOOKUP(C633, Query[[Country]:[Region]],12, FALSE)</f>
        <v>Europe</v>
      </c>
      <c r="V633" t="str">
        <f>VLOOKUP(C633, Query[[Country]:[Subregion]],13, FALSE)</f>
        <v>Western Europe</v>
      </c>
      <c r="W633" t="str">
        <f>VLOOKUP(C633, Query[[Country]:[GDP (IMF)]],16, FALSE)</f>
        <v>$2.88 Tn</v>
      </c>
      <c r="X633" t="str">
        <f>VLOOKUP(C633, Query[[Country]:[GDP (UN)]],17, FALSE)</f>
        <v>$2.47 Tn</v>
      </c>
      <c r="Y633">
        <f>VLOOKUP(C633, Query[[Country]:[GDP Per Capita]],18, FALSE)</f>
        <v>44061.52</v>
      </c>
    </row>
    <row r="634" spans="1:25" x14ac:dyDescent="0.2">
      <c r="A634">
        <v>433</v>
      </c>
      <c r="B634" t="s">
        <v>467</v>
      </c>
      <c r="C634" t="s">
        <v>86</v>
      </c>
      <c r="D634">
        <v>10</v>
      </c>
      <c r="E634">
        <v>355</v>
      </c>
      <c r="F634">
        <v>478</v>
      </c>
      <c r="G634">
        <v>210</v>
      </c>
      <c r="H634">
        <v>376</v>
      </c>
      <c r="I634">
        <v>266</v>
      </c>
      <c r="J634">
        <v>363</v>
      </c>
      <c r="K634" t="s">
        <v>2725</v>
      </c>
      <c r="L634">
        <v>737</v>
      </c>
      <c r="M634">
        <v>45.4</v>
      </c>
      <c r="N634">
        <v>2014</v>
      </c>
      <c r="O634" t="str">
        <f>VLOOKUP(C634, Query[[Country]:[Population Rank]],2,FALSE)</f>
        <v>91</v>
      </c>
      <c r="P634" t="str">
        <f>VLOOKUP(C634, Query[[Country]:[Growth Rate]],3,FALSE)</f>
        <v>0.63%</v>
      </c>
      <c r="Q634" t="str">
        <f>VLOOKUP(C634, Query[[Country]:[World Percentage]],4,FALSE)</f>
        <v>0.13%</v>
      </c>
      <c r="R634" t="str">
        <f>VLOOKUP(C634, Query[[Country]:[Density]],5,FALSE)</f>
        <v>22.43</v>
      </c>
      <c r="S634" t="str">
        <f>VLOOKUP(C634, Query[[Country]:[Land Area]],6, FALSE)</f>
        <v>410,340</v>
      </c>
      <c r="T634" t="str">
        <f>VLOOKUP(C634, Query[[Country]:[Area]],10, FALSE)</f>
        <v>450,295</v>
      </c>
      <c r="U634" t="str">
        <f>VLOOKUP(C634, Query[[Country]:[Region]],12, FALSE)</f>
        <v>Europe</v>
      </c>
      <c r="V634" t="str">
        <f>VLOOKUP(C634, Query[[Country]:[Subregion]],13, FALSE)</f>
        <v>Northern Europe</v>
      </c>
      <c r="W634" t="str">
        <f>VLOOKUP(C634, Query[[Country]:[GDP (IMF)]],16, FALSE)</f>
        <v>$576.72 Bn</v>
      </c>
      <c r="X634" t="str">
        <f>VLOOKUP(C634, Query[[Country]:[GDP (UN)]],17, FALSE)</f>
        <v>$514.48 Bn</v>
      </c>
      <c r="Y634">
        <f>VLOOKUP(C634, Query[[Country]:[GDP Per Capita]],18, FALSE)</f>
        <v>57105.15</v>
      </c>
    </row>
    <row r="635" spans="1:25" x14ac:dyDescent="0.2">
      <c r="A635">
        <v>434</v>
      </c>
      <c r="B635" t="s">
        <v>468</v>
      </c>
      <c r="C635" t="s">
        <v>15</v>
      </c>
      <c r="D635">
        <v>141</v>
      </c>
      <c r="E635">
        <v>355</v>
      </c>
      <c r="F635">
        <v>478</v>
      </c>
      <c r="G635">
        <v>97</v>
      </c>
      <c r="H635">
        <v>449</v>
      </c>
      <c r="I635">
        <v>374</v>
      </c>
      <c r="J635">
        <v>283</v>
      </c>
      <c r="K635" t="s">
        <v>2691</v>
      </c>
      <c r="L635">
        <v>637</v>
      </c>
      <c r="M635">
        <v>45.4</v>
      </c>
      <c r="N635">
        <v>2014</v>
      </c>
      <c r="O635" t="str">
        <f>VLOOKUP(C635, Query[[Country]:[Population Rank]],2,FALSE)</f>
        <v>3</v>
      </c>
      <c r="P635" t="str">
        <f>VLOOKUP(C635, Query[[Country]:[Growth Rate]],3,FALSE)</f>
        <v>0.59%</v>
      </c>
      <c r="Q635" t="str">
        <f>VLOOKUP(C635, Query[[Country]:[World Percentage]],4,FALSE)</f>
        <v>4.25%</v>
      </c>
      <c r="R635" t="str">
        <f>VLOOKUP(C635, Query[[Country]:[Density]],5,FALSE)</f>
        <v>35.32</v>
      </c>
      <c r="S635" t="str">
        <f>VLOOKUP(C635, Query[[Country]:[Land Area]],6, FALSE)</f>
        <v>9,147,420</v>
      </c>
      <c r="T635" t="str">
        <f>VLOOKUP(C635, Query[[Country]:[Area]],10, FALSE)</f>
        <v>9,372,610</v>
      </c>
      <c r="U635" t="str">
        <f>VLOOKUP(C635, Query[[Country]:[Region]],12, FALSE)</f>
        <v>Americas</v>
      </c>
      <c r="V635" t="str">
        <f>VLOOKUP(C635, Query[[Country]:[Subregion]],13, FALSE)</f>
        <v>Northern America</v>
      </c>
      <c r="W635" t="str">
        <f>VLOOKUP(C635, Query[[Country]:[GDP (IMF)]],16, FALSE)</f>
        <v>$22.20 Tn</v>
      </c>
      <c r="X635" t="str">
        <f>VLOOKUP(C635, Query[[Country]:[GDP (UN)]],17, FALSE)</f>
        <v>$18.62 Tn</v>
      </c>
      <c r="Y635">
        <f>VLOOKUP(C635, Query[[Country]:[GDP Per Capita]],18, FALSE)</f>
        <v>67063.27</v>
      </c>
    </row>
    <row r="636" spans="1:25" x14ac:dyDescent="0.2">
      <c r="A636">
        <v>435</v>
      </c>
      <c r="B636" t="s">
        <v>469</v>
      </c>
      <c r="C636" t="s">
        <v>138</v>
      </c>
      <c r="D636">
        <v>18</v>
      </c>
      <c r="E636">
        <v>224</v>
      </c>
      <c r="F636">
        <v>469</v>
      </c>
      <c r="G636">
        <v>210</v>
      </c>
      <c r="H636">
        <v>270</v>
      </c>
      <c r="I636">
        <v>467</v>
      </c>
      <c r="J636">
        <v>493</v>
      </c>
      <c r="K636" t="s">
        <v>2708</v>
      </c>
      <c r="L636">
        <v>373</v>
      </c>
      <c r="M636">
        <v>45.4</v>
      </c>
      <c r="N636">
        <v>2014</v>
      </c>
      <c r="O636" t="str">
        <f>VLOOKUP(C636, Query[[Country]:[Population Rank]],2,FALSE)</f>
        <v>1</v>
      </c>
      <c r="P636" t="str">
        <f>VLOOKUP(C636, Query[[Country]:[Growth Rate]],3,FALSE)</f>
        <v>0.39%</v>
      </c>
      <c r="Q636" t="str">
        <f>VLOOKUP(C636, Query[[Country]:[World Percentage]],4,FALSE)</f>
        <v>18.47%</v>
      </c>
      <c r="R636" t="str">
        <f>VLOOKUP(C636, Query[[Country]:[Density]],5,FALSE)</f>
        <v>148.28</v>
      </c>
      <c r="S636" t="str">
        <f>VLOOKUP(C636, Query[[Country]:[Land Area]],6, FALSE)</f>
        <v>9,388,211</v>
      </c>
      <c r="T636" t="str">
        <f>VLOOKUP(C636, Query[[Country]:[Area]],10, FALSE)</f>
        <v>9,706,961</v>
      </c>
      <c r="U636" t="str">
        <f>VLOOKUP(C636, Query[[Country]:[Region]],12, FALSE)</f>
        <v>Asia</v>
      </c>
      <c r="V636" t="str">
        <f>VLOOKUP(C636, Query[[Country]:[Subregion]],13, FALSE)</f>
        <v>Eastern Asia</v>
      </c>
      <c r="W636" t="str">
        <f>VLOOKUP(C636, Query[[Country]:[GDP (IMF)]],16, FALSE)</f>
        <v>$15.47 Tn</v>
      </c>
      <c r="X636" t="str">
        <f>VLOOKUP(C636, Query[[Country]:[GDP (UN)]],17, FALSE)</f>
        <v>$11.22 Tn</v>
      </c>
      <c r="Y636">
        <f>VLOOKUP(C636, Query[[Country]:[GDP Per Capita]],18, FALSE)</f>
        <v>10746.78</v>
      </c>
    </row>
    <row r="637" spans="1:25" x14ac:dyDescent="0.2">
      <c r="A637">
        <v>436</v>
      </c>
      <c r="B637" t="s">
        <v>470</v>
      </c>
      <c r="C637" t="s">
        <v>358</v>
      </c>
      <c r="D637">
        <v>2</v>
      </c>
      <c r="E637">
        <v>263</v>
      </c>
      <c r="F637">
        <v>88</v>
      </c>
      <c r="G637">
        <v>210</v>
      </c>
      <c r="H637">
        <v>701</v>
      </c>
      <c r="I637">
        <v>732</v>
      </c>
      <c r="J637">
        <v>800</v>
      </c>
      <c r="K637" t="s">
        <v>2751</v>
      </c>
      <c r="L637">
        <v>637</v>
      </c>
      <c r="M637">
        <v>45.4</v>
      </c>
      <c r="N637">
        <v>2014</v>
      </c>
      <c r="O637" t="str">
        <f>VLOOKUP(C637, Query[[Country]:[Population Rank]],2,FALSE)</f>
        <v>2</v>
      </c>
      <c r="P637" t="str">
        <f>VLOOKUP(C637, Query[[Country]:[Growth Rate]],3,FALSE)</f>
        <v>0.99%</v>
      </c>
      <c r="Q637" t="str">
        <f>VLOOKUP(C637, Query[[Country]:[World Percentage]],4,FALSE)</f>
        <v>17.70%</v>
      </c>
      <c r="R637" t="str">
        <f>VLOOKUP(C637, Query[[Country]:[Density]],5,FALSE)</f>
        <v>419.76</v>
      </c>
      <c r="S637" t="str">
        <f>VLOOKUP(C637, Query[[Country]:[Land Area]],6, FALSE)</f>
        <v>2,973,190</v>
      </c>
      <c r="T637" t="str">
        <f>VLOOKUP(C637, Query[[Country]:[Area]],10, FALSE)</f>
        <v>3,287,590</v>
      </c>
      <c r="U637" t="str">
        <f>VLOOKUP(C637, Query[[Country]:[Region]],12, FALSE)</f>
        <v>Asia</v>
      </c>
      <c r="V637" t="str">
        <f>VLOOKUP(C637, Query[[Country]:[Subregion]],13, FALSE)</f>
        <v>Southern Asia</v>
      </c>
      <c r="W637" t="str">
        <f>VLOOKUP(C637, Query[[Country]:[GDP (IMF)]],16, FALSE)</f>
        <v>$3.26 Tn</v>
      </c>
      <c r="X637" t="str">
        <f>VLOOKUP(C637, Query[[Country]:[GDP (UN)]],17, FALSE)</f>
        <v>$2.26 Tn</v>
      </c>
      <c r="Y637">
        <f>VLOOKUP(C637, Query[[Country]:[GDP Per Capita]],18, FALSE)</f>
        <v>2360.66</v>
      </c>
    </row>
    <row r="638" spans="1:25" x14ac:dyDescent="0.2">
      <c r="A638">
        <v>437</v>
      </c>
      <c r="B638" t="s">
        <v>471</v>
      </c>
      <c r="C638" t="s">
        <v>168</v>
      </c>
      <c r="D638">
        <v>3</v>
      </c>
      <c r="E638">
        <v>355</v>
      </c>
      <c r="F638">
        <v>478</v>
      </c>
      <c r="G638">
        <v>210</v>
      </c>
      <c r="H638">
        <v>297</v>
      </c>
      <c r="I638">
        <v>534</v>
      </c>
      <c r="J638">
        <v>406</v>
      </c>
      <c r="K638" t="s">
        <v>2736</v>
      </c>
      <c r="L638">
        <v>227</v>
      </c>
      <c r="M638">
        <v>45.39</v>
      </c>
      <c r="N638">
        <v>2014</v>
      </c>
      <c r="O638" t="str">
        <f>VLOOKUP(C638, Query[[Country]:[Population Rank]],2,FALSE)</f>
        <v>6</v>
      </c>
      <c r="P638" t="str">
        <f>VLOOKUP(C638, Query[[Country]:[Growth Rate]],3,FALSE)</f>
        <v>0.72%</v>
      </c>
      <c r="Q638" t="str">
        <f>VLOOKUP(C638, Query[[Country]:[World Percentage]],4,FALSE)</f>
        <v>2.73%</v>
      </c>
      <c r="R638" t="str">
        <f>VLOOKUP(C638, Query[[Country]:[Density]],5,FALSE)</f>
        <v>24.96</v>
      </c>
      <c r="S638" t="str">
        <f>VLOOKUP(C638, Query[[Country]:[Land Area]],6, FALSE)</f>
        <v>8,358,140</v>
      </c>
      <c r="T638" t="str">
        <f>VLOOKUP(C638, Query[[Country]:[Area]],10, FALSE)</f>
        <v>8,515,767</v>
      </c>
      <c r="U638" t="str">
        <f>VLOOKUP(C638, Query[[Country]:[Region]],12, FALSE)</f>
        <v>Americas</v>
      </c>
      <c r="V638" t="str">
        <f>VLOOKUP(C638, Query[[Country]:[Subregion]],13, FALSE)</f>
        <v>South America</v>
      </c>
      <c r="W638" t="str">
        <f>VLOOKUP(C638, Query[[Country]:[GDP (IMF)]],16, FALSE)</f>
        <v>$2.06 Tn</v>
      </c>
      <c r="X638" t="str">
        <f>VLOOKUP(C638, Query[[Country]:[GDP (UN)]],17, FALSE)</f>
        <v>$1.80 Tn</v>
      </c>
      <c r="Y638">
        <f>VLOOKUP(C638, Query[[Country]:[GDP Per Capita]],18, FALSE)</f>
        <v>9703.17</v>
      </c>
    </row>
    <row r="639" spans="1:25" x14ac:dyDescent="0.2">
      <c r="A639">
        <v>438</v>
      </c>
      <c r="B639" t="s">
        <v>472</v>
      </c>
      <c r="C639" t="s">
        <v>138</v>
      </c>
      <c r="D639">
        <v>19</v>
      </c>
      <c r="E639">
        <v>355</v>
      </c>
      <c r="F639">
        <v>228</v>
      </c>
      <c r="G639">
        <v>210</v>
      </c>
      <c r="H639">
        <v>310</v>
      </c>
      <c r="I639">
        <v>627</v>
      </c>
      <c r="J639">
        <v>609</v>
      </c>
      <c r="K639" t="s">
        <v>2731</v>
      </c>
      <c r="L639">
        <v>481</v>
      </c>
      <c r="M639">
        <v>45.39</v>
      </c>
      <c r="N639">
        <v>2014</v>
      </c>
      <c r="O639" t="str">
        <f>VLOOKUP(C639, Query[[Country]:[Population Rank]],2,FALSE)</f>
        <v>1</v>
      </c>
      <c r="P639" t="str">
        <f>VLOOKUP(C639, Query[[Country]:[Growth Rate]],3,FALSE)</f>
        <v>0.39%</v>
      </c>
      <c r="Q639" t="str">
        <f>VLOOKUP(C639, Query[[Country]:[World Percentage]],4,FALSE)</f>
        <v>18.47%</v>
      </c>
      <c r="R639" t="str">
        <f>VLOOKUP(C639, Query[[Country]:[Density]],5,FALSE)</f>
        <v>148.28</v>
      </c>
      <c r="S639" t="str">
        <f>VLOOKUP(C639, Query[[Country]:[Land Area]],6, FALSE)</f>
        <v>9,388,211</v>
      </c>
      <c r="T639" t="str">
        <f>VLOOKUP(C639, Query[[Country]:[Area]],10, FALSE)</f>
        <v>9,706,961</v>
      </c>
      <c r="U639" t="str">
        <f>VLOOKUP(C639, Query[[Country]:[Region]],12, FALSE)</f>
        <v>Asia</v>
      </c>
      <c r="V639" t="str">
        <f>VLOOKUP(C639, Query[[Country]:[Subregion]],13, FALSE)</f>
        <v>Eastern Asia</v>
      </c>
      <c r="W639" t="str">
        <f>VLOOKUP(C639, Query[[Country]:[GDP (IMF)]],16, FALSE)</f>
        <v>$15.47 Tn</v>
      </c>
      <c r="X639" t="str">
        <f>VLOOKUP(C639, Query[[Country]:[GDP (UN)]],17, FALSE)</f>
        <v>$11.22 Tn</v>
      </c>
      <c r="Y639">
        <f>VLOOKUP(C639, Query[[Country]:[GDP Per Capita]],18, FALSE)</f>
        <v>10746.78</v>
      </c>
    </row>
    <row r="640" spans="1:25" x14ac:dyDescent="0.2">
      <c r="A640">
        <v>439</v>
      </c>
      <c r="B640" t="s">
        <v>473</v>
      </c>
      <c r="C640" t="s">
        <v>15</v>
      </c>
      <c r="D640">
        <v>142</v>
      </c>
      <c r="E640">
        <v>314</v>
      </c>
      <c r="F640">
        <v>180</v>
      </c>
      <c r="G640">
        <v>210</v>
      </c>
      <c r="H640">
        <v>441</v>
      </c>
      <c r="I640">
        <v>419</v>
      </c>
      <c r="J640">
        <v>406</v>
      </c>
      <c r="K640" t="s">
        <v>1092</v>
      </c>
      <c r="L640">
        <v>637</v>
      </c>
      <c r="M640">
        <v>45.39</v>
      </c>
      <c r="N640">
        <v>2014</v>
      </c>
      <c r="O640" t="str">
        <f>VLOOKUP(C640, Query[[Country]:[Population Rank]],2,FALSE)</f>
        <v>3</v>
      </c>
      <c r="P640" t="str">
        <f>VLOOKUP(C640, Query[[Country]:[Growth Rate]],3,FALSE)</f>
        <v>0.59%</v>
      </c>
      <c r="Q640" t="str">
        <f>VLOOKUP(C640, Query[[Country]:[World Percentage]],4,FALSE)</f>
        <v>4.25%</v>
      </c>
      <c r="R640" t="str">
        <f>VLOOKUP(C640, Query[[Country]:[Density]],5,FALSE)</f>
        <v>35.32</v>
      </c>
      <c r="S640" t="str">
        <f>VLOOKUP(C640, Query[[Country]:[Land Area]],6, FALSE)</f>
        <v>9,147,420</v>
      </c>
      <c r="T640" t="str">
        <f>VLOOKUP(C640, Query[[Country]:[Area]],10, FALSE)</f>
        <v>9,372,610</v>
      </c>
      <c r="U640" t="str">
        <f>VLOOKUP(C640, Query[[Country]:[Region]],12, FALSE)</f>
        <v>Americas</v>
      </c>
      <c r="V640" t="str">
        <f>VLOOKUP(C640, Query[[Country]:[Subregion]],13, FALSE)</f>
        <v>Northern America</v>
      </c>
      <c r="W640" t="str">
        <f>VLOOKUP(C640, Query[[Country]:[GDP (IMF)]],16, FALSE)</f>
        <v>$22.20 Tn</v>
      </c>
      <c r="X640" t="str">
        <f>VLOOKUP(C640, Query[[Country]:[GDP (UN)]],17, FALSE)</f>
        <v>$18.62 Tn</v>
      </c>
      <c r="Y640">
        <f>VLOOKUP(C640, Query[[Country]:[GDP Per Capita]],18, FALSE)</f>
        <v>67063.27</v>
      </c>
    </row>
    <row r="641" spans="1:25" x14ac:dyDescent="0.2">
      <c r="A641">
        <v>440</v>
      </c>
      <c r="B641" t="s">
        <v>474</v>
      </c>
      <c r="C641" t="s">
        <v>92</v>
      </c>
      <c r="D641">
        <v>16</v>
      </c>
      <c r="E641">
        <v>355</v>
      </c>
      <c r="F641">
        <v>422</v>
      </c>
      <c r="G641">
        <v>210</v>
      </c>
      <c r="H641">
        <v>395</v>
      </c>
      <c r="I641">
        <v>511</v>
      </c>
      <c r="J641">
        <v>363</v>
      </c>
      <c r="K641" t="s">
        <v>2759</v>
      </c>
      <c r="L641">
        <v>128</v>
      </c>
      <c r="M641">
        <v>45.38</v>
      </c>
      <c r="N641">
        <v>2014</v>
      </c>
      <c r="O641" t="str">
        <f>VLOOKUP(C641, Query[[Country]:[Population Rank]],2,FALSE)</f>
        <v>28</v>
      </c>
      <c r="P641" t="str">
        <f>VLOOKUP(C641, Query[[Country]:[Growth Rate]],3,FALSE)</f>
        <v>0.09%</v>
      </c>
      <c r="Q641" t="str">
        <f>VLOOKUP(C641, Query[[Country]:[World Percentage]],4,FALSE)</f>
        <v>0.66%</v>
      </c>
      <c r="R641" t="str">
        <f>VLOOKUP(C641, Query[[Country]:[Density]],5,FALSE)</f>
        <v>511.62</v>
      </c>
      <c r="S641" t="str">
        <f>VLOOKUP(C641, Query[[Country]:[Land Area]],6, FALSE)</f>
        <v>97,230</v>
      </c>
      <c r="T641" t="str">
        <f>VLOOKUP(C641, Query[[Country]:[Area]],10, FALSE)</f>
        <v>100,210</v>
      </c>
      <c r="U641" t="str">
        <f>VLOOKUP(C641, Query[[Country]:[Region]],12, FALSE)</f>
        <v>Asia</v>
      </c>
      <c r="V641" t="str">
        <f>VLOOKUP(C641, Query[[Country]:[Subregion]],13, FALSE)</f>
        <v>Eastern Asia</v>
      </c>
      <c r="W641" t="str">
        <f>VLOOKUP(C641, Query[[Country]:[GDP (IMF)]],16, FALSE)</f>
        <v>$1.74 Tn</v>
      </c>
      <c r="X641" t="str">
        <f>VLOOKUP(C641, Query[[Country]:[GDP (UN)]],17, FALSE)</f>
        <v>$1.41 Tn</v>
      </c>
      <c r="Y641">
        <f>VLOOKUP(C641, Query[[Country]:[GDP Per Capita]],18, FALSE)</f>
        <v>34023.56</v>
      </c>
    </row>
    <row r="642" spans="1:25" x14ac:dyDescent="0.2">
      <c r="A642">
        <v>441</v>
      </c>
      <c r="B642" t="s">
        <v>475</v>
      </c>
      <c r="C642" t="s">
        <v>15</v>
      </c>
      <c r="D642">
        <v>143</v>
      </c>
      <c r="E642">
        <v>355</v>
      </c>
      <c r="F642">
        <v>478</v>
      </c>
      <c r="G642">
        <v>210</v>
      </c>
      <c r="H642">
        <v>384</v>
      </c>
      <c r="I642">
        <v>478</v>
      </c>
      <c r="J642">
        <v>220</v>
      </c>
      <c r="K642" t="s">
        <v>2668</v>
      </c>
      <c r="L642">
        <v>552</v>
      </c>
      <c r="M642">
        <v>45.38</v>
      </c>
      <c r="N642">
        <v>2014</v>
      </c>
      <c r="O642" t="str">
        <f>VLOOKUP(C642, Query[[Country]:[Population Rank]],2,FALSE)</f>
        <v>3</v>
      </c>
      <c r="P642" t="str">
        <f>VLOOKUP(C642, Query[[Country]:[Growth Rate]],3,FALSE)</f>
        <v>0.59%</v>
      </c>
      <c r="Q642" t="str">
        <f>VLOOKUP(C642, Query[[Country]:[World Percentage]],4,FALSE)</f>
        <v>4.25%</v>
      </c>
      <c r="R642" t="str">
        <f>VLOOKUP(C642, Query[[Country]:[Density]],5,FALSE)</f>
        <v>35.32</v>
      </c>
      <c r="S642" t="str">
        <f>VLOOKUP(C642, Query[[Country]:[Land Area]],6, FALSE)</f>
        <v>9,147,420</v>
      </c>
      <c r="T642" t="str">
        <f>VLOOKUP(C642, Query[[Country]:[Area]],10, FALSE)</f>
        <v>9,372,610</v>
      </c>
      <c r="U642" t="str">
        <f>VLOOKUP(C642, Query[[Country]:[Region]],12, FALSE)</f>
        <v>Americas</v>
      </c>
      <c r="V642" t="str">
        <f>VLOOKUP(C642, Query[[Country]:[Subregion]],13, FALSE)</f>
        <v>Northern America</v>
      </c>
      <c r="W642" t="str">
        <f>VLOOKUP(C642, Query[[Country]:[GDP (IMF)]],16, FALSE)</f>
        <v>$22.20 Tn</v>
      </c>
      <c r="X642" t="str">
        <f>VLOOKUP(C642, Query[[Country]:[GDP (UN)]],17, FALSE)</f>
        <v>$18.62 Tn</v>
      </c>
      <c r="Y642">
        <f>VLOOKUP(C642, Query[[Country]:[GDP Per Capita]],18, FALSE)</f>
        <v>67063.27</v>
      </c>
    </row>
    <row r="643" spans="1:25" x14ac:dyDescent="0.2">
      <c r="A643">
        <v>442</v>
      </c>
      <c r="B643" t="s">
        <v>476</v>
      </c>
      <c r="C643" t="s">
        <v>15</v>
      </c>
      <c r="D643">
        <v>144</v>
      </c>
      <c r="E643">
        <v>355</v>
      </c>
      <c r="F643">
        <v>478</v>
      </c>
      <c r="G643">
        <v>210</v>
      </c>
      <c r="H643">
        <v>488</v>
      </c>
      <c r="I643">
        <v>542</v>
      </c>
      <c r="J643">
        <v>609</v>
      </c>
      <c r="K643" t="s">
        <v>2721</v>
      </c>
      <c r="L643">
        <v>280</v>
      </c>
      <c r="M643">
        <v>45.37</v>
      </c>
      <c r="N643">
        <v>2014</v>
      </c>
      <c r="O643" t="str">
        <f>VLOOKUP(C643, Query[[Country]:[Population Rank]],2,FALSE)</f>
        <v>3</v>
      </c>
      <c r="P643" t="str">
        <f>VLOOKUP(C643, Query[[Country]:[Growth Rate]],3,FALSE)</f>
        <v>0.59%</v>
      </c>
      <c r="Q643" t="str">
        <f>VLOOKUP(C643, Query[[Country]:[World Percentage]],4,FALSE)</f>
        <v>4.25%</v>
      </c>
      <c r="R643" t="str">
        <f>VLOOKUP(C643, Query[[Country]:[Density]],5,FALSE)</f>
        <v>35.32</v>
      </c>
      <c r="S643" t="str">
        <f>VLOOKUP(C643, Query[[Country]:[Land Area]],6, FALSE)</f>
        <v>9,147,420</v>
      </c>
      <c r="T643" t="str">
        <f>VLOOKUP(C643, Query[[Country]:[Area]],10, FALSE)</f>
        <v>9,372,610</v>
      </c>
      <c r="U643" t="str">
        <f>VLOOKUP(C643, Query[[Country]:[Region]],12, FALSE)</f>
        <v>Americas</v>
      </c>
      <c r="V643" t="str">
        <f>VLOOKUP(C643, Query[[Country]:[Subregion]],13, FALSE)</f>
        <v>Northern America</v>
      </c>
      <c r="W643" t="str">
        <f>VLOOKUP(C643, Query[[Country]:[GDP (IMF)]],16, FALSE)</f>
        <v>$22.20 Tn</v>
      </c>
      <c r="X643" t="str">
        <f>VLOOKUP(C643, Query[[Country]:[GDP (UN)]],17, FALSE)</f>
        <v>$18.62 Tn</v>
      </c>
      <c r="Y643">
        <f>VLOOKUP(C643, Query[[Country]:[GDP Per Capita]],18, FALSE)</f>
        <v>67063.27</v>
      </c>
    </row>
    <row r="644" spans="1:25" x14ac:dyDescent="0.2">
      <c r="A644">
        <v>443</v>
      </c>
      <c r="B644" t="s">
        <v>477</v>
      </c>
      <c r="C644" t="s">
        <v>15</v>
      </c>
      <c r="D644">
        <v>145</v>
      </c>
      <c r="E644">
        <v>355</v>
      </c>
      <c r="F644">
        <v>104</v>
      </c>
      <c r="G644">
        <v>210</v>
      </c>
      <c r="H644">
        <v>712</v>
      </c>
      <c r="I644">
        <v>501</v>
      </c>
      <c r="J644">
        <v>406</v>
      </c>
      <c r="K644" t="s">
        <v>2752</v>
      </c>
      <c r="L644">
        <v>737</v>
      </c>
      <c r="M644">
        <v>45.37</v>
      </c>
      <c r="N644">
        <v>2014</v>
      </c>
      <c r="O644" t="str">
        <f>VLOOKUP(C644, Query[[Country]:[Population Rank]],2,FALSE)</f>
        <v>3</v>
      </c>
      <c r="P644" t="str">
        <f>VLOOKUP(C644, Query[[Country]:[Growth Rate]],3,FALSE)</f>
        <v>0.59%</v>
      </c>
      <c r="Q644" t="str">
        <f>VLOOKUP(C644, Query[[Country]:[World Percentage]],4,FALSE)</f>
        <v>4.25%</v>
      </c>
      <c r="R644" t="str">
        <f>VLOOKUP(C644, Query[[Country]:[Density]],5,FALSE)</f>
        <v>35.32</v>
      </c>
      <c r="S644" t="str">
        <f>VLOOKUP(C644, Query[[Country]:[Land Area]],6, FALSE)</f>
        <v>9,147,420</v>
      </c>
      <c r="T644" t="str">
        <f>VLOOKUP(C644, Query[[Country]:[Area]],10, FALSE)</f>
        <v>9,372,610</v>
      </c>
      <c r="U644" t="str">
        <f>VLOOKUP(C644, Query[[Country]:[Region]],12, FALSE)</f>
        <v>Americas</v>
      </c>
      <c r="V644" t="str">
        <f>VLOOKUP(C644, Query[[Country]:[Subregion]],13, FALSE)</f>
        <v>Northern America</v>
      </c>
      <c r="W644" t="str">
        <f>VLOOKUP(C644, Query[[Country]:[GDP (IMF)]],16, FALSE)</f>
        <v>$22.20 Tn</v>
      </c>
      <c r="X644" t="str">
        <f>VLOOKUP(C644, Query[[Country]:[GDP (UN)]],17, FALSE)</f>
        <v>$18.62 Tn</v>
      </c>
      <c r="Y644">
        <f>VLOOKUP(C644, Query[[Country]:[GDP Per Capita]],18, FALSE)</f>
        <v>67063.27</v>
      </c>
    </row>
    <row r="645" spans="1:25" x14ac:dyDescent="0.2">
      <c r="A645">
        <v>444</v>
      </c>
      <c r="B645" t="s">
        <v>478</v>
      </c>
      <c r="C645" t="s">
        <v>30</v>
      </c>
      <c r="D645">
        <v>23</v>
      </c>
      <c r="E645">
        <v>109</v>
      </c>
      <c r="F645">
        <v>478</v>
      </c>
      <c r="G645">
        <v>210</v>
      </c>
      <c r="H645">
        <v>603</v>
      </c>
      <c r="I645">
        <v>455</v>
      </c>
      <c r="J645">
        <v>493</v>
      </c>
      <c r="K645" t="s">
        <v>2730</v>
      </c>
      <c r="L645">
        <v>149</v>
      </c>
      <c r="M645">
        <v>45.36</v>
      </c>
      <c r="N645">
        <v>2014</v>
      </c>
      <c r="O645" t="str">
        <f>VLOOKUP(C645, Query[[Country]:[Population Rank]],2,FALSE)</f>
        <v>11</v>
      </c>
      <c r="P645" t="str">
        <f>VLOOKUP(C645, Query[[Country]:[Growth Rate]],3,FALSE)</f>
        <v>-0.30%</v>
      </c>
      <c r="Q645" t="str">
        <f>VLOOKUP(C645, Query[[Country]:[World Percentage]],4,FALSE)</f>
        <v>1.62%</v>
      </c>
      <c r="R645" t="str">
        <f>VLOOKUP(C645, Query[[Country]:[Density]],5,FALSE)</f>
        <v>334.66</v>
      </c>
      <c r="S645" t="str">
        <f>VLOOKUP(C645, Query[[Country]:[Land Area]],6, FALSE)</f>
        <v>364,555</v>
      </c>
      <c r="T645" t="str">
        <f>VLOOKUP(C645, Query[[Country]:[Area]],10, FALSE)</f>
        <v>377,930</v>
      </c>
      <c r="U645" t="str">
        <f>VLOOKUP(C645, Query[[Country]:[Region]],12, FALSE)</f>
        <v>Asia</v>
      </c>
      <c r="V645" t="str">
        <f>VLOOKUP(C645, Query[[Country]:[Subregion]],13, FALSE)</f>
        <v>Eastern Asia</v>
      </c>
      <c r="W645" t="str">
        <f>VLOOKUP(C645, Query[[Country]:[GDP (IMF)]],16, FALSE)</f>
        <v>$5.50 Tn</v>
      </c>
      <c r="X645" t="str">
        <f>VLOOKUP(C645, Query[[Country]:[GDP (UN)]],17, FALSE)</f>
        <v>$4.94 Tn</v>
      </c>
      <c r="Y645">
        <f>VLOOKUP(C645, Query[[Country]:[GDP Per Capita]],18, FALSE)</f>
        <v>43450.14</v>
      </c>
    </row>
    <row r="646" spans="1:25" x14ac:dyDescent="0.2">
      <c r="A646">
        <v>445</v>
      </c>
      <c r="B646" t="s">
        <v>479</v>
      </c>
      <c r="C646" t="s">
        <v>105</v>
      </c>
      <c r="D646">
        <v>12</v>
      </c>
      <c r="E646">
        <v>355</v>
      </c>
      <c r="F646">
        <v>478</v>
      </c>
      <c r="G646">
        <v>210</v>
      </c>
      <c r="H646">
        <v>343</v>
      </c>
      <c r="I646">
        <v>477</v>
      </c>
      <c r="J646">
        <v>363</v>
      </c>
      <c r="K646" t="s">
        <v>2753</v>
      </c>
      <c r="L646">
        <v>338</v>
      </c>
      <c r="M646">
        <v>45.36</v>
      </c>
      <c r="N646">
        <v>2014</v>
      </c>
      <c r="O646" t="str">
        <f>VLOOKUP(C646, Query[[Country]:[Population Rank]],2,FALSE)</f>
        <v>69</v>
      </c>
      <c r="P646" t="str">
        <f>VLOOKUP(C646, Query[[Country]:[Growth Rate]],3,FALSE)</f>
        <v>0.22%</v>
      </c>
      <c r="Q646" t="str">
        <f>VLOOKUP(C646, Query[[Country]:[World Percentage]],4,FALSE)</f>
        <v>0.22%</v>
      </c>
      <c r="R646" t="str">
        <f>VLOOKUP(C646, Query[[Country]:[Density]],5,FALSE)</f>
        <v>409.44</v>
      </c>
      <c r="S646" t="str">
        <f>VLOOKUP(C646, Query[[Country]:[Land Area]],6, FALSE)</f>
        <v>33,720</v>
      </c>
      <c r="T646" t="str">
        <f>VLOOKUP(C646, Query[[Country]:[Area]],10, FALSE)</f>
        <v>41,850</v>
      </c>
      <c r="U646" t="str">
        <f>VLOOKUP(C646, Query[[Country]:[Region]],12, FALSE)</f>
        <v>Europe</v>
      </c>
      <c r="V646" t="str">
        <f>VLOOKUP(C646, Query[[Country]:[Subregion]],13, FALSE)</f>
        <v>Western Europe</v>
      </c>
      <c r="W646" t="str">
        <f>VLOOKUP(C646, Query[[Country]:[GDP (IMF)]],16, FALSE)</f>
        <v>$954.93 Bn</v>
      </c>
      <c r="X646" t="str">
        <f>VLOOKUP(C646, Query[[Country]:[GDP (UN)]],17, FALSE)</f>
        <v>$777.23 Bn</v>
      </c>
      <c r="Y646">
        <f>VLOOKUP(C646, Query[[Country]:[GDP Per Capita]],18, FALSE)</f>
        <v>55730.27</v>
      </c>
    </row>
    <row r="647" spans="1:25" x14ac:dyDescent="0.2">
      <c r="A647">
        <v>446</v>
      </c>
      <c r="B647" t="s">
        <v>480</v>
      </c>
      <c r="C647" t="s">
        <v>15</v>
      </c>
      <c r="D647">
        <v>146</v>
      </c>
      <c r="E647">
        <v>355</v>
      </c>
      <c r="F647">
        <v>350</v>
      </c>
      <c r="G647">
        <v>210</v>
      </c>
      <c r="H647">
        <v>538</v>
      </c>
      <c r="I647">
        <v>414</v>
      </c>
      <c r="J647">
        <v>609</v>
      </c>
      <c r="K647" t="s">
        <v>2721</v>
      </c>
      <c r="L647">
        <v>737</v>
      </c>
      <c r="M647">
        <v>45.36</v>
      </c>
      <c r="N647">
        <v>2014</v>
      </c>
      <c r="O647" t="str">
        <f>VLOOKUP(C647, Query[[Country]:[Population Rank]],2,FALSE)</f>
        <v>3</v>
      </c>
      <c r="P647" t="str">
        <f>VLOOKUP(C647, Query[[Country]:[Growth Rate]],3,FALSE)</f>
        <v>0.59%</v>
      </c>
      <c r="Q647" t="str">
        <f>VLOOKUP(C647, Query[[Country]:[World Percentage]],4,FALSE)</f>
        <v>4.25%</v>
      </c>
      <c r="R647" t="str">
        <f>VLOOKUP(C647, Query[[Country]:[Density]],5,FALSE)</f>
        <v>35.32</v>
      </c>
      <c r="S647" t="str">
        <f>VLOOKUP(C647, Query[[Country]:[Land Area]],6, FALSE)</f>
        <v>9,147,420</v>
      </c>
      <c r="T647" t="str">
        <f>VLOOKUP(C647, Query[[Country]:[Area]],10, FALSE)</f>
        <v>9,372,610</v>
      </c>
      <c r="U647" t="str">
        <f>VLOOKUP(C647, Query[[Country]:[Region]],12, FALSE)</f>
        <v>Americas</v>
      </c>
      <c r="V647" t="str">
        <f>VLOOKUP(C647, Query[[Country]:[Subregion]],13, FALSE)</f>
        <v>Northern America</v>
      </c>
      <c r="W647" t="str">
        <f>VLOOKUP(C647, Query[[Country]:[GDP (IMF)]],16, FALSE)</f>
        <v>$22.20 Tn</v>
      </c>
      <c r="X647" t="str">
        <f>VLOOKUP(C647, Query[[Country]:[GDP (UN)]],17, FALSE)</f>
        <v>$18.62 Tn</v>
      </c>
      <c r="Y647">
        <f>VLOOKUP(C647, Query[[Country]:[GDP Per Capita]],18, FALSE)</f>
        <v>67063.27</v>
      </c>
    </row>
    <row r="648" spans="1:25" x14ac:dyDescent="0.2">
      <c r="A648">
        <v>447</v>
      </c>
      <c r="B648" t="s">
        <v>481</v>
      </c>
      <c r="C648" t="s">
        <v>92</v>
      </c>
      <c r="D648">
        <v>17</v>
      </c>
      <c r="E648">
        <v>355</v>
      </c>
      <c r="F648">
        <v>343</v>
      </c>
      <c r="G648">
        <v>210</v>
      </c>
      <c r="H648">
        <v>646</v>
      </c>
      <c r="I648">
        <v>802</v>
      </c>
      <c r="J648">
        <v>609</v>
      </c>
      <c r="K648" t="s">
        <v>2749</v>
      </c>
      <c r="L648">
        <v>94</v>
      </c>
      <c r="M648">
        <v>45.35</v>
      </c>
      <c r="N648">
        <v>2014</v>
      </c>
      <c r="O648" t="str">
        <f>VLOOKUP(C648, Query[[Country]:[Population Rank]],2,FALSE)</f>
        <v>28</v>
      </c>
      <c r="P648" t="str">
        <f>VLOOKUP(C648, Query[[Country]:[Growth Rate]],3,FALSE)</f>
        <v>0.09%</v>
      </c>
      <c r="Q648" t="str">
        <f>VLOOKUP(C648, Query[[Country]:[World Percentage]],4,FALSE)</f>
        <v>0.66%</v>
      </c>
      <c r="R648" t="str">
        <f>VLOOKUP(C648, Query[[Country]:[Density]],5,FALSE)</f>
        <v>511.62</v>
      </c>
      <c r="S648" t="str">
        <f>VLOOKUP(C648, Query[[Country]:[Land Area]],6, FALSE)</f>
        <v>97,230</v>
      </c>
      <c r="T648" t="str">
        <f>VLOOKUP(C648, Query[[Country]:[Area]],10, FALSE)</f>
        <v>100,210</v>
      </c>
      <c r="U648" t="str">
        <f>VLOOKUP(C648, Query[[Country]:[Region]],12, FALSE)</f>
        <v>Asia</v>
      </c>
      <c r="V648" t="str">
        <f>VLOOKUP(C648, Query[[Country]:[Subregion]],13, FALSE)</f>
        <v>Eastern Asia</v>
      </c>
      <c r="W648" t="str">
        <f>VLOOKUP(C648, Query[[Country]:[GDP (IMF)]],16, FALSE)</f>
        <v>$1.74 Tn</v>
      </c>
      <c r="X648" t="str">
        <f>VLOOKUP(C648, Query[[Country]:[GDP (UN)]],17, FALSE)</f>
        <v>$1.41 Tn</v>
      </c>
      <c r="Y648">
        <f>VLOOKUP(C648, Query[[Country]:[GDP Per Capita]],18, FALSE)</f>
        <v>34023.56</v>
      </c>
    </row>
    <row r="649" spans="1:25" x14ac:dyDescent="0.2">
      <c r="A649">
        <v>448</v>
      </c>
      <c r="B649" t="s">
        <v>482</v>
      </c>
      <c r="C649" t="s">
        <v>15</v>
      </c>
      <c r="D649">
        <v>147</v>
      </c>
      <c r="E649">
        <v>129</v>
      </c>
      <c r="F649">
        <v>249</v>
      </c>
      <c r="G649">
        <v>210</v>
      </c>
      <c r="H649">
        <v>459</v>
      </c>
      <c r="I649">
        <v>479</v>
      </c>
      <c r="J649">
        <v>310</v>
      </c>
      <c r="K649" t="s">
        <v>2748</v>
      </c>
      <c r="L649">
        <v>338</v>
      </c>
      <c r="M649">
        <v>45.34</v>
      </c>
      <c r="N649">
        <v>2014</v>
      </c>
      <c r="O649" t="str">
        <f>VLOOKUP(C649, Query[[Country]:[Population Rank]],2,FALSE)</f>
        <v>3</v>
      </c>
      <c r="P649" t="str">
        <f>VLOOKUP(C649, Query[[Country]:[Growth Rate]],3,FALSE)</f>
        <v>0.59%</v>
      </c>
      <c r="Q649" t="str">
        <f>VLOOKUP(C649, Query[[Country]:[World Percentage]],4,FALSE)</f>
        <v>4.25%</v>
      </c>
      <c r="R649" t="str">
        <f>VLOOKUP(C649, Query[[Country]:[Density]],5,FALSE)</f>
        <v>35.32</v>
      </c>
      <c r="S649" t="str">
        <f>VLOOKUP(C649, Query[[Country]:[Land Area]],6, FALSE)</f>
        <v>9,147,420</v>
      </c>
      <c r="T649" t="str">
        <f>VLOOKUP(C649, Query[[Country]:[Area]],10, FALSE)</f>
        <v>9,372,610</v>
      </c>
      <c r="U649" t="str">
        <f>VLOOKUP(C649, Query[[Country]:[Region]],12, FALSE)</f>
        <v>Americas</v>
      </c>
      <c r="V649" t="str">
        <f>VLOOKUP(C649, Query[[Country]:[Subregion]],13, FALSE)</f>
        <v>Northern America</v>
      </c>
      <c r="W649" t="str">
        <f>VLOOKUP(C649, Query[[Country]:[GDP (IMF)]],16, FALSE)</f>
        <v>$22.20 Tn</v>
      </c>
      <c r="X649" t="str">
        <f>VLOOKUP(C649, Query[[Country]:[GDP (UN)]],17, FALSE)</f>
        <v>$18.62 Tn</v>
      </c>
      <c r="Y649">
        <f>VLOOKUP(C649, Query[[Country]:[GDP Per Capita]],18, FALSE)</f>
        <v>67063.27</v>
      </c>
    </row>
    <row r="650" spans="1:25" x14ac:dyDescent="0.2">
      <c r="A650">
        <v>449</v>
      </c>
      <c r="B650" t="s">
        <v>483</v>
      </c>
      <c r="C650" t="s">
        <v>19</v>
      </c>
      <c r="D650">
        <v>38</v>
      </c>
      <c r="E650">
        <v>355</v>
      </c>
      <c r="F650">
        <v>339</v>
      </c>
      <c r="G650">
        <v>210</v>
      </c>
      <c r="H650">
        <v>372</v>
      </c>
      <c r="I650">
        <v>398</v>
      </c>
      <c r="J650">
        <v>250</v>
      </c>
      <c r="K650" t="s">
        <v>2667</v>
      </c>
      <c r="L650">
        <v>637</v>
      </c>
      <c r="M650">
        <v>45.33</v>
      </c>
      <c r="N650">
        <v>2014</v>
      </c>
      <c r="O650" t="str">
        <f>VLOOKUP(C650, Query[[Country]:[Population Rank]],2,FALSE)</f>
        <v>21</v>
      </c>
      <c r="P650" t="str">
        <f>VLOOKUP(C650, Query[[Country]:[Growth Rate]],3,FALSE)</f>
        <v>0.53%</v>
      </c>
      <c r="Q650" t="str">
        <f>VLOOKUP(C650, Query[[Country]:[World Percentage]],4,FALSE)</f>
        <v>0.87%</v>
      </c>
      <c r="R650" t="str">
        <f>VLOOKUP(C650, Query[[Country]:[Density]],5,FALSE)</f>
        <v>279.48</v>
      </c>
      <c r="S650" t="str">
        <f>VLOOKUP(C650, Query[[Country]:[Land Area]],6, FALSE)</f>
        <v>241,930</v>
      </c>
      <c r="T650" t="str">
        <f>VLOOKUP(C650, Query[[Country]:[Area]],10, FALSE)</f>
        <v>242,900</v>
      </c>
      <c r="U650" t="str">
        <f>VLOOKUP(C650, Query[[Country]:[Region]],12, FALSE)</f>
        <v>Europe</v>
      </c>
      <c r="V650" t="str">
        <f>VLOOKUP(C650, Query[[Country]:[Subregion]],13, FALSE)</f>
        <v>Northern Europe</v>
      </c>
      <c r="W650" t="str">
        <f>VLOOKUP(C650, Query[[Country]:[GDP (IMF)]],16, FALSE)</f>
        <v>$2.93 Tn</v>
      </c>
      <c r="X650" t="str">
        <f>VLOOKUP(C650, Query[[Country]:[GDP (UN)]],17, FALSE)</f>
        <v>$2.65 Tn</v>
      </c>
      <c r="Y650">
        <f>VLOOKUP(C650, Query[[Country]:[GDP Per Capita]],18, FALSE)</f>
        <v>43117.57</v>
      </c>
    </row>
    <row r="651" spans="1:25" x14ac:dyDescent="0.2">
      <c r="A651">
        <v>450</v>
      </c>
      <c r="B651" t="s">
        <v>484</v>
      </c>
      <c r="C651" t="s">
        <v>485</v>
      </c>
      <c r="D651">
        <v>1</v>
      </c>
      <c r="E651">
        <v>330</v>
      </c>
      <c r="F651">
        <v>263</v>
      </c>
      <c r="G651">
        <v>210</v>
      </c>
      <c r="H651">
        <v>450</v>
      </c>
      <c r="I651">
        <v>310</v>
      </c>
      <c r="J651">
        <v>493</v>
      </c>
      <c r="K651" t="s">
        <v>2708</v>
      </c>
      <c r="L651">
        <v>426</v>
      </c>
      <c r="M651">
        <v>45.33</v>
      </c>
      <c r="N651">
        <v>2014</v>
      </c>
      <c r="O651" t="str">
        <f>VLOOKUP(C651, Query[[Country]:[Population Rank]],2,FALSE)</f>
        <v>63</v>
      </c>
      <c r="P651" t="str">
        <f>VLOOKUP(C651, Query[[Country]:[Growth Rate]],3,FALSE)</f>
        <v>0.87%</v>
      </c>
      <c r="Q651" t="str">
        <f>VLOOKUP(C651, Query[[Country]:[World Percentage]],4,FALSE)</f>
        <v>0.25%</v>
      </c>
      <c r="R651" t="str">
        <f>VLOOKUP(C651, Query[[Country]:[Density]],5,FALSE)</f>
        <v>25.28</v>
      </c>
      <c r="S651" t="str">
        <f>VLOOKUP(C651, Query[[Country]:[Land Area]],6, FALSE)</f>
        <v>743,532</v>
      </c>
      <c r="T651" t="str">
        <f>VLOOKUP(C651, Query[[Country]:[Area]],10, FALSE)</f>
        <v>756,102</v>
      </c>
      <c r="U651" t="str">
        <f>VLOOKUP(C651, Query[[Country]:[Region]],12, FALSE)</f>
        <v>Americas</v>
      </c>
      <c r="V651" t="str">
        <f>VLOOKUP(C651, Query[[Country]:[Subregion]],13, FALSE)</f>
        <v>South America</v>
      </c>
      <c r="W651" t="str">
        <f>VLOOKUP(C651, Query[[Country]:[GDP (IMF)]],16, FALSE)</f>
        <v>$313.56 Bn</v>
      </c>
      <c r="X651" t="str">
        <f>VLOOKUP(C651, Query[[Country]:[GDP (UN)]],17, FALSE)</f>
        <v>$247.05 Bn</v>
      </c>
      <c r="Y651">
        <f>VLOOKUP(C651, Query[[Country]:[GDP Per Capita]],18, FALSE)</f>
        <v>16402.89</v>
      </c>
    </row>
    <row r="652" spans="1:25" x14ac:dyDescent="0.2">
      <c r="A652">
        <v>451</v>
      </c>
      <c r="B652" t="s">
        <v>486</v>
      </c>
      <c r="C652" t="s">
        <v>485</v>
      </c>
      <c r="D652">
        <v>2</v>
      </c>
      <c r="E652">
        <v>232</v>
      </c>
      <c r="F652">
        <v>278</v>
      </c>
      <c r="G652">
        <v>210</v>
      </c>
      <c r="H652">
        <v>416</v>
      </c>
      <c r="I652">
        <v>375</v>
      </c>
      <c r="J652">
        <v>493</v>
      </c>
      <c r="K652" t="s">
        <v>2746</v>
      </c>
      <c r="L652">
        <v>552</v>
      </c>
      <c r="M652">
        <v>45.29</v>
      </c>
      <c r="N652">
        <v>2014</v>
      </c>
      <c r="O652" t="str">
        <f>VLOOKUP(C652, Query[[Country]:[Population Rank]],2,FALSE)</f>
        <v>63</v>
      </c>
      <c r="P652" t="str">
        <f>VLOOKUP(C652, Query[[Country]:[Growth Rate]],3,FALSE)</f>
        <v>0.87%</v>
      </c>
      <c r="Q652" t="str">
        <f>VLOOKUP(C652, Query[[Country]:[World Percentage]],4,FALSE)</f>
        <v>0.25%</v>
      </c>
      <c r="R652" t="str">
        <f>VLOOKUP(C652, Query[[Country]:[Density]],5,FALSE)</f>
        <v>25.28</v>
      </c>
      <c r="S652" t="str">
        <f>VLOOKUP(C652, Query[[Country]:[Land Area]],6, FALSE)</f>
        <v>743,532</v>
      </c>
      <c r="T652" t="str">
        <f>VLOOKUP(C652, Query[[Country]:[Area]],10, FALSE)</f>
        <v>756,102</v>
      </c>
      <c r="U652" t="str">
        <f>VLOOKUP(C652, Query[[Country]:[Region]],12, FALSE)</f>
        <v>Americas</v>
      </c>
      <c r="V652" t="str">
        <f>VLOOKUP(C652, Query[[Country]:[Subregion]],13, FALSE)</f>
        <v>South America</v>
      </c>
      <c r="W652" t="str">
        <f>VLOOKUP(C652, Query[[Country]:[GDP (IMF)]],16, FALSE)</f>
        <v>$313.56 Bn</v>
      </c>
      <c r="X652" t="str">
        <f>VLOOKUP(C652, Query[[Country]:[GDP (UN)]],17, FALSE)</f>
        <v>$247.05 Bn</v>
      </c>
      <c r="Y652">
        <f>VLOOKUP(C652, Query[[Country]:[GDP Per Capita]],18, FALSE)</f>
        <v>16402.89</v>
      </c>
    </row>
    <row r="653" spans="1:25" x14ac:dyDescent="0.2">
      <c r="A653">
        <v>452</v>
      </c>
      <c r="B653" t="s">
        <v>487</v>
      </c>
      <c r="C653" t="s">
        <v>235</v>
      </c>
      <c r="D653">
        <v>5</v>
      </c>
      <c r="E653">
        <v>355</v>
      </c>
      <c r="F653">
        <v>478</v>
      </c>
      <c r="G653">
        <v>210</v>
      </c>
      <c r="H653">
        <v>482</v>
      </c>
      <c r="I653">
        <v>401</v>
      </c>
      <c r="J653">
        <v>800</v>
      </c>
      <c r="K653" t="s">
        <v>2721</v>
      </c>
      <c r="L653">
        <v>637</v>
      </c>
      <c r="M653">
        <v>45.29</v>
      </c>
      <c r="N653">
        <v>2014</v>
      </c>
      <c r="O653" t="str">
        <f>VLOOKUP(C653, Query[[Country]:[Population Rank]],2,FALSE)</f>
        <v>97</v>
      </c>
      <c r="P653" t="str">
        <f>VLOOKUP(C653, Query[[Country]:[Growth Rate]],3,FALSE)</f>
        <v>0.57%</v>
      </c>
      <c r="Q653" t="str">
        <f>VLOOKUP(C653, Query[[Country]:[World Percentage]],4,FALSE)</f>
        <v>0.12%</v>
      </c>
      <c r="R653" t="str">
        <f>VLOOKUP(C653, Query[[Country]:[Density]],5,FALSE)</f>
        <v>107.38</v>
      </c>
      <c r="S653" t="str">
        <f>VLOOKUP(C653, Query[[Country]:[Land Area]],6, FALSE)</f>
        <v>82,409</v>
      </c>
      <c r="T653" t="str">
        <f>VLOOKUP(C653, Query[[Country]:[Area]],10, FALSE)</f>
        <v>83,871</v>
      </c>
      <c r="U653" t="str">
        <f>VLOOKUP(C653, Query[[Country]:[Region]],12, FALSE)</f>
        <v>Europe</v>
      </c>
      <c r="V653" t="str">
        <f>VLOOKUP(C653, Query[[Country]:[Subregion]],13, FALSE)</f>
        <v>Western Europe</v>
      </c>
      <c r="W653" t="str">
        <f>VLOOKUP(C653, Query[[Country]:[GDP (IMF)]],16, FALSE)</f>
        <v>$481.68 Bn</v>
      </c>
      <c r="X653" t="str">
        <f>VLOOKUP(C653, Query[[Country]:[GDP (UN)]],17, FALSE)</f>
        <v>$390.80 Bn</v>
      </c>
      <c r="Y653">
        <f>VLOOKUP(C653, Query[[Country]:[GDP Per Capita]],18, FALSE)</f>
        <v>53481.760000000002</v>
      </c>
    </row>
    <row r="654" spans="1:25" x14ac:dyDescent="0.2">
      <c r="A654">
        <v>453</v>
      </c>
      <c r="B654" t="s">
        <v>488</v>
      </c>
      <c r="C654" t="s">
        <v>159</v>
      </c>
      <c r="D654">
        <v>12</v>
      </c>
      <c r="E654">
        <v>355</v>
      </c>
      <c r="F654">
        <v>478</v>
      </c>
      <c r="G654">
        <v>210</v>
      </c>
      <c r="H654">
        <v>316</v>
      </c>
      <c r="I654">
        <v>451</v>
      </c>
      <c r="J654">
        <v>310</v>
      </c>
      <c r="K654" t="s">
        <v>2515</v>
      </c>
      <c r="L654">
        <v>194</v>
      </c>
      <c r="M654">
        <v>45.29</v>
      </c>
      <c r="N654">
        <v>2014</v>
      </c>
      <c r="O654" t="str">
        <f>VLOOKUP(C654, Query[[Country]:[Population Rank]],2,FALSE)</f>
        <v>30</v>
      </c>
      <c r="P654" t="str">
        <f>VLOOKUP(C654, Query[[Country]:[Growth Rate]],3,FALSE)</f>
        <v>0.04%</v>
      </c>
      <c r="Q654" t="str">
        <f>VLOOKUP(C654, Query[[Country]:[World Percentage]],4,FALSE)</f>
        <v>0.60%</v>
      </c>
      <c r="R654" t="str">
        <f>VLOOKUP(C654, Query[[Country]:[Density]],5,FALSE)</f>
        <v>92.40</v>
      </c>
      <c r="S654" t="str">
        <f>VLOOKUP(C654, Query[[Country]:[Land Area]],6, FALSE)</f>
        <v>498,800</v>
      </c>
      <c r="T654" t="str">
        <f>VLOOKUP(C654, Query[[Country]:[Area]],10, FALSE)</f>
        <v>505,992</v>
      </c>
      <c r="U654" t="str">
        <f>VLOOKUP(C654, Query[[Country]:[Region]],12, FALSE)</f>
        <v>Europe</v>
      </c>
      <c r="V654" t="str">
        <f>VLOOKUP(C654, Query[[Country]:[Subregion]],13, FALSE)</f>
        <v>Southern Europe</v>
      </c>
      <c r="W654" t="str">
        <f>VLOOKUP(C654, Query[[Country]:[GDP (IMF)]],16, FALSE)</f>
        <v>$1.50 Tn</v>
      </c>
      <c r="X654" t="str">
        <f>VLOOKUP(C654, Query[[Country]:[GDP (UN)]],17, FALSE)</f>
        <v>$1.24 Tn</v>
      </c>
      <c r="Y654">
        <f>VLOOKUP(C654, Query[[Country]:[GDP Per Capita]],18, FALSE)</f>
        <v>32019.83</v>
      </c>
    </row>
    <row r="655" spans="1:25" x14ac:dyDescent="0.2">
      <c r="A655">
        <v>454</v>
      </c>
      <c r="B655" t="s">
        <v>489</v>
      </c>
      <c r="C655" t="s">
        <v>30</v>
      </c>
      <c r="D655">
        <v>24</v>
      </c>
      <c r="E655">
        <v>355</v>
      </c>
      <c r="F655">
        <v>327</v>
      </c>
      <c r="G655">
        <v>210</v>
      </c>
      <c r="H655">
        <v>455</v>
      </c>
      <c r="I655">
        <v>409</v>
      </c>
      <c r="J655">
        <v>493</v>
      </c>
      <c r="K655" t="s">
        <v>2734</v>
      </c>
      <c r="L655">
        <v>373</v>
      </c>
      <c r="M655">
        <v>45.29</v>
      </c>
      <c r="N655">
        <v>2014</v>
      </c>
      <c r="O655" t="str">
        <f>VLOOKUP(C655, Query[[Country]:[Population Rank]],2,FALSE)</f>
        <v>11</v>
      </c>
      <c r="P655" t="str">
        <f>VLOOKUP(C655, Query[[Country]:[Growth Rate]],3,FALSE)</f>
        <v>-0.30%</v>
      </c>
      <c r="Q655" t="str">
        <f>VLOOKUP(C655, Query[[Country]:[World Percentage]],4,FALSE)</f>
        <v>1.62%</v>
      </c>
      <c r="R655" t="str">
        <f>VLOOKUP(C655, Query[[Country]:[Density]],5,FALSE)</f>
        <v>334.66</v>
      </c>
      <c r="S655" t="str">
        <f>VLOOKUP(C655, Query[[Country]:[Land Area]],6, FALSE)</f>
        <v>364,555</v>
      </c>
      <c r="T655" t="str">
        <f>VLOOKUP(C655, Query[[Country]:[Area]],10, FALSE)</f>
        <v>377,930</v>
      </c>
      <c r="U655" t="str">
        <f>VLOOKUP(C655, Query[[Country]:[Region]],12, FALSE)</f>
        <v>Asia</v>
      </c>
      <c r="V655" t="str">
        <f>VLOOKUP(C655, Query[[Country]:[Subregion]],13, FALSE)</f>
        <v>Eastern Asia</v>
      </c>
      <c r="W655" t="str">
        <f>VLOOKUP(C655, Query[[Country]:[GDP (IMF)]],16, FALSE)</f>
        <v>$5.50 Tn</v>
      </c>
      <c r="X655" t="str">
        <f>VLOOKUP(C655, Query[[Country]:[GDP (UN)]],17, FALSE)</f>
        <v>$4.94 Tn</v>
      </c>
      <c r="Y655">
        <f>VLOOKUP(C655, Query[[Country]:[GDP Per Capita]],18, FALSE)</f>
        <v>43450.14</v>
      </c>
    </row>
    <row r="656" spans="1:25" x14ac:dyDescent="0.2">
      <c r="A656">
        <v>455</v>
      </c>
      <c r="B656" t="s">
        <v>490</v>
      </c>
      <c r="C656" t="s">
        <v>95</v>
      </c>
      <c r="D656">
        <v>22</v>
      </c>
      <c r="E656">
        <v>355</v>
      </c>
      <c r="F656">
        <v>431</v>
      </c>
      <c r="G656">
        <v>210</v>
      </c>
      <c r="H656">
        <v>421</v>
      </c>
      <c r="I656">
        <v>440</v>
      </c>
      <c r="J656">
        <v>310</v>
      </c>
      <c r="K656" t="s">
        <v>2724</v>
      </c>
      <c r="L656">
        <v>637</v>
      </c>
      <c r="M656">
        <v>45.28</v>
      </c>
      <c r="N656">
        <v>2014</v>
      </c>
      <c r="O656" t="str">
        <f>VLOOKUP(C656, Query[[Country]:[Population Rank]],2,FALSE)</f>
        <v>23</v>
      </c>
      <c r="P656" t="str">
        <f>VLOOKUP(C656, Query[[Country]:[Growth Rate]],3,FALSE)</f>
        <v>-0.15%</v>
      </c>
      <c r="Q656" t="str">
        <f>VLOOKUP(C656, Query[[Country]:[World Percentage]],4,FALSE)</f>
        <v>0.78%</v>
      </c>
      <c r="R656" t="str">
        <f>VLOOKUP(C656, Query[[Country]:[Density]],5,FALSE)</f>
        <v>200.65</v>
      </c>
      <c r="S656" t="str">
        <f>VLOOKUP(C656, Query[[Country]:[Land Area]],6, FALSE)</f>
        <v>294,140</v>
      </c>
      <c r="T656" t="str">
        <f>VLOOKUP(C656, Query[[Country]:[Area]],10, FALSE)</f>
        <v>301,336</v>
      </c>
      <c r="U656" t="str">
        <f>VLOOKUP(C656, Query[[Country]:[Region]],12, FALSE)</f>
        <v>Europe</v>
      </c>
      <c r="V656" t="str">
        <f>VLOOKUP(C656, Query[[Country]:[Subregion]],13, FALSE)</f>
        <v>Southern Europe</v>
      </c>
      <c r="W656" t="str">
        <f>VLOOKUP(C656, Query[[Country]:[GDP (IMF)]],16, FALSE)</f>
        <v>$2.09 Tn</v>
      </c>
      <c r="X656" t="str">
        <f>VLOOKUP(C656, Query[[Country]:[GDP (UN)]],17, FALSE)</f>
        <v>$1.86 Tn</v>
      </c>
      <c r="Y656">
        <f>VLOOKUP(C656, Query[[Country]:[GDP Per Capita]],18, FALSE)</f>
        <v>34574.71</v>
      </c>
    </row>
    <row r="657" spans="1:25" x14ac:dyDescent="0.2">
      <c r="A657">
        <v>456</v>
      </c>
      <c r="B657" t="s">
        <v>491</v>
      </c>
      <c r="C657" t="s">
        <v>95</v>
      </c>
      <c r="D657">
        <v>23</v>
      </c>
      <c r="E657">
        <v>355</v>
      </c>
      <c r="F657">
        <v>478</v>
      </c>
      <c r="G657">
        <v>210</v>
      </c>
      <c r="H657">
        <v>407</v>
      </c>
      <c r="I657">
        <v>356</v>
      </c>
      <c r="J657">
        <v>310</v>
      </c>
      <c r="K657" t="s">
        <v>2753</v>
      </c>
      <c r="L657">
        <v>737</v>
      </c>
      <c r="M657">
        <v>45.27</v>
      </c>
      <c r="N657">
        <v>2014</v>
      </c>
      <c r="O657" t="str">
        <f>VLOOKUP(C657, Query[[Country]:[Population Rank]],2,FALSE)</f>
        <v>23</v>
      </c>
      <c r="P657" t="str">
        <f>VLOOKUP(C657, Query[[Country]:[Growth Rate]],3,FALSE)</f>
        <v>-0.15%</v>
      </c>
      <c r="Q657" t="str">
        <f>VLOOKUP(C657, Query[[Country]:[World Percentage]],4,FALSE)</f>
        <v>0.78%</v>
      </c>
      <c r="R657" t="str">
        <f>VLOOKUP(C657, Query[[Country]:[Density]],5,FALSE)</f>
        <v>200.65</v>
      </c>
      <c r="S657" t="str">
        <f>VLOOKUP(C657, Query[[Country]:[Land Area]],6, FALSE)</f>
        <v>294,140</v>
      </c>
      <c r="T657" t="str">
        <f>VLOOKUP(C657, Query[[Country]:[Area]],10, FALSE)</f>
        <v>301,336</v>
      </c>
      <c r="U657" t="str">
        <f>VLOOKUP(C657, Query[[Country]:[Region]],12, FALSE)</f>
        <v>Europe</v>
      </c>
      <c r="V657" t="str">
        <f>VLOOKUP(C657, Query[[Country]:[Subregion]],13, FALSE)</f>
        <v>Southern Europe</v>
      </c>
      <c r="W657" t="str">
        <f>VLOOKUP(C657, Query[[Country]:[GDP (IMF)]],16, FALSE)</f>
        <v>$2.09 Tn</v>
      </c>
      <c r="X657" t="str">
        <f>VLOOKUP(C657, Query[[Country]:[GDP (UN)]],17, FALSE)</f>
        <v>$1.86 Tn</v>
      </c>
      <c r="Y657">
        <f>VLOOKUP(C657, Query[[Country]:[GDP Per Capita]],18, FALSE)</f>
        <v>34574.71</v>
      </c>
    </row>
    <row r="658" spans="1:25" x14ac:dyDescent="0.2">
      <c r="A658">
        <v>457</v>
      </c>
      <c r="B658" t="s">
        <v>492</v>
      </c>
      <c r="C658" t="s">
        <v>138</v>
      </c>
      <c r="D658">
        <v>20</v>
      </c>
      <c r="E658">
        <v>355</v>
      </c>
      <c r="F658">
        <v>466</v>
      </c>
      <c r="G658">
        <v>210</v>
      </c>
      <c r="H658">
        <v>245</v>
      </c>
      <c r="I658">
        <v>588</v>
      </c>
      <c r="J658">
        <v>493</v>
      </c>
      <c r="K658" t="s">
        <v>2683</v>
      </c>
      <c r="L658">
        <v>481</v>
      </c>
      <c r="M658">
        <v>45.27</v>
      </c>
      <c r="N658">
        <v>2014</v>
      </c>
      <c r="O658" t="str">
        <f>VLOOKUP(C658, Query[[Country]:[Population Rank]],2,FALSE)</f>
        <v>1</v>
      </c>
      <c r="P658" t="str">
        <f>VLOOKUP(C658, Query[[Country]:[Growth Rate]],3,FALSE)</f>
        <v>0.39%</v>
      </c>
      <c r="Q658" t="str">
        <f>VLOOKUP(C658, Query[[Country]:[World Percentage]],4,FALSE)</f>
        <v>18.47%</v>
      </c>
      <c r="R658" t="str">
        <f>VLOOKUP(C658, Query[[Country]:[Density]],5,FALSE)</f>
        <v>148.28</v>
      </c>
      <c r="S658" t="str">
        <f>VLOOKUP(C658, Query[[Country]:[Land Area]],6, FALSE)</f>
        <v>9,388,211</v>
      </c>
      <c r="T658" t="str">
        <f>VLOOKUP(C658, Query[[Country]:[Area]],10, FALSE)</f>
        <v>9,706,961</v>
      </c>
      <c r="U658" t="str">
        <f>VLOOKUP(C658, Query[[Country]:[Region]],12, FALSE)</f>
        <v>Asia</v>
      </c>
      <c r="V658" t="str">
        <f>VLOOKUP(C658, Query[[Country]:[Subregion]],13, FALSE)</f>
        <v>Eastern Asia</v>
      </c>
      <c r="W658" t="str">
        <f>VLOOKUP(C658, Query[[Country]:[GDP (IMF)]],16, FALSE)</f>
        <v>$15.47 Tn</v>
      </c>
      <c r="X658" t="str">
        <f>VLOOKUP(C658, Query[[Country]:[GDP (UN)]],17, FALSE)</f>
        <v>$11.22 Tn</v>
      </c>
      <c r="Y658">
        <f>VLOOKUP(C658, Query[[Country]:[GDP Per Capita]],18, FALSE)</f>
        <v>10746.78</v>
      </c>
    </row>
    <row r="659" spans="1:25" x14ac:dyDescent="0.2">
      <c r="A659">
        <v>458</v>
      </c>
      <c r="B659" t="s">
        <v>493</v>
      </c>
      <c r="C659" t="s">
        <v>101</v>
      </c>
      <c r="D659">
        <v>35</v>
      </c>
      <c r="E659">
        <v>355</v>
      </c>
      <c r="F659">
        <v>478</v>
      </c>
      <c r="G659">
        <v>210</v>
      </c>
      <c r="H659">
        <v>454</v>
      </c>
      <c r="I659">
        <v>539</v>
      </c>
      <c r="J659">
        <v>406</v>
      </c>
      <c r="K659" t="s">
        <v>1092</v>
      </c>
      <c r="L659">
        <v>170</v>
      </c>
      <c r="M659">
        <v>45.26</v>
      </c>
      <c r="N659">
        <v>2014</v>
      </c>
      <c r="O659" t="str">
        <f>VLOOKUP(C659, Query[[Country]:[Population Rank]],2,FALSE)</f>
        <v>19</v>
      </c>
      <c r="P659" t="str">
        <f>VLOOKUP(C659, Query[[Country]:[Growth Rate]],3,FALSE)</f>
        <v>0.32%</v>
      </c>
      <c r="Q659" t="str">
        <f>VLOOKUP(C659, Query[[Country]:[World Percentage]],4,FALSE)</f>
        <v>1.07%</v>
      </c>
      <c r="R659" t="str">
        <f>VLOOKUP(C659, Query[[Country]:[Density]],5,FALSE)</f>
        <v>234.61</v>
      </c>
      <c r="S659" t="str">
        <f>VLOOKUP(C659, Query[[Country]:[Land Area]],6, FALSE)</f>
        <v>348,560</v>
      </c>
      <c r="T659" t="str">
        <f>VLOOKUP(C659, Query[[Country]:[Area]],10, FALSE)</f>
        <v>357,114</v>
      </c>
      <c r="U659" t="str">
        <f>VLOOKUP(C659, Query[[Country]:[Region]],12, FALSE)</f>
        <v>Europe</v>
      </c>
      <c r="V659" t="str">
        <f>VLOOKUP(C659, Query[[Country]:[Subregion]],13, FALSE)</f>
        <v>Western Europe</v>
      </c>
      <c r="W659" t="str">
        <f>VLOOKUP(C659, Query[[Country]:[GDP (IMF)]],16, FALSE)</f>
        <v>$4.16 Tn</v>
      </c>
      <c r="X659" t="str">
        <f>VLOOKUP(C659, Query[[Country]:[GDP (UN)]],17, FALSE)</f>
        <v>$3.48 Tn</v>
      </c>
      <c r="Y659">
        <f>VLOOKUP(C659, Query[[Country]:[GDP Per Capita]],18, FALSE)</f>
        <v>49617.15</v>
      </c>
    </row>
    <row r="660" spans="1:25" x14ac:dyDescent="0.2">
      <c r="A660">
        <v>459</v>
      </c>
      <c r="B660" t="s">
        <v>494</v>
      </c>
      <c r="C660" t="s">
        <v>154</v>
      </c>
      <c r="D660">
        <v>4</v>
      </c>
      <c r="E660">
        <v>355</v>
      </c>
      <c r="F660">
        <v>142</v>
      </c>
      <c r="G660">
        <v>210</v>
      </c>
      <c r="H660">
        <v>584</v>
      </c>
      <c r="I660">
        <v>436</v>
      </c>
      <c r="J660">
        <v>310</v>
      </c>
      <c r="K660" t="s">
        <v>2760</v>
      </c>
      <c r="L660">
        <v>737</v>
      </c>
      <c r="M660">
        <v>45.26</v>
      </c>
      <c r="N660">
        <v>2014</v>
      </c>
      <c r="O660" t="str">
        <f>VLOOKUP(C660, Query[[Country]:[Population Rank]],2,FALSE)</f>
        <v>25</v>
      </c>
      <c r="P660" t="str">
        <f>VLOOKUP(C660, Query[[Country]:[Growth Rate]],3,FALSE)</f>
        <v>1.28%</v>
      </c>
      <c r="Q660" t="str">
        <f>VLOOKUP(C660, Query[[Country]:[World Percentage]],4,FALSE)</f>
        <v>0.76%</v>
      </c>
      <c r="R660" t="str">
        <f>VLOOKUP(C660, Query[[Country]:[Density]],5,FALSE)</f>
        <v>48.57</v>
      </c>
      <c r="S660" t="str">
        <f>VLOOKUP(C660, Query[[Country]:[Land Area]],6, FALSE)</f>
        <v>1,213,090</v>
      </c>
      <c r="T660" t="str">
        <f>VLOOKUP(C660, Query[[Country]:[Area]],10, FALSE)</f>
        <v>1,221,037</v>
      </c>
      <c r="U660" t="str">
        <f>VLOOKUP(C660, Query[[Country]:[Region]],12, FALSE)</f>
        <v>Africa</v>
      </c>
      <c r="V660" t="str">
        <f>VLOOKUP(C660, Query[[Country]:[Subregion]],13, FALSE)</f>
        <v>Southern Africa</v>
      </c>
      <c r="W660" t="str">
        <f>VLOOKUP(C660, Query[[Country]:[GDP (IMF)]],16, FALSE)</f>
        <v>$386.73 Bn</v>
      </c>
      <c r="X660" t="str">
        <f>VLOOKUP(C660, Query[[Country]:[GDP (UN)]],17, FALSE)</f>
        <v>$295.44 Bn</v>
      </c>
      <c r="Y660">
        <f>VLOOKUP(C660, Query[[Country]:[GDP Per Capita]],18, FALSE)</f>
        <v>6520.58</v>
      </c>
    </row>
    <row r="661" spans="1:25" x14ac:dyDescent="0.2">
      <c r="A661">
        <v>460</v>
      </c>
      <c r="B661" t="s">
        <v>495</v>
      </c>
      <c r="C661" t="s">
        <v>15</v>
      </c>
      <c r="D661">
        <v>148</v>
      </c>
      <c r="E661">
        <v>355</v>
      </c>
      <c r="F661">
        <v>347</v>
      </c>
      <c r="G661">
        <v>210</v>
      </c>
      <c r="H661">
        <v>516</v>
      </c>
      <c r="I661">
        <v>325</v>
      </c>
      <c r="J661">
        <v>250</v>
      </c>
      <c r="K661" t="s">
        <v>2667</v>
      </c>
      <c r="L661">
        <v>637</v>
      </c>
      <c r="M661">
        <v>45.26</v>
      </c>
      <c r="N661">
        <v>2014</v>
      </c>
      <c r="O661" t="str">
        <f>VLOOKUP(C661, Query[[Country]:[Population Rank]],2,FALSE)</f>
        <v>3</v>
      </c>
      <c r="P661" t="str">
        <f>VLOOKUP(C661, Query[[Country]:[Growth Rate]],3,FALSE)</f>
        <v>0.59%</v>
      </c>
      <c r="Q661" t="str">
        <f>VLOOKUP(C661, Query[[Country]:[World Percentage]],4,FALSE)</f>
        <v>4.25%</v>
      </c>
      <c r="R661" t="str">
        <f>VLOOKUP(C661, Query[[Country]:[Density]],5,FALSE)</f>
        <v>35.32</v>
      </c>
      <c r="S661" t="str">
        <f>VLOOKUP(C661, Query[[Country]:[Land Area]],6, FALSE)</f>
        <v>9,147,420</v>
      </c>
      <c r="T661" t="str">
        <f>VLOOKUP(C661, Query[[Country]:[Area]],10, FALSE)</f>
        <v>9,372,610</v>
      </c>
      <c r="U661" t="str">
        <f>VLOOKUP(C661, Query[[Country]:[Region]],12, FALSE)</f>
        <v>Americas</v>
      </c>
      <c r="V661" t="str">
        <f>VLOOKUP(C661, Query[[Country]:[Subregion]],13, FALSE)</f>
        <v>Northern America</v>
      </c>
      <c r="W661" t="str">
        <f>VLOOKUP(C661, Query[[Country]:[GDP (IMF)]],16, FALSE)</f>
        <v>$22.20 Tn</v>
      </c>
      <c r="X661" t="str">
        <f>VLOOKUP(C661, Query[[Country]:[GDP (UN)]],17, FALSE)</f>
        <v>$18.62 Tn</v>
      </c>
      <c r="Y661">
        <f>VLOOKUP(C661, Query[[Country]:[GDP Per Capita]],18, FALSE)</f>
        <v>67063.27</v>
      </c>
    </row>
    <row r="662" spans="1:25" x14ac:dyDescent="0.2">
      <c r="A662">
        <v>461</v>
      </c>
      <c r="B662" t="s">
        <v>496</v>
      </c>
      <c r="C662" t="s">
        <v>30</v>
      </c>
      <c r="D662">
        <v>25</v>
      </c>
      <c r="E662">
        <v>355</v>
      </c>
      <c r="F662">
        <v>196</v>
      </c>
      <c r="G662">
        <v>210</v>
      </c>
      <c r="H662">
        <v>650</v>
      </c>
      <c r="I662">
        <v>362</v>
      </c>
      <c r="J662">
        <v>800</v>
      </c>
      <c r="K662" t="s">
        <v>2007</v>
      </c>
      <c r="L662">
        <v>338</v>
      </c>
      <c r="M662">
        <v>45.26</v>
      </c>
      <c r="N662">
        <v>2014</v>
      </c>
      <c r="O662" t="str">
        <f>VLOOKUP(C662, Query[[Country]:[Population Rank]],2,FALSE)</f>
        <v>11</v>
      </c>
      <c r="P662" t="str">
        <f>VLOOKUP(C662, Query[[Country]:[Growth Rate]],3,FALSE)</f>
        <v>-0.30%</v>
      </c>
      <c r="Q662" t="str">
        <f>VLOOKUP(C662, Query[[Country]:[World Percentage]],4,FALSE)</f>
        <v>1.62%</v>
      </c>
      <c r="R662" t="str">
        <f>VLOOKUP(C662, Query[[Country]:[Density]],5,FALSE)</f>
        <v>334.66</v>
      </c>
      <c r="S662" t="str">
        <f>VLOOKUP(C662, Query[[Country]:[Land Area]],6, FALSE)</f>
        <v>364,555</v>
      </c>
      <c r="T662" t="str">
        <f>VLOOKUP(C662, Query[[Country]:[Area]],10, FALSE)</f>
        <v>377,930</v>
      </c>
      <c r="U662" t="str">
        <f>VLOOKUP(C662, Query[[Country]:[Region]],12, FALSE)</f>
        <v>Asia</v>
      </c>
      <c r="V662" t="str">
        <f>VLOOKUP(C662, Query[[Country]:[Subregion]],13, FALSE)</f>
        <v>Eastern Asia</v>
      </c>
      <c r="W662" t="str">
        <f>VLOOKUP(C662, Query[[Country]:[GDP (IMF)]],16, FALSE)</f>
        <v>$5.50 Tn</v>
      </c>
      <c r="X662" t="str">
        <f>VLOOKUP(C662, Query[[Country]:[GDP (UN)]],17, FALSE)</f>
        <v>$4.94 Tn</v>
      </c>
      <c r="Y662">
        <f>VLOOKUP(C662, Query[[Country]:[GDP Per Capita]],18, FALSE)</f>
        <v>43450.14</v>
      </c>
    </row>
    <row r="663" spans="1:25" x14ac:dyDescent="0.2">
      <c r="A663">
        <v>462</v>
      </c>
      <c r="B663" t="s">
        <v>2761</v>
      </c>
      <c r="C663" t="s">
        <v>66</v>
      </c>
      <c r="D663">
        <v>18</v>
      </c>
      <c r="E663">
        <v>355</v>
      </c>
      <c r="F663">
        <v>478</v>
      </c>
      <c r="G663">
        <v>126</v>
      </c>
      <c r="H663">
        <v>489</v>
      </c>
      <c r="I663">
        <v>220</v>
      </c>
      <c r="J663">
        <v>493</v>
      </c>
      <c r="K663" t="s">
        <v>2708</v>
      </c>
      <c r="L663">
        <v>737</v>
      </c>
      <c r="M663">
        <v>45.25</v>
      </c>
      <c r="N663">
        <v>2014</v>
      </c>
      <c r="O663" t="str">
        <f>VLOOKUP(C663, Query[[Country]:[Population Rank]],2,FALSE)</f>
        <v>22</v>
      </c>
      <c r="P663" t="str">
        <f>VLOOKUP(C663, Query[[Country]:[Growth Rate]],3,FALSE)</f>
        <v>0.22%</v>
      </c>
      <c r="Q663" t="str">
        <f>VLOOKUP(C663, Query[[Country]:[World Percentage]],4,FALSE)</f>
        <v>0.84%</v>
      </c>
      <c r="R663" t="str">
        <f>VLOOKUP(C663, Query[[Country]:[Density]],5,FALSE)</f>
        <v>118.31</v>
      </c>
      <c r="S663" t="str">
        <f>VLOOKUP(C663, Query[[Country]:[Land Area]],6, FALSE)</f>
        <v>547,557</v>
      </c>
      <c r="T663" t="str">
        <f>VLOOKUP(C663, Query[[Country]:[Area]],10, FALSE)</f>
        <v>551,695</v>
      </c>
      <c r="U663" t="str">
        <f>VLOOKUP(C663, Query[[Country]:[Region]],12, FALSE)</f>
        <v>Europe</v>
      </c>
      <c r="V663" t="str">
        <f>VLOOKUP(C663, Query[[Country]:[Subregion]],13, FALSE)</f>
        <v>Western Europe</v>
      </c>
      <c r="W663" t="str">
        <f>VLOOKUP(C663, Query[[Country]:[GDP (IMF)]],16, FALSE)</f>
        <v>$2.88 Tn</v>
      </c>
      <c r="X663" t="str">
        <f>VLOOKUP(C663, Query[[Country]:[GDP (UN)]],17, FALSE)</f>
        <v>$2.47 Tn</v>
      </c>
      <c r="Y663">
        <f>VLOOKUP(C663, Query[[Country]:[GDP Per Capita]],18, FALSE)</f>
        <v>44061.52</v>
      </c>
    </row>
    <row r="664" spans="1:25" x14ac:dyDescent="0.2">
      <c r="A664">
        <v>463</v>
      </c>
      <c r="B664" t="s">
        <v>497</v>
      </c>
      <c r="C664" t="s">
        <v>229</v>
      </c>
      <c r="D664">
        <v>3</v>
      </c>
      <c r="E664">
        <v>355</v>
      </c>
      <c r="F664">
        <v>359</v>
      </c>
      <c r="G664">
        <v>210</v>
      </c>
      <c r="H664">
        <v>423</v>
      </c>
      <c r="I664">
        <v>464</v>
      </c>
      <c r="J664">
        <v>406</v>
      </c>
      <c r="K664" t="s">
        <v>2731</v>
      </c>
      <c r="L664">
        <v>227</v>
      </c>
      <c r="M664">
        <v>45.25</v>
      </c>
      <c r="N664">
        <v>2014</v>
      </c>
      <c r="O664" t="str">
        <f>VLOOKUP(C664, Query[[Country]:[Population Rank]],2,FALSE)</f>
        <v>124</v>
      </c>
      <c r="P664" t="str">
        <f>VLOOKUP(C664, Query[[Country]:[Growth Rate]],3,FALSE)</f>
        <v>1.13%</v>
      </c>
      <c r="Q664" t="str">
        <f>VLOOKUP(C664, Query[[Country]:[World Percentage]],4,FALSE)</f>
        <v>0.06%</v>
      </c>
      <c r="R664" t="str">
        <f>VLOOKUP(C664, Query[[Country]:[Density]],5,FALSE)</f>
        <v>70.27</v>
      </c>
      <c r="S664" t="str">
        <f>VLOOKUP(C664, Query[[Country]:[Land Area]],6, FALSE)</f>
        <v>68,890</v>
      </c>
      <c r="T664" t="str">
        <f>VLOOKUP(C664, Query[[Country]:[Area]],10, FALSE)</f>
        <v>70,273</v>
      </c>
      <c r="U664" t="str">
        <f>VLOOKUP(C664, Query[[Country]:[Region]],12, FALSE)</f>
        <v>Europe</v>
      </c>
      <c r="V664" t="str">
        <f>VLOOKUP(C664, Query[[Country]:[Subregion]],13, FALSE)</f>
        <v>Northern Europe</v>
      </c>
      <c r="W664" t="str">
        <f>VLOOKUP(C664, Query[[Country]:[GDP (IMF)]],16, FALSE)</f>
        <v>$405.19 Bn</v>
      </c>
      <c r="X664" t="str">
        <f>VLOOKUP(C664, Query[[Country]:[GDP (UN)]],17, FALSE)</f>
        <v>$304.82 Bn</v>
      </c>
      <c r="Y664">
        <f>VLOOKUP(C664, Query[[Country]:[GDP Per Capita]],18, FALSE)</f>
        <v>82058.03</v>
      </c>
    </row>
    <row r="665" spans="1:25" x14ac:dyDescent="0.2">
      <c r="A665">
        <v>464</v>
      </c>
      <c r="B665" t="s">
        <v>498</v>
      </c>
      <c r="C665" t="s">
        <v>15</v>
      </c>
      <c r="D665">
        <v>149</v>
      </c>
      <c r="E665">
        <v>196</v>
      </c>
      <c r="F665">
        <v>176</v>
      </c>
      <c r="G665">
        <v>210</v>
      </c>
      <c r="H665">
        <v>568</v>
      </c>
      <c r="I665">
        <v>474</v>
      </c>
      <c r="J665">
        <v>493</v>
      </c>
      <c r="K665" t="s">
        <v>2760</v>
      </c>
      <c r="L665">
        <v>280</v>
      </c>
      <c r="M665">
        <v>45.25</v>
      </c>
      <c r="N665">
        <v>2014</v>
      </c>
      <c r="O665" t="str">
        <f>VLOOKUP(C665, Query[[Country]:[Population Rank]],2,FALSE)</f>
        <v>3</v>
      </c>
      <c r="P665" t="str">
        <f>VLOOKUP(C665, Query[[Country]:[Growth Rate]],3,FALSE)</f>
        <v>0.59%</v>
      </c>
      <c r="Q665" t="str">
        <f>VLOOKUP(C665, Query[[Country]:[World Percentage]],4,FALSE)</f>
        <v>4.25%</v>
      </c>
      <c r="R665" t="str">
        <f>VLOOKUP(C665, Query[[Country]:[Density]],5,FALSE)</f>
        <v>35.32</v>
      </c>
      <c r="S665" t="str">
        <f>VLOOKUP(C665, Query[[Country]:[Land Area]],6, FALSE)</f>
        <v>9,147,420</v>
      </c>
      <c r="T665" t="str">
        <f>VLOOKUP(C665, Query[[Country]:[Area]],10, FALSE)</f>
        <v>9,372,610</v>
      </c>
      <c r="U665" t="str">
        <f>VLOOKUP(C665, Query[[Country]:[Region]],12, FALSE)</f>
        <v>Americas</v>
      </c>
      <c r="V665" t="str">
        <f>VLOOKUP(C665, Query[[Country]:[Subregion]],13, FALSE)</f>
        <v>Northern America</v>
      </c>
      <c r="W665" t="str">
        <f>VLOOKUP(C665, Query[[Country]:[GDP (IMF)]],16, FALSE)</f>
        <v>$22.20 Tn</v>
      </c>
      <c r="X665" t="str">
        <f>VLOOKUP(C665, Query[[Country]:[GDP (UN)]],17, FALSE)</f>
        <v>$18.62 Tn</v>
      </c>
      <c r="Y665">
        <f>VLOOKUP(C665, Query[[Country]:[GDP Per Capita]],18, FALSE)</f>
        <v>67063.27</v>
      </c>
    </row>
    <row r="666" spans="1:25" x14ac:dyDescent="0.2">
      <c r="A666">
        <v>465</v>
      </c>
      <c r="B666" t="s">
        <v>499</v>
      </c>
      <c r="C666" t="s">
        <v>138</v>
      </c>
      <c r="D666">
        <v>21</v>
      </c>
      <c r="E666">
        <v>355</v>
      </c>
      <c r="F666">
        <v>162</v>
      </c>
      <c r="G666">
        <v>210</v>
      </c>
      <c r="H666">
        <v>330</v>
      </c>
      <c r="I666">
        <v>855</v>
      </c>
      <c r="J666">
        <v>609</v>
      </c>
      <c r="K666" t="s">
        <v>2728</v>
      </c>
      <c r="L666">
        <v>373</v>
      </c>
      <c r="M666">
        <v>45.24</v>
      </c>
      <c r="N666">
        <v>2014</v>
      </c>
      <c r="O666" t="str">
        <f>VLOOKUP(C666, Query[[Country]:[Population Rank]],2,FALSE)</f>
        <v>1</v>
      </c>
      <c r="P666" t="str">
        <f>VLOOKUP(C666, Query[[Country]:[Growth Rate]],3,FALSE)</f>
        <v>0.39%</v>
      </c>
      <c r="Q666" t="str">
        <f>VLOOKUP(C666, Query[[Country]:[World Percentage]],4,FALSE)</f>
        <v>18.47%</v>
      </c>
      <c r="R666" t="str">
        <f>VLOOKUP(C666, Query[[Country]:[Density]],5,FALSE)</f>
        <v>148.28</v>
      </c>
      <c r="S666" t="str">
        <f>VLOOKUP(C666, Query[[Country]:[Land Area]],6, FALSE)</f>
        <v>9,388,211</v>
      </c>
      <c r="T666" t="str">
        <f>VLOOKUP(C666, Query[[Country]:[Area]],10, FALSE)</f>
        <v>9,706,961</v>
      </c>
      <c r="U666" t="str">
        <f>VLOOKUP(C666, Query[[Country]:[Region]],12, FALSE)</f>
        <v>Asia</v>
      </c>
      <c r="V666" t="str">
        <f>VLOOKUP(C666, Query[[Country]:[Subregion]],13, FALSE)</f>
        <v>Eastern Asia</v>
      </c>
      <c r="W666" t="str">
        <f>VLOOKUP(C666, Query[[Country]:[GDP (IMF)]],16, FALSE)</f>
        <v>$15.47 Tn</v>
      </c>
      <c r="X666" t="str">
        <f>VLOOKUP(C666, Query[[Country]:[GDP (UN)]],17, FALSE)</f>
        <v>$11.22 Tn</v>
      </c>
      <c r="Y666">
        <f>VLOOKUP(C666, Query[[Country]:[GDP Per Capita]],18, FALSE)</f>
        <v>10746.78</v>
      </c>
    </row>
    <row r="667" spans="1:25" x14ac:dyDescent="0.2">
      <c r="A667">
        <v>466</v>
      </c>
      <c r="B667" t="s">
        <v>500</v>
      </c>
      <c r="C667" t="s">
        <v>95</v>
      </c>
      <c r="D667">
        <v>24</v>
      </c>
      <c r="E667">
        <v>355</v>
      </c>
      <c r="F667">
        <v>478</v>
      </c>
      <c r="G667">
        <v>210</v>
      </c>
      <c r="H667">
        <v>435</v>
      </c>
      <c r="I667">
        <v>485</v>
      </c>
      <c r="J667">
        <v>310</v>
      </c>
      <c r="K667" t="s">
        <v>2758</v>
      </c>
      <c r="L667">
        <v>637</v>
      </c>
      <c r="M667">
        <v>45.23</v>
      </c>
      <c r="N667">
        <v>2014</v>
      </c>
      <c r="O667" t="str">
        <f>VLOOKUP(C667, Query[[Country]:[Population Rank]],2,FALSE)</f>
        <v>23</v>
      </c>
      <c r="P667" t="str">
        <f>VLOOKUP(C667, Query[[Country]:[Growth Rate]],3,FALSE)</f>
        <v>-0.15%</v>
      </c>
      <c r="Q667" t="str">
        <f>VLOOKUP(C667, Query[[Country]:[World Percentage]],4,FALSE)</f>
        <v>0.78%</v>
      </c>
      <c r="R667" t="str">
        <f>VLOOKUP(C667, Query[[Country]:[Density]],5,FALSE)</f>
        <v>200.65</v>
      </c>
      <c r="S667" t="str">
        <f>VLOOKUP(C667, Query[[Country]:[Land Area]],6, FALSE)</f>
        <v>294,140</v>
      </c>
      <c r="T667" t="str">
        <f>VLOOKUP(C667, Query[[Country]:[Area]],10, FALSE)</f>
        <v>301,336</v>
      </c>
      <c r="U667" t="str">
        <f>VLOOKUP(C667, Query[[Country]:[Region]],12, FALSE)</f>
        <v>Europe</v>
      </c>
      <c r="V667" t="str">
        <f>VLOOKUP(C667, Query[[Country]:[Subregion]],13, FALSE)</f>
        <v>Southern Europe</v>
      </c>
      <c r="W667" t="str">
        <f>VLOOKUP(C667, Query[[Country]:[GDP (IMF)]],16, FALSE)</f>
        <v>$2.09 Tn</v>
      </c>
      <c r="X667" t="str">
        <f>VLOOKUP(C667, Query[[Country]:[GDP (UN)]],17, FALSE)</f>
        <v>$1.86 Tn</v>
      </c>
      <c r="Y667">
        <f>VLOOKUP(C667, Query[[Country]:[GDP Per Capita]],18, FALSE)</f>
        <v>34574.71</v>
      </c>
    </row>
    <row r="668" spans="1:25" x14ac:dyDescent="0.2">
      <c r="A668">
        <v>467</v>
      </c>
      <c r="B668" t="s">
        <v>501</v>
      </c>
      <c r="C668" t="s">
        <v>15</v>
      </c>
      <c r="D668">
        <v>150</v>
      </c>
      <c r="E668">
        <v>355</v>
      </c>
      <c r="F668">
        <v>369</v>
      </c>
      <c r="G668">
        <v>210</v>
      </c>
      <c r="H668">
        <v>677</v>
      </c>
      <c r="I668">
        <v>630</v>
      </c>
      <c r="J668">
        <v>200</v>
      </c>
      <c r="K668" t="s">
        <v>2736</v>
      </c>
      <c r="L668">
        <v>737</v>
      </c>
      <c r="M668">
        <v>45.23</v>
      </c>
      <c r="N668">
        <v>2014</v>
      </c>
      <c r="O668" t="str">
        <f>VLOOKUP(C668, Query[[Country]:[Population Rank]],2,FALSE)</f>
        <v>3</v>
      </c>
      <c r="P668" t="str">
        <f>VLOOKUP(C668, Query[[Country]:[Growth Rate]],3,FALSE)</f>
        <v>0.59%</v>
      </c>
      <c r="Q668" t="str">
        <f>VLOOKUP(C668, Query[[Country]:[World Percentage]],4,FALSE)</f>
        <v>4.25%</v>
      </c>
      <c r="R668" t="str">
        <f>VLOOKUP(C668, Query[[Country]:[Density]],5,FALSE)</f>
        <v>35.32</v>
      </c>
      <c r="S668" t="str">
        <f>VLOOKUP(C668, Query[[Country]:[Land Area]],6, FALSE)</f>
        <v>9,147,420</v>
      </c>
      <c r="T668" t="str">
        <f>VLOOKUP(C668, Query[[Country]:[Area]],10, FALSE)</f>
        <v>9,372,610</v>
      </c>
      <c r="U668" t="str">
        <f>VLOOKUP(C668, Query[[Country]:[Region]],12, FALSE)</f>
        <v>Americas</v>
      </c>
      <c r="V668" t="str">
        <f>VLOOKUP(C668, Query[[Country]:[Subregion]],13, FALSE)</f>
        <v>Northern America</v>
      </c>
      <c r="W668" t="str">
        <f>VLOOKUP(C668, Query[[Country]:[GDP (IMF)]],16, FALSE)</f>
        <v>$22.20 Tn</v>
      </c>
      <c r="X668" t="str">
        <f>VLOOKUP(C668, Query[[Country]:[GDP (UN)]],17, FALSE)</f>
        <v>$18.62 Tn</v>
      </c>
      <c r="Y668">
        <f>VLOOKUP(C668, Query[[Country]:[GDP Per Capita]],18, FALSE)</f>
        <v>67063.27</v>
      </c>
    </row>
    <row r="669" spans="1:25" x14ac:dyDescent="0.2">
      <c r="A669">
        <v>468</v>
      </c>
      <c r="B669" t="s">
        <v>502</v>
      </c>
      <c r="C669" t="s">
        <v>101</v>
      </c>
      <c r="D669">
        <v>36</v>
      </c>
      <c r="E669">
        <v>355</v>
      </c>
      <c r="F669">
        <v>478</v>
      </c>
      <c r="G669">
        <v>157</v>
      </c>
      <c r="H669">
        <v>475</v>
      </c>
      <c r="I669">
        <v>347</v>
      </c>
      <c r="J669">
        <v>493</v>
      </c>
      <c r="K669" t="s">
        <v>2708</v>
      </c>
      <c r="L669">
        <v>481</v>
      </c>
      <c r="M669">
        <v>45.22</v>
      </c>
      <c r="N669">
        <v>2014</v>
      </c>
      <c r="O669" t="str">
        <f>VLOOKUP(C669, Query[[Country]:[Population Rank]],2,FALSE)</f>
        <v>19</v>
      </c>
      <c r="P669" t="str">
        <f>VLOOKUP(C669, Query[[Country]:[Growth Rate]],3,FALSE)</f>
        <v>0.32%</v>
      </c>
      <c r="Q669" t="str">
        <f>VLOOKUP(C669, Query[[Country]:[World Percentage]],4,FALSE)</f>
        <v>1.07%</v>
      </c>
      <c r="R669" t="str">
        <f>VLOOKUP(C669, Query[[Country]:[Density]],5,FALSE)</f>
        <v>234.61</v>
      </c>
      <c r="S669" t="str">
        <f>VLOOKUP(C669, Query[[Country]:[Land Area]],6, FALSE)</f>
        <v>348,560</v>
      </c>
      <c r="T669" t="str">
        <f>VLOOKUP(C669, Query[[Country]:[Area]],10, FALSE)</f>
        <v>357,114</v>
      </c>
      <c r="U669" t="str">
        <f>VLOOKUP(C669, Query[[Country]:[Region]],12, FALSE)</f>
        <v>Europe</v>
      </c>
      <c r="V669" t="str">
        <f>VLOOKUP(C669, Query[[Country]:[Subregion]],13, FALSE)</f>
        <v>Western Europe</v>
      </c>
      <c r="W669" t="str">
        <f>VLOOKUP(C669, Query[[Country]:[GDP (IMF)]],16, FALSE)</f>
        <v>$4.16 Tn</v>
      </c>
      <c r="X669" t="str">
        <f>VLOOKUP(C669, Query[[Country]:[GDP (UN)]],17, FALSE)</f>
        <v>$3.48 Tn</v>
      </c>
      <c r="Y669">
        <f>VLOOKUP(C669, Query[[Country]:[GDP Per Capita]],18, FALSE)</f>
        <v>49617.15</v>
      </c>
    </row>
    <row r="670" spans="1:25" x14ac:dyDescent="0.2">
      <c r="A670">
        <v>469</v>
      </c>
      <c r="B670" t="s">
        <v>503</v>
      </c>
      <c r="C670" t="s">
        <v>15</v>
      </c>
      <c r="D670">
        <v>151</v>
      </c>
      <c r="E670">
        <v>355</v>
      </c>
      <c r="F670">
        <v>379</v>
      </c>
      <c r="G670">
        <v>148</v>
      </c>
      <c r="H670">
        <v>451</v>
      </c>
      <c r="I670">
        <v>211</v>
      </c>
      <c r="J670">
        <v>363</v>
      </c>
      <c r="K670" t="s">
        <v>2008</v>
      </c>
      <c r="L670">
        <v>373</v>
      </c>
      <c r="M670">
        <v>45.22</v>
      </c>
      <c r="N670">
        <v>2014</v>
      </c>
      <c r="O670" t="str">
        <f>VLOOKUP(C670, Query[[Country]:[Population Rank]],2,FALSE)</f>
        <v>3</v>
      </c>
      <c r="P670" t="str">
        <f>VLOOKUP(C670, Query[[Country]:[Growth Rate]],3,FALSE)</f>
        <v>0.59%</v>
      </c>
      <c r="Q670" t="str">
        <f>VLOOKUP(C670, Query[[Country]:[World Percentage]],4,FALSE)</f>
        <v>4.25%</v>
      </c>
      <c r="R670" t="str">
        <f>VLOOKUP(C670, Query[[Country]:[Density]],5,FALSE)</f>
        <v>35.32</v>
      </c>
      <c r="S670" t="str">
        <f>VLOOKUP(C670, Query[[Country]:[Land Area]],6, FALSE)</f>
        <v>9,147,420</v>
      </c>
      <c r="T670" t="str">
        <f>VLOOKUP(C670, Query[[Country]:[Area]],10, FALSE)</f>
        <v>9,372,610</v>
      </c>
      <c r="U670" t="str">
        <f>VLOOKUP(C670, Query[[Country]:[Region]],12, FALSE)</f>
        <v>Americas</v>
      </c>
      <c r="V670" t="str">
        <f>VLOOKUP(C670, Query[[Country]:[Subregion]],13, FALSE)</f>
        <v>Northern America</v>
      </c>
      <c r="W670" t="str">
        <f>VLOOKUP(C670, Query[[Country]:[GDP (IMF)]],16, FALSE)</f>
        <v>$22.20 Tn</v>
      </c>
      <c r="X670" t="str">
        <f>VLOOKUP(C670, Query[[Country]:[GDP (UN)]],17, FALSE)</f>
        <v>$18.62 Tn</v>
      </c>
      <c r="Y670">
        <f>VLOOKUP(C670, Query[[Country]:[GDP Per Capita]],18, FALSE)</f>
        <v>67063.27</v>
      </c>
    </row>
    <row r="671" spans="1:25" x14ac:dyDescent="0.2">
      <c r="A671">
        <v>470</v>
      </c>
      <c r="B671" t="s">
        <v>504</v>
      </c>
      <c r="C671" t="s">
        <v>15</v>
      </c>
      <c r="D671">
        <v>152</v>
      </c>
      <c r="E671">
        <v>355</v>
      </c>
      <c r="F671">
        <v>349</v>
      </c>
      <c r="G671">
        <v>210</v>
      </c>
      <c r="H671">
        <v>643</v>
      </c>
      <c r="I671">
        <v>521</v>
      </c>
      <c r="J671">
        <v>406</v>
      </c>
      <c r="K671" t="s">
        <v>2724</v>
      </c>
      <c r="L671">
        <v>737</v>
      </c>
      <c r="M671">
        <v>45.22</v>
      </c>
      <c r="N671">
        <v>2014</v>
      </c>
      <c r="O671" t="str">
        <f>VLOOKUP(C671, Query[[Country]:[Population Rank]],2,FALSE)</f>
        <v>3</v>
      </c>
      <c r="P671" t="str">
        <f>VLOOKUP(C671, Query[[Country]:[Growth Rate]],3,FALSE)</f>
        <v>0.59%</v>
      </c>
      <c r="Q671" t="str">
        <f>VLOOKUP(C671, Query[[Country]:[World Percentage]],4,FALSE)</f>
        <v>4.25%</v>
      </c>
      <c r="R671" t="str">
        <f>VLOOKUP(C671, Query[[Country]:[Density]],5,FALSE)</f>
        <v>35.32</v>
      </c>
      <c r="S671" t="str">
        <f>VLOOKUP(C671, Query[[Country]:[Land Area]],6, FALSE)</f>
        <v>9,147,420</v>
      </c>
      <c r="T671" t="str">
        <f>VLOOKUP(C671, Query[[Country]:[Area]],10, FALSE)</f>
        <v>9,372,610</v>
      </c>
      <c r="U671" t="str">
        <f>VLOOKUP(C671, Query[[Country]:[Region]],12, FALSE)</f>
        <v>Americas</v>
      </c>
      <c r="V671" t="str">
        <f>VLOOKUP(C671, Query[[Country]:[Subregion]],13, FALSE)</f>
        <v>Northern America</v>
      </c>
      <c r="W671" t="str">
        <f>VLOOKUP(C671, Query[[Country]:[GDP (IMF)]],16, FALSE)</f>
        <v>$22.20 Tn</v>
      </c>
      <c r="X671" t="str">
        <f>VLOOKUP(C671, Query[[Country]:[GDP (UN)]],17, FALSE)</f>
        <v>$18.62 Tn</v>
      </c>
      <c r="Y671">
        <f>VLOOKUP(C671, Query[[Country]:[GDP Per Capita]],18, FALSE)</f>
        <v>67063.27</v>
      </c>
    </row>
    <row r="672" spans="1:25" x14ac:dyDescent="0.2">
      <c r="A672">
        <v>471</v>
      </c>
      <c r="B672" t="s">
        <v>505</v>
      </c>
      <c r="C672" t="s">
        <v>30</v>
      </c>
      <c r="D672">
        <v>26</v>
      </c>
      <c r="E672">
        <v>355</v>
      </c>
      <c r="F672">
        <v>333</v>
      </c>
      <c r="G672">
        <v>210</v>
      </c>
      <c r="H672">
        <v>564</v>
      </c>
      <c r="I672">
        <v>568</v>
      </c>
      <c r="J672">
        <v>283</v>
      </c>
      <c r="K672" t="s">
        <v>2515</v>
      </c>
      <c r="L672">
        <v>204</v>
      </c>
      <c r="M672">
        <v>45.22</v>
      </c>
      <c r="N672">
        <v>2014</v>
      </c>
      <c r="O672" t="str">
        <f>VLOOKUP(C672, Query[[Country]:[Population Rank]],2,FALSE)</f>
        <v>11</v>
      </c>
      <c r="P672" t="str">
        <f>VLOOKUP(C672, Query[[Country]:[Growth Rate]],3,FALSE)</f>
        <v>-0.30%</v>
      </c>
      <c r="Q672" t="str">
        <f>VLOOKUP(C672, Query[[Country]:[World Percentage]],4,FALSE)</f>
        <v>1.62%</v>
      </c>
      <c r="R672" t="str">
        <f>VLOOKUP(C672, Query[[Country]:[Density]],5,FALSE)</f>
        <v>334.66</v>
      </c>
      <c r="S672" t="str">
        <f>VLOOKUP(C672, Query[[Country]:[Land Area]],6, FALSE)</f>
        <v>364,555</v>
      </c>
      <c r="T672" t="str">
        <f>VLOOKUP(C672, Query[[Country]:[Area]],10, FALSE)</f>
        <v>377,930</v>
      </c>
      <c r="U672" t="str">
        <f>VLOOKUP(C672, Query[[Country]:[Region]],12, FALSE)</f>
        <v>Asia</v>
      </c>
      <c r="V672" t="str">
        <f>VLOOKUP(C672, Query[[Country]:[Subregion]],13, FALSE)</f>
        <v>Eastern Asia</v>
      </c>
      <c r="W672" t="str">
        <f>VLOOKUP(C672, Query[[Country]:[GDP (IMF)]],16, FALSE)</f>
        <v>$5.50 Tn</v>
      </c>
      <c r="X672" t="str">
        <f>VLOOKUP(C672, Query[[Country]:[GDP (UN)]],17, FALSE)</f>
        <v>$4.94 Tn</v>
      </c>
      <c r="Y672">
        <f>VLOOKUP(C672, Query[[Country]:[GDP Per Capita]],18, FALSE)</f>
        <v>43450.14</v>
      </c>
    </row>
    <row r="673" spans="1:25" x14ac:dyDescent="0.2">
      <c r="A673">
        <v>472</v>
      </c>
      <c r="B673" t="s">
        <v>506</v>
      </c>
      <c r="C673" t="s">
        <v>19</v>
      </c>
      <c r="D673">
        <v>39</v>
      </c>
      <c r="E673">
        <v>355</v>
      </c>
      <c r="F673">
        <v>245</v>
      </c>
      <c r="G673">
        <v>210</v>
      </c>
      <c r="H673">
        <v>382</v>
      </c>
      <c r="I673">
        <v>454</v>
      </c>
      <c r="J673">
        <v>406</v>
      </c>
      <c r="K673" t="s">
        <v>2007</v>
      </c>
      <c r="L673">
        <v>426</v>
      </c>
      <c r="M673">
        <v>45.22</v>
      </c>
      <c r="N673">
        <v>2014</v>
      </c>
      <c r="O673" t="str">
        <f>VLOOKUP(C673, Query[[Country]:[Population Rank]],2,FALSE)</f>
        <v>21</v>
      </c>
      <c r="P673" t="str">
        <f>VLOOKUP(C673, Query[[Country]:[Growth Rate]],3,FALSE)</f>
        <v>0.53%</v>
      </c>
      <c r="Q673" t="str">
        <f>VLOOKUP(C673, Query[[Country]:[World Percentage]],4,FALSE)</f>
        <v>0.87%</v>
      </c>
      <c r="R673" t="str">
        <f>VLOOKUP(C673, Query[[Country]:[Density]],5,FALSE)</f>
        <v>279.48</v>
      </c>
      <c r="S673" t="str">
        <f>VLOOKUP(C673, Query[[Country]:[Land Area]],6, FALSE)</f>
        <v>241,930</v>
      </c>
      <c r="T673" t="str">
        <f>VLOOKUP(C673, Query[[Country]:[Area]],10, FALSE)</f>
        <v>242,900</v>
      </c>
      <c r="U673" t="str">
        <f>VLOOKUP(C673, Query[[Country]:[Region]],12, FALSE)</f>
        <v>Europe</v>
      </c>
      <c r="V673" t="str">
        <f>VLOOKUP(C673, Query[[Country]:[Subregion]],13, FALSE)</f>
        <v>Northern Europe</v>
      </c>
      <c r="W673" t="str">
        <f>VLOOKUP(C673, Query[[Country]:[GDP (IMF)]],16, FALSE)</f>
        <v>$2.93 Tn</v>
      </c>
      <c r="X673" t="str">
        <f>VLOOKUP(C673, Query[[Country]:[GDP (UN)]],17, FALSE)</f>
        <v>$2.65 Tn</v>
      </c>
      <c r="Y673">
        <f>VLOOKUP(C673, Query[[Country]:[GDP Per Capita]],18, FALSE)</f>
        <v>43117.57</v>
      </c>
    </row>
    <row r="674" spans="1:25" x14ac:dyDescent="0.2">
      <c r="A674">
        <v>473</v>
      </c>
      <c r="B674" t="s">
        <v>507</v>
      </c>
      <c r="C674" t="s">
        <v>15</v>
      </c>
      <c r="D674">
        <v>153</v>
      </c>
      <c r="E674">
        <v>355</v>
      </c>
      <c r="F674">
        <v>351</v>
      </c>
      <c r="G674">
        <v>210</v>
      </c>
      <c r="H674">
        <v>578</v>
      </c>
      <c r="I674">
        <v>566</v>
      </c>
      <c r="J674">
        <v>220</v>
      </c>
      <c r="K674" t="s">
        <v>2708</v>
      </c>
      <c r="L674">
        <v>637</v>
      </c>
      <c r="M674">
        <v>45.21</v>
      </c>
      <c r="N674">
        <v>2014</v>
      </c>
      <c r="O674" t="str">
        <f>VLOOKUP(C674, Query[[Country]:[Population Rank]],2,FALSE)</f>
        <v>3</v>
      </c>
      <c r="P674" t="str">
        <f>VLOOKUP(C674, Query[[Country]:[Growth Rate]],3,FALSE)</f>
        <v>0.59%</v>
      </c>
      <c r="Q674" t="str">
        <f>VLOOKUP(C674, Query[[Country]:[World Percentage]],4,FALSE)</f>
        <v>4.25%</v>
      </c>
      <c r="R674" t="str">
        <f>VLOOKUP(C674, Query[[Country]:[Density]],5,FALSE)</f>
        <v>35.32</v>
      </c>
      <c r="S674" t="str">
        <f>VLOOKUP(C674, Query[[Country]:[Land Area]],6, FALSE)</f>
        <v>9,147,420</v>
      </c>
      <c r="T674" t="str">
        <f>VLOOKUP(C674, Query[[Country]:[Area]],10, FALSE)</f>
        <v>9,372,610</v>
      </c>
      <c r="U674" t="str">
        <f>VLOOKUP(C674, Query[[Country]:[Region]],12, FALSE)</f>
        <v>Americas</v>
      </c>
      <c r="V674" t="str">
        <f>VLOOKUP(C674, Query[[Country]:[Subregion]],13, FALSE)</f>
        <v>Northern America</v>
      </c>
      <c r="W674" t="str">
        <f>VLOOKUP(C674, Query[[Country]:[GDP (IMF)]],16, FALSE)</f>
        <v>$22.20 Tn</v>
      </c>
      <c r="X674" t="str">
        <f>VLOOKUP(C674, Query[[Country]:[GDP (UN)]],17, FALSE)</f>
        <v>$18.62 Tn</v>
      </c>
      <c r="Y674">
        <f>VLOOKUP(C674, Query[[Country]:[GDP Per Capita]],18, FALSE)</f>
        <v>67063.27</v>
      </c>
    </row>
    <row r="675" spans="1:25" x14ac:dyDescent="0.2">
      <c r="A675">
        <v>474</v>
      </c>
      <c r="B675" t="s">
        <v>508</v>
      </c>
      <c r="C675" t="s">
        <v>159</v>
      </c>
      <c r="D675">
        <v>13</v>
      </c>
      <c r="E675">
        <v>355</v>
      </c>
      <c r="F675">
        <v>478</v>
      </c>
      <c r="G675">
        <v>210</v>
      </c>
      <c r="H675">
        <v>361</v>
      </c>
      <c r="I675">
        <v>468</v>
      </c>
      <c r="J675">
        <v>609</v>
      </c>
      <c r="K675" t="s">
        <v>1092</v>
      </c>
      <c r="L675">
        <v>204</v>
      </c>
      <c r="M675">
        <v>45.21</v>
      </c>
      <c r="N675">
        <v>2014</v>
      </c>
      <c r="O675" t="str">
        <f>VLOOKUP(C675, Query[[Country]:[Population Rank]],2,FALSE)</f>
        <v>30</v>
      </c>
      <c r="P675" t="str">
        <f>VLOOKUP(C675, Query[[Country]:[Growth Rate]],3,FALSE)</f>
        <v>0.04%</v>
      </c>
      <c r="Q675" t="str">
        <f>VLOOKUP(C675, Query[[Country]:[World Percentage]],4,FALSE)</f>
        <v>0.60%</v>
      </c>
      <c r="R675" t="str">
        <f>VLOOKUP(C675, Query[[Country]:[Density]],5,FALSE)</f>
        <v>92.40</v>
      </c>
      <c r="S675" t="str">
        <f>VLOOKUP(C675, Query[[Country]:[Land Area]],6, FALSE)</f>
        <v>498,800</v>
      </c>
      <c r="T675" t="str">
        <f>VLOOKUP(C675, Query[[Country]:[Area]],10, FALSE)</f>
        <v>505,992</v>
      </c>
      <c r="U675" t="str">
        <f>VLOOKUP(C675, Query[[Country]:[Region]],12, FALSE)</f>
        <v>Europe</v>
      </c>
      <c r="V675" t="str">
        <f>VLOOKUP(C675, Query[[Country]:[Subregion]],13, FALSE)</f>
        <v>Southern Europe</v>
      </c>
      <c r="W675" t="str">
        <f>VLOOKUP(C675, Query[[Country]:[GDP (IMF)]],16, FALSE)</f>
        <v>$1.50 Tn</v>
      </c>
      <c r="X675" t="str">
        <f>VLOOKUP(C675, Query[[Country]:[GDP (UN)]],17, FALSE)</f>
        <v>$1.24 Tn</v>
      </c>
      <c r="Y675">
        <f>VLOOKUP(C675, Query[[Country]:[GDP Per Capita]],18, FALSE)</f>
        <v>32019.83</v>
      </c>
    </row>
    <row r="676" spans="1:25" x14ac:dyDescent="0.2">
      <c r="A676">
        <v>475</v>
      </c>
      <c r="B676" t="s">
        <v>509</v>
      </c>
      <c r="C676" t="s">
        <v>138</v>
      </c>
      <c r="D676">
        <v>22</v>
      </c>
      <c r="E676">
        <v>355</v>
      </c>
      <c r="F676">
        <v>289</v>
      </c>
      <c r="G676">
        <v>210</v>
      </c>
      <c r="H676">
        <v>283</v>
      </c>
      <c r="I676">
        <v>875</v>
      </c>
      <c r="J676">
        <v>609</v>
      </c>
      <c r="K676" t="s">
        <v>2759</v>
      </c>
      <c r="L676">
        <v>338</v>
      </c>
      <c r="M676">
        <v>45.21</v>
      </c>
      <c r="N676">
        <v>2014</v>
      </c>
      <c r="O676" t="str">
        <f>VLOOKUP(C676, Query[[Country]:[Population Rank]],2,FALSE)</f>
        <v>1</v>
      </c>
      <c r="P676" t="str">
        <f>VLOOKUP(C676, Query[[Country]:[Growth Rate]],3,FALSE)</f>
        <v>0.39%</v>
      </c>
      <c r="Q676" t="str">
        <f>VLOOKUP(C676, Query[[Country]:[World Percentage]],4,FALSE)</f>
        <v>18.47%</v>
      </c>
      <c r="R676" t="str">
        <f>VLOOKUP(C676, Query[[Country]:[Density]],5,FALSE)</f>
        <v>148.28</v>
      </c>
      <c r="S676" t="str">
        <f>VLOOKUP(C676, Query[[Country]:[Land Area]],6, FALSE)</f>
        <v>9,388,211</v>
      </c>
      <c r="T676" t="str">
        <f>VLOOKUP(C676, Query[[Country]:[Area]],10, FALSE)</f>
        <v>9,706,961</v>
      </c>
      <c r="U676" t="str">
        <f>VLOOKUP(C676, Query[[Country]:[Region]],12, FALSE)</f>
        <v>Asia</v>
      </c>
      <c r="V676" t="str">
        <f>VLOOKUP(C676, Query[[Country]:[Subregion]],13, FALSE)</f>
        <v>Eastern Asia</v>
      </c>
      <c r="W676" t="str">
        <f>VLOOKUP(C676, Query[[Country]:[GDP (IMF)]],16, FALSE)</f>
        <v>$15.47 Tn</v>
      </c>
      <c r="X676" t="str">
        <f>VLOOKUP(C676, Query[[Country]:[GDP (UN)]],17, FALSE)</f>
        <v>$11.22 Tn</v>
      </c>
      <c r="Y676">
        <f>VLOOKUP(C676, Query[[Country]:[GDP Per Capita]],18, FALSE)</f>
        <v>10746.78</v>
      </c>
    </row>
    <row r="677" spans="1:25" x14ac:dyDescent="0.2">
      <c r="A677">
        <v>476</v>
      </c>
      <c r="B677" t="s">
        <v>510</v>
      </c>
      <c r="C677" t="s">
        <v>66</v>
      </c>
      <c r="D677">
        <v>19</v>
      </c>
      <c r="E677">
        <v>355</v>
      </c>
      <c r="F677">
        <v>478</v>
      </c>
      <c r="G677">
        <v>210</v>
      </c>
      <c r="H677">
        <v>351</v>
      </c>
      <c r="I677">
        <v>355</v>
      </c>
      <c r="J677">
        <v>609</v>
      </c>
      <c r="K677" t="s">
        <v>2735</v>
      </c>
      <c r="L677">
        <v>307</v>
      </c>
      <c r="M677">
        <v>45.2</v>
      </c>
      <c r="N677">
        <v>2014</v>
      </c>
      <c r="O677" t="str">
        <f>VLOOKUP(C677, Query[[Country]:[Population Rank]],2,FALSE)</f>
        <v>22</v>
      </c>
      <c r="P677" t="str">
        <f>VLOOKUP(C677, Query[[Country]:[Growth Rate]],3,FALSE)</f>
        <v>0.22%</v>
      </c>
      <c r="Q677" t="str">
        <f>VLOOKUP(C677, Query[[Country]:[World Percentage]],4,FALSE)</f>
        <v>0.84%</v>
      </c>
      <c r="R677" t="str">
        <f>VLOOKUP(C677, Query[[Country]:[Density]],5,FALSE)</f>
        <v>118.31</v>
      </c>
      <c r="S677" t="str">
        <f>VLOOKUP(C677, Query[[Country]:[Land Area]],6, FALSE)</f>
        <v>547,557</v>
      </c>
      <c r="T677" t="str">
        <f>VLOOKUP(C677, Query[[Country]:[Area]],10, FALSE)</f>
        <v>551,695</v>
      </c>
      <c r="U677" t="str">
        <f>VLOOKUP(C677, Query[[Country]:[Region]],12, FALSE)</f>
        <v>Europe</v>
      </c>
      <c r="V677" t="str">
        <f>VLOOKUP(C677, Query[[Country]:[Subregion]],13, FALSE)</f>
        <v>Western Europe</v>
      </c>
      <c r="W677" t="str">
        <f>VLOOKUP(C677, Query[[Country]:[GDP (IMF)]],16, FALSE)</f>
        <v>$2.88 Tn</v>
      </c>
      <c r="X677" t="str">
        <f>VLOOKUP(C677, Query[[Country]:[GDP (UN)]],17, FALSE)</f>
        <v>$2.47 Tn</v>
      </c>
      <c r="Y677">
        <f>VLOOKUP(C677, Query[[Country]:[GDP Per Capita]],18, FALSE)</f>
        <v>44061.52</v>
      </c>
    </row>
    <row r="678" spans="1:25" x14ac:dyDescent="0.2">
      <c r="A678">
        <v>477</v>
      </c>
      <c r="B678" t="s">
        <v>511</v>
      </c>
      <c r="C678" t="s">
        <v>15</v>
      </c>
      <c r="D678">
        <v>154</v>
      </c>
      <c r="E678">
        <v>189</v>
      </c>
      <c r="F678">
        <v>260</v>
      </c>
      <c r="G678">
        <v>210</v>
      </c>
      <c r="H678">
        <v>506</v>
      </c>
      <c r="I678">
        <v>513</v>
      </c>
      <c r="J678">
        <v>310</v>
      </c>
      <c r="K678" t="s">
        <v>2762</v>
      </c>
      <c r="L678">
        <v>373</v>
      </c>
      <c r="M678">
        <v>45.2</v>
      </c>
      <c r="N678">
        <v>2014</v>
      </c>
      <c r="O678" t="str">
        <f>VLOOKUP(C678, Query[[Country]:[Population Rank]],2,FALSE)</f>
        <v>3</v>
      </c>
      <c r="P678" t="str">
        <f>VLOOKUP(C678, Query[[Country]:[Growth Rate]],3,FALSE)</f>
        <v>0.59%</v>
      </c>
      <c r="Q678" t="str">
        <f>VLOOKUP(C678, Query[[Country]:[World Percentage]],4,FALSE)</f>
        <v>4.25%</v>
      </c>
      <c r="R678" t="str">
        <f>VLOOKUP(C678, Query[[Country]:[Density]],5,FALSE)</f>
        <v>35.32</v>
      </c>
      <c r="S678" t="str">
        <f>VLOOKUP(C678, Query[[Country]:[Land Area]],6, FALSE)</f>
        <v>9,147,420</v>
      </c>
      <c r="T678" t="str">
        <f>VLOOKUP(C678, Query[[Country]:[Area]],10, FALSE)</f>
        <v>9,372,610</v>
      </c>
      <c r="U678" t="str">
        <f>VLOOKUP(C678, Query[[Country]:[Region]],12, FALSE)</f>
        <v>Americas</v>
      </c>
      <c r="V678" t="str">
        <f>VLOOKUP(C678, Query[[Country]:[Subregion]],13, FALSE)</f>
        <v>Northern America</v>
      </c>
      <c r="W678" t="str">
        <f>VLOOKUP(C678, Query[[Country]:[GDP (IMF)]],16, FALSE)</f>
        <v>$22.20 Tn</v>
      </c>
      <c r="X678" t="str">
        <f>VLOOKUP(C678, Query[[Country]:[GDP (UN)]],17, FALSE)</f>
        <v>$18.62 Tn</v>
      </c>
      <c r="Y678">
        <f>VLOOKUP(C678, Query[[Country]:[GDP Per Capita]],18, FALSE)</f>
        <v>67063.27</v>
      </c>
    </row>
    <row r="679" spans="1:25" x14ac:dyDescent="0.2">
      <c r="A679">
        <v>478</v>
      </c>
      <c r="B679" t="s">
        <v>512</v>
      </c>
      <c r="C679" t="s">
        <v>362</v>
      </c>
      <c r="D679">
        <v>2</v>
      </c>
      <c r="E679">
        <v>355</v>
      </c>
      <c r="F679">
        <v>478</v>
      </c>
      <c r="G679">
        <v>210</v>
      </c>
      <c r="H679">
        <v>334</v>
      </c>
      <c r="I679">
        <v>649</v>
      </c>
      <c r="J679">
        <v>493</v>
      </c>
      <c r="K679" t="s">
        <v>2736</v>
      </c>
      <c r="L679">
        <v>637</v>
      </c>
      <c r="M679">
        <v>45.2</v>
      </c>
      <c r="N679">
        <v>2014</v>
      </c>
      <c r="O679" t="str">
        <f>VLOOKUP(C679, Query[[Country]:[Population Rank]],2,FALSE)</f>
        <v>87</v>
      </c>
      <c r="P679" t="str">
        <f>VLOOKUP(C679, Query[[Country]:[Growth Rate]],3,FALSE)</f>
        <v>-0.48%</v>
      </c>
      <c r="Q679" t="str">
        <f>VLOOKUP(C679, Query[[Country]:[World Percentage]],4,FALSE)</f>
        <v>0.13%</v>
      </c>
      <c r="R679" t="str">
        <f>VLOOKUP(C679, Query[[Country]:[Density]],5,FALSE)</f>
        <v>78.97</v>
      </c>
      <c r="S679" t="str">
        <f>VLOOKUP(C679, Query[[Country]:[Land Area]],6, FALSE)</f>
        <v>128,900</v>
      </c>
      <c r="T679" t="str">
        <f>VLOOKUP(C679, Query[[Country]:[Area]],10, FALSE)</f>
        <v>131,990</v>
      </c>
      <c r="U679" t="str">
        <f>VLOOKUP(C679, Query[[Country]:[Region]],12, FALSE)</f>
        <v>Europe</v>
      </c>
      <c r="V679" t="str">
        <f>VLOOKUP(C679, Query[[Country]:[Subregion]],13, FALSE)</f>
        <v>Southern Europe</v>
      </c>
      <c r="W679" t="str">
        <f>VLOOKUP(C679, Query[[Country]:[GDP (IMF)]],16, FALSE)</f>
        <v>$230.50 Bn</v>
      </c>
      <c r="X679" t="str">
        <f>VLOOKUP(C679, Query[[Country]:[GDP (UN)]],17, FALSE)</f>
        <v>$192.69 Bn</v>
      </c>
      <c r="Y679">
        <f>VLOOKUP(C679, Query[[Country]:[GDP Per Capita]],18, FALSE)</f>
        <v>22114.44</v>
      </c>
    </row>
    <row r="680" spans="1:25" x14ac:dyDescent="0.2">
      <c r="A680">
        <v>479</v>
      </c>
      <c r="B680" t="s">
        <v>513</v>
      </c>
      <c r="C680" t="s">
        <v>452</v>
      </c>
      <c r="D680">
        <v>2</v>
      </c>
      <c r="E680">
        <v>355</v>
      </c>
      <c r="F680">
        <v>478</v>
      </c>
      <c r="G680">
        <v>210</v>
      </c>
      <c r="H680">
        <v>396</v>
      </c>
      <c r="I680">
        <v>466</v>
      </c>
      <c r="J680">
        <v>609</v>
      </c>
      <c r="K680" t="s">
        <v>2734</v>
      </c>
      <c r="L680">
        <v>552</v>
      </c>
      <c r="M680">
        <v>45.19</v>
      </c>
      <c r="N680">
        <v>2014</v>
      </c>
      <c r="O680" t="str">
        <f>VLOOKUP(C680, Query[[Country]:[Population Rank]],2,FALSE)</f>
        <v>38</v>
      </c>
      <c r="P680" t="str">
        <f>VLOOKUP(C680, Query[[Country]:[Growth Rate]],3,FALSE)</f>
        <v>-0.11%</v>
      </c>
      <c r="Q680" t="str">
        <f>VLOOKUP(C680, Query[[Country]:[World Percentage]],4,FALSE)</f>
        <v>0.49%</v>
      </c>
      <c r="R680" t="str">
        <f>VLOOKUP(C680, Query[[Country]:[Density]],5,FALSE)</f>
        <v>121.04</v>
      </c>
      <c r="S680" t="str">
        <f>VLOOKUP(C680, Query[[Country]:[Land Area]],6, FALSE)</f>
        <v>306,230</v>
      </c>
      <c r="T680" t="str">
        <f>VLOOKUP(C680, Query[[Country]:[Area]],10, FALSE)</f>
        <v>312,679</v>
      </c>
      <c r="U680" t="str">
        <f>VLOOKUP(C680, Query[[Country]:[Region]],12, FALSE)</f>
        <v>Europe</v>
      </c>
      <c r="V680" t="str">
        <f>VLOOKUP(C680, Query[[Country]:[Subregion]],13, FALSE)</f>
        <v>Eastern Europe</v>
      </c>
      <c r="W680" t="str">
        <f>VLOOKUP(C680, Query[[Country]:[GDP (IMF)]],16, FALSE)</f>
        <v>$643.27 Bn</v>
      </c>
      <c r="X680" t="str">
        <f>VLOOKUP(C680, Query[[Country]:[GDP (UN)]],17, FALSE)</f>
        <v>$471.40 Bn</v>
      </c>
      <c r="Y680">
        <f>VLOOKUP(C680, Query[[Country]:[GDP Per Capita]],18, FALSE)</f>
        <v>16996.87</v>
      </c>
    </row>
    <row r="681" spans="1:25" x14ac:dyDescent="0.2">
      <c r="A681">
        <v>480</v>
      </c>
      <c r="B681" t="s">
        <v>514</v>
      </c>
      <c r="C681" t="s">
        <v>15</v>
      </c>
      <c r="D681">
        <v>155</v>
      </c>
      <c r="E681">
        <v>355</v>
      </c>
      <c r="F681">
        <v>277</v>
      </c>
      <c r="G681">
        <v>210</v>
      </c>
      <c r="H681">
        <v>392</v>
      </c>
      <c r="I681">
        <v>508</v>
      </c>
      <c r="J681">
        <v>250</v>
      </c>
      <c r="K681" t="s">
        <v>2007</v>
      </c>
      <c r="L681">
        <v>552</v>
      </c>
      <c r="M681">
        <v>45.19</v>
      </c>
      <c r="N681">
        <v>2014</v>
      </c>
      <c r="O681" t="str">
        <f>VLOOKUP(C681, Query[[Country]:[Population Rank]],2,FALSE)</f>
        <v>3</v>
      </c>
      <c r="P681" t="str">
        <f>VLOOKUP(C681, Query[[Country]:[Growth Rate]],3,FALSE)</f>
        <v>0.59%</v>
      </c>
      <c r="Q681" t="str">
        <f>VLOOKUP(C681, Query[[Country]:[World Percentage]],4,FALSE)</f>
        <v>4.25%</v>
      </c>
      <c r="R681" t="str">
        <f>VLOOKUP(C681, Query[[Country]:[Density]],5,FALSE)</f>
        <v>35.32</v>
      </c>
      <c r="S681" t="str">
        <f>VLOOKUP(C681, Query[[Country]:[Land Area]],6, FALSE)</f>
        <v>9,147,420</v>
      </c>
      <c r="T681" t="str">
        <f>VLOOKUP(C681, Query[[Country]:[Area]],10, FALSE)</f>
        <v>9,372,610</v>
      </c>
      <c r="U681" t="str">
        <f>VLOOKUP(C681, Query[[Country]:[Region]],12, FALSE)</f>
        <v>Americas</v>
      </c>
      <c r="V681" t="str">
        <f>VLOOKUP(C681, Query[[Country]:[Subregion]],13, FALSE)</f>
        <v>Northern America</v>
      </c>
      <c r="W681" t="str">
        <f>VLOOKUP(C681, Query[[Country]:[GDP (IMF)]],16, FALSE)</f>
        <v>$22.20 Tn</v>
      </c>
      <c r="X681" t="str">
        <f>VLOOKUP(C681, Query[[Country]:[GDP (UN)]],17, FALSE)</f>
        <v>$18.62 Tn</v>
      </c>
      <c r="Y681">
        <f>VLOOKUP(C681, Query[[Country]:[GDP Per Capita]],18, FALSE)</f>
        <v>67063.27</v>
      </c>
    </row>
    <row r="682" spans="1:25" x14ac:dyDescent="0.2">
      <c r="A682">
        <v>481</v>
      </c>
      <c r="B682" t="s">
        <v>515</v>
      </c>
      <c r="C682" t="s">
        <v>101</v>
      </c>
      <c r="D682">
        <v>37</v>
      </c>
      <c r="E682">
        <v>352</v>
      </c>
      <c r="F682">
        <v>478</v>
      </c>
      <c r="G682">
        <v>210</v>
      </c>
      <c r="H682">
        <v>433</v>
      </c>
      <c r="I682">
        <v>615</v>
      </c>
      <c r="J682">
        <v>800</v>
      </c>
      <c r="K682" t="s">
        <v>2667</v>
      </c>
      <c r="L682">
        <v>338</v>
      </c>
      <c r="M682">
        <v>45.19</v>
      </c>
      <c r="N682">
        <v>2014</v>
      </c>
      <c r="O682" t="str">
        <f>VLOOKUP(C682, Query[[Country]:[Population Rank]],2,FALSE)</f>
        <v>19</v>
      </c>
      <c r="P682" t="str">
        <f>VLOOKUP(C682, Query[[Country]:[Growth Rate]],3,FALSE)</f>
        <v>0.32%</v>
      </c>
      <c r="Q682" t="str">
        <f>VLOOKUP(C682, Query[[Country]:[World Percentage]],4,FALSE)</f>
        <v>1.07%</v>
      </c>
      <c r="R682" t="str">
        <f>VLOOKUP(C682, Query[[Country]:[Density]],5,FALSE)</f>
        <v>234.61</v>
      </c>
      <c r="S682" t="str">
        <f>VLOOKUP(C682, Query[[Country]:[Land Area]],6, FALSE)</f>
        <v>348,560</v>
      </c>
      <c r="T682" t="str">
        <f>VLOOKUP(C682, Query[[Country]:[Area]],10, FALSE)</f>
        <v>357,114</v>
      </c>
      <c r="U682" t="str">
        <f>VLOOKUP(C682, Query[[Country]:[Region]],12, FALSE)</f>
        <v>Europe</v>
      </c>
      <c r="V682" t="str">
        <f>VLOOKUP(C682, Query[[Country]:[Subregion]],13, FALSE)</f>
        <v>Western Europe</v>
      </c>
      <c r="W682" t="str">
        <f>VLOOKUP(C682, Query[[Country]:[GDP (IMF)]],16, FALSE)</f>
        <v>$4.16 Tn</v>
      </c>
      <c r="X682" t="str">
        <f>VLOOKUP(C682, Query[[Country]:[GDP (UN)]],17, FALSE)</f>
        <v>$3.48 Tn</v>
      </c>
      <c r="Y682">
        <f>VLOOKUP(C682, Query[[Country]:[GDP Per Capita]],18, FALSE)</f>
        <v>49617.15</v>
      </c>
    </row>
    <row r="683" spans="1:25" x14ac:dyDescent="0.2">
      <c r="A683">
        <v>482</v>
      </c>
      <c r="B683" t="s">
        <v>516</v>
      </c>
      <c r="C683" t="s">
        <v>15</v>
      </c>
      <c r="D683">
        <v>156</v>
      </c>
      <c r="E683">
        <v>355</v>
      </c>
      <c r="F683">
        <v>421</v>
      </c>
      <c r="G683">
        <v>210</v>
      </c>
      <c r="H683">
        <v>637</v>
      </c>
      <c r="I683">
        <v>660</v>
      </c>
      <c r="J683">
        <v>609</v>
      </c>
      <c r="K683" t="s">
        <v>2728</v>
      </c>
      <c r="L683">
        <v>121</v>
      </c>
      <c r="M683">
        <v>45.18</v>
      </c>
      <c r="N683">
        <v>2014</v>
      </c>
      <c r="O683" t="str">
        <f>VLOOKUP(C683, Query[[Country]:[Population Rank]],2,FALSE)</f>
        <v>3</v>
      </c>
      <c r="P683" t="str">
        <f>VLOOKUP(C683, Query[[Country]:[Growth Rate]],3,FALSE)</f>
        <v>0.59%</v>
      </c>
      <c r="Q683" t="str">
        <f>VLOOKUP(C683, Query[[Country]:[World Percentage]],4,FALSE)</f>
        <v>4.25%</v>
      </c>
      <c r="R683" t="str">
        <f>VLOOKUP(C683, Query[[Country]:[Density]],5,FALSE)</f>
        <v>35.32</v>
      </c>
      <c r="S683" t="str">
        <f>VLOOKUP(C683, Query[[Country]:[Land Area]],6, FALSE)</f>
        <v>9,147,420</v>
      </c>
      <c r="T683" t="str">
        <f>VLOOKUP(C683, Query[[Country]:[Area]],10, FALSE)</f>
        <v>9,372,610</v>
      </c>
      <c r="U683" t="str">
        <f>VLOOKUP(C683, Query[[Country]:[Region]],12, FALSE)</f>
        <v>Americas</v>
      </c>
      <c r="V683" t="str">
        <f>VLOOKUP(C683, Query[[Country]:[Subregion]],13, FALSE)</f>
        <v>Northern America</v>
      </c>
      <c r="W683" t="str">
        <f>VLOOKUP(C683, Query[[Country]:[GDP (IMF)]],16, FALSE)</f>
        <v>$22.20 Tn</v>
      </c>
      <c r="X683" t="str">
        <f>VLOOKUP(C683, Query[[Country]:[GDP (UN)]],17, FALSE)</f>
        <v>$18.62 Tn</v>
      </c>
      <c r="Y683">
        <f>VLOOKUP(C683, Query[[Country]:[GDP Per Capita]],18, FALSE)</f>
        <v>67063.27</v>
      </c>
    </row>
    <row r="684" spans="1:25" x14ac:dyDescent="0.2">
      <c r="A684">
        <v>483</v>
      </c>
      <c r="B684" t="s">
        <v>517</v>
      </c>
      <c r="C684" t="s">
        <v>52</v>
      </c>
      <c r="D684">
        <v>20</v>
      </c>
      <c r="E684">
        <v>320</v>
      </c>
      <c r="F684">
        <v>380</v>
      </c>
      <c r="G684">
        <v>210</v>
      </c>
      <c r="H684">
        <v>337</v>
      </c>
      <c r="I684">
        <v>427</v>
      </c>
      <c r="J684">
        <v>310</v>
      </c>
      <c r="K684" t="s">
        <v>2515</v>
      </c>
      <c r="L684">
        <v>373</v>
      </c>
      <c r="M684">
        <v>45.18</v>
      </c>
      <c r="N684">
        <v>2014</v>
      </c>
      <c r="O684" t="str">
        <f>VLOOKUP(C684, Query[[Country]:[Population Rank]],2,FALSE)</f>
        <v>39</v>
      </c>
      <c r="P684" t="str">
        <f>VLOOKUP(C684, Query[[Country]:[Growth Rate]],3,FALSE)</f>
        <v>0.89%</v>
      </c>
      <c r="Q684" t="str">
        <f>VLOOKUP(C684, Query[[Country]:[World Percentage]],4,FALSE)</f>
        <v>0.48%</v>
      </c>
      <c r="R684" t="str">
        <f>VLOOKUP(C684, Query[[Country]:[Density]],5,FALSE)</f>
        <v>3.78</v>
      </c>
      <c r="S684" t="str">
        <f>VLOOKUP(C684, Query[[Country]:[Land Area]],6, FALSE)</f>
        <v>9,093,510</v>
      </c>
      <c r="T684" t="str">
        <f>VLOOKUP(C684, Query[[Country]:[Area]],10, FALSE)</f>
        <v>9,984,670</v>
      </c>
      <c r="U684" t="str">
        <f>VLOOKUP(C684, Query[[Country]:[Region]],12, FALSE)</f>
        <v>Americas</v>
      </c>
      <c r="V684" t="str">
        <f>VLOOKUP(C684, Query[[Country]:[Subregion]],13, FALSE)</f>
        <v>Northern America</v>
      </c>
      <c r="W684" t="str">
        <f>VLOOKUP(C684, Query[[Country]:[GDP (IMF)]],16, FALSE)</f>
        <v>$1.83 Tn</v>
      </c>
      <c r="X684" t="str">
        <f>VLOOKUP(C684, Query[[Country]:[GDP (UN)]],17, FALSE)</f>
        <v>$1.53 Tn</v>
      </c>
      <c r="Y684">
        <f>VLOOKUP(C684, Query[[Country]:[GDP Per Capita]],18, FALSE)</f>
        <v>48552.87</v>
      </c>
    </row>
    <row r="685" spans="1:25" x14ac:dyDescent="0.2">
      <c r="A685">
        <v>484</v>
      </c>
      <c r="B685" t="s">
        <v>518</v>
      </c>
      <c r="C685" t="s">
        <v>30</v>
      </c>
      <c r="D685">
        <v>27</v>
      </c>
      <c r="E685">
        <v>355</v>
      </c>
      <c r="F685">
        <v>478</v>
      </c>
      <c r="G685">
        <v>210</v>
      </c>
      <c r="H685">
        <v>645</v>
      </c>
      <c r="I685">
        <v>482</v>
      </c>
      <c r="J685">
        <v>406</v>
      </c>
      <c r="K685" t="s">
        <v>2753</v>
      </c>
      <c r="L685">
        <v>737</v>
      </c>
      <c r="M685">
        <v>45.18</v>
      </c>
      <c r="N685">
        <v>2014</v>
      </c>
      <c r="O685" t="str">
        <f>VLOOKUP(C685, Query[[Country]:[Population Rank]],2,FALSE)</f>
        <v>11</v>
      </c>
      <c r="P685" t="str">
        <f>VLOOKUP(C685, Query[[Country]:[Growth Rate]],3,FALSE)</f>
        <v>-0.30%</v>
      </c>
      <c r="Q685" t="str">
        <f>VLOOKUP(C685, Query[[Country]:[World Percentage]],4,FALSE)</f>
        <v>1.62%</v>
      </c>
      <c r="R685" t="str">
        <f>VLOOKUP(C685, Query[[Country]:[Density]],5,FALSE)</f>
        <v>334.66</v>
      </c>
      <c r="S685" t="str">
        <f>VLOOKUP(C685, Query[[Country]:[Land Area]],6, FALSE)</f>
        <v>364,555</v>
      </c>
      <c r="T685" t="str">
        <f>VLOOKUP(C685, Query[[Country]:[Area]],10, FALSE)</f>
        <v>377,930</v>
      </c>
      <c r="U685" t="str">
        <f>VLOOKUP(C685, Query[[Country]:[Region]],12, FALSE)</f>
        <v>Asia</v>
      </c>
      <c r="V685" t="str">
        <f>VLOOKUP(C685, Query[[Country]:[Subregion]],13, FALSE)</f>
        <v>Eastern Asia</v>
      </c>
      <c r="W685" t="str">
        <f>VLOOKUP(C685, Query[[Country]:[GDP (IMF)]],16, FALSE)</f>
        <v>$5.50 Tn</v>
      </c>
      <c r="X685" t="str">
        <f>VLOOKUP(C685, Query[[Country]:[GDP (UN)]],17, FALSE)</f>
        <v>$4.94 Tn</v>
      </c>
      <c r="Y685">
        <f>VLOOKUP(C685, Query[[Country]:[GDP Per Capita]],18, FALSE)</f>
        <v>43450.14</v>
      </c>
    </row>
    <row r="686" spans="1:25" x14ac:dyDescent="0.2">
      <c r="A686">
        <v>485</v>
      </c>
      <c r="B686" t="s">
        <v>519</v>
      </c>
      <c r="C686" t="s">
        <v>15</v>
      </c>
      <c r="D686">
        <v>157</v>
      </c>
      <c r="E686">
        <v>355</v>
      </c>
      <c r="F686">
        <v>224</v>
      </c>
      <c r="G686">
        <v>210</v>
      </c>
      <c r="H686">
        <v>531</v>
      </c>
      <c r="I686">
        <v>327</v>
      </c>
      <c r="J686">
        <v>363</v>
      </c>
      <c r="K686" t="s">
        <v>2677</v>
      </c>
      <c r="L686">
        <v>426</v>
      </c>
      <c r="M686">
        <v>45.18</v>
      </c>
      <c r="N686">
        <v>2014</v>
      </c>
      <c r="O686" t="str">
        <f>VLOOKUP(C686, Query[[Country]:[Population Rank]],2,FALSE)</f>
        <v>3</v>
      </c>
      <c r="P686" t="str">
        <f>VLOOKUP(C686, Query[[Country]:[Growth Rate]],3,FALSE)</f>
        <v>0.59%</v>
      </c>
      <c r="Q686" t="str">
        <f>VLOOKUP(C686, Query[[Country]:[World Percentage]],4,FALSE)</f>
        <v>4.25%</v>
      </c>
      <c r="R686" t="str">
        <f>VLOOKUP(C686, Query[[Country]:[Density]],5,FALSE)</f>
        <v>35.32</v>
      </c>
      <c r="S686" t="str">
        <f>VLOOKUP(C686, Query[[Country]:[Land Area]],6, FALSE)</f>
        <v>9,147,420</v>
      </c>
      <c r="T686" t="str">
        <f>VLOOKUP(C686, Query[[Country]:[Area]],10, FALSE)</f>
        <v>9,372,610</v>
      </c>
      <c r="U686" t="str">
        <f>VLOOKUP(C686, Query[[Country]:[Region]],12, FALSE)</f>
        <v>Americas</v>
      </c>
      <c r="V686" t="str">
        <f>VLOOKUP(C686, Query[[Country]:[Subregion]],13, FALSE)</f>
        <v>Northern America</v>
      </c>
      <c r="W686" t="str">
        <f>VLOOKUP(C686, Query[[Country]:[GDP (IMF)]],16, FALSE)</f>
        <v>$22.20 Tn</v>
      </c>
      <c r="X686" t="str">
        <f>VLOOKUP(C686, Query[[Country]:[GDP (UN)]],17, FALSE)</f>
        <v>$18.62 Tn</v>
      </c>
      <c r="Y686">
        <f>VLOOKUP(C686, Query[[Country]:[GDP Per Capita]],18, FALSE)</f>
        <v>67063.27</v>
      </c>
    </row>
    <row r="687" spans="1:25" x14ac:dyDescent="0.2">
      <c r="A687">
        <v>486</v>
      </c>
      <c r="B687" t="s">
        <v>520</v>
      </c>
      <c r="C687" t="s">
        <v>115</v>
      </c>
      <c r="D687">
        <v>9</v>
      </c>
      <c r="E687">
        <v>355</v>
      </c>
      <c r="F687">
        <v>452</v>
      </c>
      <c r="G687">
        <v>210</v>
      </c>
      <c r="H687">
        <v>416</v>
      </c>
      <c r="I687">
        <v>292</v>
      </c>
      <c r="J687">
        <v>283</v>
      </c>
      <c r="K687" t="s">
        <v>2746</v>
      </c>
      <c r="L687">
        <v>552</v>
      </c>
      <c r="M687">
        <v>45.18</v>
      </c>
      <c r="N687">
        <v>2014</v>
      </c>
      <c r="O687" t="str">
        <f>VLOOKUP(C687, Query[[Country]:[Population Rank]],2,FALSE)</f>
        <v>55</v>
      </c>
      <c r="P687" t="str">
        <f>VLOOKUP(C687, Query[[Country]:[Growth Rate]],3,FALSE)</f>
        <v>1.18%</v>
      </c>
      <c r="Q687" t="str">
        <f>VLOOKUP(C687, Query[[Country]:[World Percentage]],4,FALSE)</f>
        <v>0.33%</v>
      </c>
      <c r="R687" t="str">
        <f>VLOOKUP(C687, Query[[Country]:[Density]],5,FALSE)</f>
        <v>3.32</v>
      </c>
      <c r="S687" t="str">
        <f>VLOOKUP(C687, Query[[Country]:[Land Area]],6, FALSE)</f>
        <v>7,682,300</v>
      </c>
      <c r="T687" t="str">
        <f>VLOOKUP(C687, Query[[Country]:[Area]],10, FALSE)</f>
        <v>7,692,024</v>
      </c>
      <c r="U687" t="str">
        <f>VLOOKUP(C687, Query[[Country]:[Region]],12, FALSE)</f>
        <v>Oceania</v>
      </c>
      <c r="V687" t="str">
        <f>VLOOKUP(C687, Query[[Country]:[Subregion]],13, FALSE)</f>
        <v>Australia and New Zealand</v>
      </c>
      <c r="W687" t="str">
        <f>VLOOKUP(C687, Query[[Country]:[GDP (IMF)]],16, FALSE)</f>
        <v>$1.48 Tn</v>
      </c>
      <c r="X687" t="str">
        <f>VLOOKUP(C687, Query[[Country]:[GDP (UN)]],17, FALSE)</f>
        <v>$1.30 Tn</v>
      </c>
      <c r="Y687">
        <f>VLOOKUP(C687, Query[[Country]:[GDP Per Capita]],18, FALSE)</f>
        <v>58096.73</v>
      </c>
    </row>
    <row r="688" spans="1:25" x14ac:dyDescent="0.2">
      <c r="A688">
        <v>487</v>
      </c>
      <c r="B688" t="s">
        <v>521</v>
      </c>
      <c r="C688" t="s">
        <v>301</v>
      </c>
      <c r="D688">
        <v>3</v>
      </c>
      <c r="E688">
        <v>173</v>
      </c>
      <c r="F688">
        <v>154</v>
      </c>
      <c r="G688">
        <v>210</v>
      </c>
      <c r="H688">
        <v>561</v>
      </c>
      <c r="I688">
        <v>426</v>
      </c>
      <c r="J688">
        <v>493</v>
      </c>
      <c r="K688" t="s">
        <v>2690</v>
      </c>
      <c r="L688">
        <v>737</v>
      </c>
      <c r="M688">
        <v>45.17</v>
      </c>
      <c r="N688">
        <v>2014</v>
      </c>
      <c r="O688" t="str">
        <f>VLOOKUP(C688, Query[[Country]:[Population Rank]],2,FALSE)</f>
        <v>126</v>
      </c>
      <c r="P688" t="str">
        <f>VLOOKUP(C688, Query[[Country]:[Growth Rate]],3,FALSE)</f>
        <v>0.82%</v>
      </c>
      <c r="Q688" t="str">
        <f>VLOOKUP(C688, Query[[Country]:[World Percentage]],4,FALSE)</f>
        <v>0.06%</v>
      </c>
      <c r="R688" t="str">
        <f>VLOOKUP(C688, Query[[Country]:[Density]],5,FALSE)</f>
        <v>17.83</v>
      </c>
      <c r="S688" t="str">
        <f>VLOOKUP(C688, Query[[Country]:[Land Area]],6, FALSE)</f>
        <v>263,310</v>
      </c>
      <c r="T688" t="str">
        <f>VLOOKUP(C688, Query[[Country]:[Area]],10, FALSE)</f>
        <v>270,467</v>
      </c>
      <c r="U688" t="str">
        <f>VLOOKUP(C688, Query[[Country]:[Region]],12, FALSE)</f>
        <v>Oceania</v>
      </c>
      <c r="V688" t="str">
        <f>VLOOKUP(C688, Query[[Country]:[Subregion]],13, FALSE)</f>
        <v>Australia and New Zealand</v>
      </c>
      <c r="W688" t="str">
        <f>VLOOKUP(C688, Query[[Country]:[GDP (IMF)]],16, FALSE)</f>
        <v>$224.94 Bn</v>
      </c>
      <c r="X688" t="str">
        <f>VLOOKUP(C688, Query[[Country]:[GDP (UN)]],17, FALSE)</f>
        <v>$187.52 Bn</v>
      </c>
      <c r="Y688">
        <f>VLOOKUP(C688, Query[[Country]:[GDP Per Capita]],18, FALSE)</f>
        <v>46647.06</v>
      </c>
    </row>
    <row r="689" spans="1:25" x14ac:dyDescent="0.2">
      <c r="A689">
        <v>488</v>
      </c>
      <c r="B689" t="s">
        <v>522</v>
      </c>
      <c r="C689" t="s">
        <v>15</v>
      </c>
      <c r="D689">
        <v>158</v>
      </c>
      <c r="E689">
        <v>283</v>
      </c>
      <c r="F689">
        <v>141</v>
      </c>
      <c r="G689">
        <v>210</v>
      </c>
      <c r="H689">
        <v>906</v>
      </c>
      <c r="I689">
        <v>487</v>
      </c>
      <c r="J689">
        <v>493</v>
      </c>
      <c r="K689" t="s">
        <v>2690</v>
      </c>
      <c r="L689">
        <v>552</v>
      </c>
      <c r="M689">
        <v>45.16</v>
      </c>
      <c r="N689">
        <v>2014</v>
      </c>
      <c r="O689" t="str">
        <f>VLOOKUP(C689, Query[[Country]:[Population Rank]],2,FALSE)</f>
        <v>3</v>
      </c>
      <c r="P689" t="str">
        <f>VLOOKUP(C689, Query[[Country]:[Growth Rate]],3,FALSE)</f>
        <v>0.59%</v>
      </c>
      <c r="Q689" t="str">
        <f>VLOOKUP(C689, Query[[Country]:[World Percentage]],4,FALSE)</f>
        <v>4.25%</v>
      </c>
      <c r="R689" t="str">
        <f>VLOOKUP(C689, Query[[Country]:[Density]],5,FALSE)</f>
        <v>35.32</v>
      </c>
      <c r="S689" t="str">
        <f>VLOOKUP(C689, Query[[Country]:[Land Area]],6, FALSE)</f>
        <v>9,147,420</v>
      </c>
      <c r="T689" t="str">
        <f>VLOOKUP(C689, Query[[Country]:[Area]],10, FALSE)</f>
        <v>9,372,610</v>
      </c>
      <c r="U689" t="str">
        <f>VLOOKUP(C689, Query[[Country]:[Region]],12, FALSE)</f>
        <v>Americas</v>
      </c>
      <c r="V689" t="str">
        <f>VLOOKUP(C689, Query[[Country]:[Subregion]],13, FALSE)</f>
        <v>Northern America</v>
      </c>
      <c r="W689" t="str">
        <f>VLOOKUP(C689, Query[[Country]:[GDP (IMF)]],16, FALSE)</f>
        <v>$22.20 Tn</v>
      </c>
      <c r="X689" t="str">
        <f>VLOOKUP(C689, Query[[Country]:[GDP (UN)]],17, FALSE)</f>
        <v>$18.62 Tn</v>
      </c>
      <c r="Y689">
        <f>VLOOKUP(C689, Query[[Country]:[GDP Per Capita]],18, FALSE)</f>
        <v>67063.27</v>
      </c>
    </row>
    <row r="690" spans="1:25" x14ac:dyDescent="0.2">
      <c r="A690">
        <v>489</v>
      </c>
      <c r="B690" t="s">
        <v>523</v>
      </c>
      <c r="C690" t="s">
        <v>15</v>
      </c>
      <c r="D690">
        <v>159</v>
      </c>
      <c r="E690">
        <v>251</v>
      </c>
      <c r="F690">
        <v>123</v>
      </c>
      <c r="G690">
        <v>210</v>
      </c>
      <c r="H690">
        <v>767</v>
      </c>
      <c r="I690">
        <v>718</v>
      </c>
      <c r="J690">
        <v>800</v>
      </c>
      <c r="K690" t="s">
        <v>2763</v>
      </c>
      <c r="L690">
        <v>737</v>
      </c>
      <c r="M690">
        <v>45.15</v>
      </c>
      <c r="N690">
        <v>2014</v>
      </c>
      <c r="O690" t="str">
        <f>VLOOKUP(C690, Query[[Country]:[Population Rank]],2,FALSE)</f>
        <v>3</v>
      </c>
      <c r="P690" t="str">
        <f>VLOOKUP(C690, Query[[Country]:[Growth Rate]],3,FALSE)</f>
        <v>0.59%</v>
      </c>
      <c r="Q690" t="str">
        <f>VLOOKUP(C690, Query[[Country]:[World Percentage]],4,FALSE)</f>
        <v>4.25%</v>
      </c>
      <c r="R690" t="str">
        <f>VLOOKUP(C690, Query[[Country]:[Density]],5,FALSE)</f>
        <v>35.32</v>
      </c>
      <c r="S690" t="str">
        <f>VLOOKUP(C690, Query[[Country]:[Land Area]],6, FALSE)</f>
        <v>9,147,420</v>
      </c>
      <c r="T690" t="str">
        <f>VLOOKUP(C690, Query[[Country]:[Area]],10, FALSE)</f>
        <v>9,372,610</v>
      </c>
      <c r="U690" t="str">
        <f>VLOOKUP(C690, Query[[Country]:[Region]],12, FALSE)</f>
        <v>Americas</v>
      </c>
      <c r="V690" t="str">
        <f>VLOOKUP(C690, Query[[Country]:[Subregion]],13, FALSE)</f>
        <v>Northern America</v>
      </c>
      <c r="W690" t="str">
        <f>VLOOKUP(C690, Query[[Country]:[GDP (IMF)]],16, FALSE)</f>
        <v>$22.20 Tn</v>
      </c>
      <c r="X690" t="str">
        <f>VLOOKUP(C690, Query[[Country]:[GDP (UN)]],17, FALSE)</f>
        <v>$18.62 Tn</v>
      </c>
      <c r="Y690">
        <f>VLOOKUP(C690, Query[[Country]:[GDP Per Capita]],18, FALSE)</f>
        <v>67063.27</v>
      </c>
    </row>
    <row r="691" spans="1:25" x14ac:dyDescent="0.2">
      <c r="A691">
        <v>490</v>
      </c>
      <c r="B691" t="s">
        <v>524</v>
      </c>
      <c r="C691" t="s">
        <v>15</v>
      </c>
      <c r="D691">
        <v>160</v>
      </c>
      <c r="E691">
        <v>355</v>
      </c>
      <c r="F691">
        <v>478</v>
      </c>
      <c r="G691">
        <v>210</v>
      </c>
      <c r="H691">
        <v>792</v>
      </c>
      <c r="I691">
        <v>618</v>
      </c>
      <c r="J691">
        <v>250</v>
      </c>
      <c r="K691" t="s">
        <v>2734</v>
      </c>
      <c r="L691">
        <v>637</v>
      </c>
      <c r="M691">
        <v>45.15</v>
      </c>
      <c r="N691">
        <v>2014</v>
      </c>
      <c r="O691" t="str">
        <f>VLOOKUP(C691, Query[[Country]:[Population Rank]],2,FALSE)</f>
        <v>3</v>
      </c>
      <c r="P691" t="str">
        <f>VLOOKUP(C691, Query[[Country]:[Growth Rate]],3,FALSE)</f>
        <v>0.59%</v>
      </c>
      <c r="Q691" t="str">
        <f>VLOOKUP(C691, Query[[Country]:[World Percentage]],4,FALSE)</f>
        <v>4.25%</v>
      </c>
      <c r="R691" t="str">
        <f>VLOOKUP(C691, Query[[Country]:[Density]],5,FALSE)</f>
        <v>35.32</v>
      </c>
      <c r="S691" t="str">
        <f>VLOOKUP(C691, Query[[Country]:[Land Area]],6, FALSE)</f>
        <v>9,147,420</v>
      </c>
      <c r="T691" t="str">
        <f>VLOOKUP(C691, Query[[Country]:[Area]],10, FALSE)</f>
        <v>9,372,610</v>
      </c>
      <c r="U691" t="str">
        <f>VLOOKUP(C691, Query[[Country]:[Region]],12, FALSE)</f>
        <v>Americas</v>
      </c>
      <c r="V691" t="str">
        <f>VLOOKUP(C691, Query[[Country]:[Subregion]],13, FALSE)</f>
        <v>Northern America</v>
      </c>
      <c r="W691" t="str">
        <f>VLOOKUP(C691, Query[[Country]:[GDP (IMF)]],16, FALSE)</f>
        <v>$22.20 Tn</v>
      </c>
      <c r="X691" t="str">
        <f>VLOOKUP(C691, Query[[Country]:[GDP (UN)]],17, FALSE)</f>
        <v>$18.62 Tn</v>
      </c>
      <c r="Y691">
        <f>VLOOKUP(C691, Query[[Country]:[GDP Per Capita]],18, FALSE)</f>
        <v>67063.27</v>
      </c>
    </row>
    <row r="692" spans="1:25" x14ac:dyDescent="0.2">
      <c r="A692">
        <v>491</v>
      </c>
      <c r="B692" t="s">
        <v>525</v>
      </c>
      <c r="C692" t="s">
        <v>101</v>
      </c>
      <c r="D692">
        <v>38</v>
      </c>
      <c r="E692">
        <v>355</v>
      </c>
      <c r="F692">
        <v>478</v>
      </c>
      <c r="G692">
        <v>210</v>
      </c>
      <c r="H692">
        <v>487</v>
      </c>
      <c r="I692">
        <v>370</v>
      </c>
      <c r="J692">
        <v>493</v>
      </c>
      <c r="K692" t="s">
        <v>2734</v>
      </c>
      <c r="L692">
        <v>737</v>
      </c>
      <c r="M692">
        <v>45.15</v>
      </c>
      <c r="N692">
        <v>2014</v>
      </c>
      <c r="O692" t="str">
        <f>VLOOKUP(C692, Query[[Country]:[Population Rank]],2,FALSE)</f>
        <v>19</v>
      </c>
      <c r="P692" t="str">
        <f>VLOOKUP(C692, Query[[Country]:[Growth Rate]],3,FALSE)</f>
        <v>0.32%</v>
      </c>
      <c r="Q692" t="str">
        <f>VLOOKUP(C692, Query[[Country]:[World Percentage]],4,FALSE)</f>
        <v>1.07%</v>
      </c>
      <c r="R692" t="str">
        <f>VLOOKUP(C692, Query[[Country]:[Density]],5,FALSE)</f>
        <v>234.61</v>
      </c>
      <c r="S692" t="str">
        <f>VLOOKUP(C692, Query[[Country]:[Land Area]],6, FALSE)</f>
        <v>348,560</v>
      </c>
      <c r="T692" t="str">
        <f>VLOOKUP(C692, Query[[Country]:[Area]],10, FALSE)</f>
        <v>357,114</v>
      </c>
      <c r="U692" t="str">
        <f>VLOOKUP(C692, Query[[Country]:[Region]],12, FALSE)</f>
        <v>Europe</v>
      </c>
      <c r="V692" t="str">
        <f>VLOOKUP(C692, Query[[Country]:[Subregion]],13, FALSE)</f>
        <v>Western Europe</v>
      </c>
      <c r="W692" t="str">
        <f>VLOOKUP(C692, Query[[Country]:[GDP (IMF)]],16, FALSE)</f>
        <v>$4.16 Tn</v>
      </c>
      <c r="X692" t="str">
        <f>VLOOKUP(C692, Query[[Country]:[GDP (UN)]],17, FALSE)</f>
        <v>$3.48 Tn</v>
      </c>
      <c r="Y692">
        <f>VLOOKUP(C692, Query[[Country]:[GDP Per Capita]],18, FALSE)</f>
        <v>49617.15</v>
      </c>
    </row>
    <row r="693" spans="1:25" x14ac:dyDescent="0.2">
      <c r="A693">
        <v>492</v>
      </c>
      <c r="B693" t="s">
        <v>526</v>
      </c>
      <c r="C693" t="s">
        <v>345</v>
      </c>
      <c r="D693">
        <v>2</v>
      </c>
      <c r="E693">
        <v>355</v>
      </c>
      <c r="F693">
        <v>115</v>
      </c>
      <c r="G693">
        <v>210</v>
      </c>
      <c r="H693">
        <v>670</v>
      </c>
      <c r="I693">
        <v>910</v>
      </c>
      <c r="J693">
        <v>493</v>
      </c>
      <c r="K693" t="s">
        <v>2751</v>
      </c>
      <c r="L693">
        <v>426</v>
      </c>
      <c r="M693">
        <v>45.15</v>
      </c>
      <c r="N693">
        <v>2014</v>
      </c>
      <c r="O693" t="str">
        <f>VLOOKUP(C693, Query[[Country]:[Population Rank]],2,FALSE)</f>
        <v>45</v>
      </c>
      <c r="P693" t="str">
        <f>VLOOKUP(C693, Query[[Country]:[Growth Rate]],3,FALSE)</f>
        <v>1.30%</v>
      </c>
      <c r="Q693" t="str">
        <f>VLOOKUP(C693, Query[[Country]:[World Percentage]],4,FALSE)</f>
        <v>0.42%</v>
      </c>
      <c r="R693" t="str">
        <f>VLOOKUP(C693, Query[[Country]:[Density]],5,FALSE)</f>
        <v>97.84</v>
      </c>
      <c r="S693" t="str">
        <f>VLOOKUP(C693, Query[[Country]:[Land Area]],6, FALSE)</f>
        <v>328,550</v>
      </c>
      <c r="T693" t="str">
        <f>VLOOKUP(C693, Query[[Country]:[Area]],10, FALSE)</f>
        <v>330,803</v>
      </c>
      <c r="U693" t="str">
        <f>VLOOKUP(C693, Query[[Country]:[Region]],12, FALSE)</f>
        <v>Asia</v>
      </c>
      <c r="V693" t="str">
        <f>VLOOKUP(C693, Query[[Country]:[Subregion]],13, FALSE)</f>
        <v>South-Eastern Asia</v>
      </c>
      <c r="W693" t="str">
        <f>VLOOKUP(C693, Query[[Country]:[GDP (IMF)]],16, FALSE)</f>
        <v>$401.99 Bn</v>
      </c>
      <c r="X693" t="str">
        <f>VLOOKUP(C693, Query[[Country]:[GDP (UN)]],17, FALSE)</f>
        <v>$296.53 Bn</v>
      </c>
      <c r="Y693">
        <f>VLOOKUP(C693, Query[[Country]:[GDP Per Capita]],18, FALSE)</f>
        <v>12419.98</v>
      </c>
    </row>
    <row r="694" spans="1:25" x14ac:dyDescent="0.2">
      <c r="A694">
        <v>493</v>
      </c>
      <c r="B694" t="s">
        <v>527</v>
      </c>
      <c r="C694" t="s">
        <v>92</v>
      </c>
      <c r="D694">
        <v>18</v>
      </c>
      <c r="E694">
        <v>355</v>
      </c>
      <c r="F694">
        <v>247</v>
      </c>
      <c r="G694">
        <v>210</v>
      </c>
      <c r="H694">
        <v>437</v>
      </c>
      <c r="I694">
        <v>662</v>
      </c>
      <c r="J694">
        <v>609</v>
      </c>
      <c r="K694" t="s">
        <v>2007</v>
      </c>
      <c r="L694">
        <v>637</v>
      </c>
      <c r="M694">
        <v>45.14</v>
      </c>
      <c r="N694">
        <v>2014</v>
      </c>
      <c r="O694" t="str">
        <f>VLOOKUP(C694, Query[[Country]:[Population Rank]],2,FALSE)</f>
        <v>28</v>
      </c>
      <c r="P694" t="str">
        <f>VLOOKUP(C694, Query[[Country]:[Growth Rate]],3,FALSE)</f>
        <v>0.09%</v>
      </c>
      <c r="Q694" t="str">
        <f>VLOOKUP(C694, Query[[Country]:[World Percentage]],4,FALSE)</f>
        <v>0.66%</v>
      </c>
      <c r="R694" t="str">
        <f>VLOOKUP(C694, Query[[Country]:[Density]],5,FALSE)</f>
        <v>511.62</v>
      </c>
      <c r="S694" t="str">
        <f>VLOOKUP(C694, Query[[Country]:[Land Area]],6, FALSE)</f>
        <v>97,230</v>
      </c>
      <c r="T694" t="str">
        <f>VLOOKUP(C694, Query[[Country]:[Area]],10, FALSE)</f>
        <v>100,210</v>
      </c>
      <c r="U694" t="str">
        <f>VLOOKUP(C694, Query[[Country]:[Region]],12, FALSE)</f>
        <v>Asia</v>
      </c>
      <c r="V694" t="str">
        <f>VLOOKUP(C694, Query[[Country]:[Subregion]],13, FALSE)</f>
        <v>Eastern Asia</v>
      </c>
      <c r="W694" t="str">
        <f>VLOOKUP(C694, Query[[Country]:[GDP (IMF)]],16, FALSE)</f>
        <v>$1.74 Tn</v>
      </c>
      <c r="X694" t="str">
        <f>VLOOKUP(C694, Query[[Country]:[GDP (UN)]],17, FALSE)</f>
        <v>$1.41 Tn</v>
      </c>
      <c r="Y694">
        <f>VLOOKUP(C694, Query[[Country]:[GDP Per Capita]],18, FALSE)</f>
        <v>34023.56</v>
      </c>
    </row>
    <row r="695" spans="1:25" x14ac:dyDescent="0.2">
      <c r="A695">
        <v>494</v>
      </c>
      <c r="B695" t="s">
        <v>528</v>
      </c>
      <c r="C695" t="s">
        <v>19</v>
      </c>
      <c r="D695">
        <v>40</v>
      </c>
      <c r="E695">
        <v>355</v>
      </c>
      <c r="F695">
        <v>103</v>
      </c>
      <c r="G695">
        <v>210</v>
      </c>
      <c r="H695">
        <v>808</v>
      </c>
      <c r="I695">
        <v>868</v>
      </c>
      <c r="J695">
        <v>800</v>
      </c>
      <c r="K695" t="s">
        <v>2764</v>
      </c>
      <c r="L695">
        <v>637</v>
      </c>
      <c r="M695">
        <v>45.14</v>
      </c>
      <c r="N695">
        <v>2014</v>
      </c>
      <c r="O695" t="str">
        <f>VLOOKUP(C695, Query[[Country]:[Population Rank]],2,FALSE)</f>
        <v>21</v>
      </c>
      <c r="P695" t="str">
        <f>VLOOKUP(C695, Query[[Country]:[Growth Rate]],3,FALSE)</f>
        <v>0.53%</v>
      </c>
      <c r="Q695" t="str">
        <f>VLOOKUP(C695, Query[[Country]:[World Percentage]],4,FALSE)</f>
        <v>0.87%</v>
      </c>
      <c r="R695" t="str">
        <f>VLOOKUP(C695, Query[[Country]:[Density]],5,FALSE)</f>
        <v>279.48</v>
      </c>
      <c r="S695" t="str">
        <f>VLOOKUP(C695, Query[[Country]:[Land Area]],6, FALSE)</f>
        <v>241,930</v>
      </c>
      <c r="T695" t="str">
        <f>VLOOKUP(C695, Query[[Country]:[Area]],10, FALSE)</f>
        <v>242,900</v>
      </c>
      <c r="U695" t="str">
        <f>VLOOKUP(C695, Query[[Country]:[Region]],12, FALSE)</f>
        <v>Europe</v>
      </c>
      <c r="V695" t="str">
        <f>VLOOKUP(C695, Query[[Country]:[Subregion]],13, FALSE)</f>
        <v>Northern Europe</v>
      </c>
      <c r="W695" t="str">
        <f>VLOOKUP(C695, Query[[Country]:[GDP (IMF)]],16, FALSE)</f>
        <v>$2.93 Tn</v>
      </c>
      <c r="X695" t="str">
        <f>VLOOKUP(C695, Query[[Country]:[GDP (UN)]],17, FALSE)</f>
        <v>$2.65 Tn</v>
      </c>
      <c r="Y695">
        <f>VLOOKUP(C695, Query[[Country]:[GDP Per Capita]],18, FALSE)</f>
        <v>43117.57</v>
      </c>
    </row>
    <row r="696" spans="1:25" x14ac:dyDescent="0.2">
      <c r="A696">
        <v>495</v>
      </c>
      <c r="B696" t="s">
        <v>529</v>
      </c>
      <c r="C696" t="s">
        <v>66</v>
      </c>
      <c r="D696">
        <v>20</v>
      </c>
      <c r="E696">
        <v>355</v>
      </c>
      <c r="F696">
        <v>478</v>
      </c>
      <c r="G696">
        <v>210</v>
      </c>
      <c r="H696">
        <v>340</v>
      </c>
      <c r="I696">
        <v>525</v>
      </c>
      <c r="J696">
        <v>609</v>
      </c>
      <c r="K696" t="s">
        <v>1092</v>
      </c>
      <c r="L696">
        <v>307</v>
      </c>
      <c r="M696">
        <v>45.14</v>
      </c>
      <c r="N696">
        <v>2014</v>
      </c>
      <c r="O696" t="str">
        <f>VLOOKUP(C696, Query[[Country]:[Population Rank]],2,FALSE)</f>
        <v>22</v>
      </c>
      <c r="P696" t="str">
        <f>VLOOKUP(C696, Query[[Country]:[Growth Rate]],3,FALSE)</f>
        <v>0.22%</v>
      </c>
      <c r="Q696" t="str">
        <f>VLOOKUP(C696, Query[[Country]:[World Percentage]],4,FALSE)</f>
        <v>0.84%</v>
      </c>
      <c r="R696" t="str">
        <f>VLOOKUP(C696, Query[[Country]:[Density]],5,FALSE)</f>
        <v>118.31</v>
      </c>
      <c r="S696" t="str">
        <f>VLOOKUP(C696, Query[[Country]:[Land Area]],6, FALSE)</f>
        <v>547,557</v>
      </c>
      <c r="T696" t="str">
        <f>VLOOKUP(C696, Query[[Country]:[Area]],10, FALSE)</f>
        <v>551,695</v>
      </c>
      <c r="U696" t="str">
        <f>VLOOKUP(C696, Query[[Country]:[Region]],12, FALSE)</f>
        <v>Europe</v>
      </c>
      <c r="V696" t="str">
        <f>VLOOKUP(C696, Query[[Country]:[Subregion]],13, FALSE)</f>
        <v>Western Europe</v>
      </c>
      <c r="W696" t="str">
        <f>VLOOKUP(C696, Query[[Country]:[GDP (IMF)]],16, FALSE)</f>
        <v>$2.88 Tn</v>
      </c>
      <c r="X696" t="str">
        <f>VLOOKUP(C696, Query[[Country]:[GDP (UN)]],17, FALSE)</f>
        <v>$2.47 Tn</v>
      </c>
      <c r="Y696">
        <f>VLOOKUP(C696, Query[[Country]:[GDP Per Capita]],18, FALSE)</f>
        <v>44061.52</v>
      </c>
    </row>
    <row r="697" spans="1:25" x14ac:dyDescent="0.2">
      <c r="A697">
        <v>496</v>
      </c>
      <c r="B697" t="s">
        <v>530</v>
      </c>
      <c r="C697" t="s">
        <v>168</v>
      </c>
      <c r="D697">
        <v>4</v>
      </c>
      <c r="E697">
        <v>355</v>
      </c>
      <c r="F697">
        <v>462</v>
      </c>
      <c r="G697">
        <v>210</v>
      </c>
      <c r="H697">
        <v>430</v>
      </c>
      <c r="I697">
        <v>476</v>
      </c>
      <c r="J697">
        <v>493</v>
      </c>
      <c r="K697" t="s">
        <v>2755</v>
      </c>
      <c r="L697">
        <v>170</v>
      </c>
      <c r="M697">
        <v>45.14</v>
      </c>
      <c r="N697">
        <v>2014</v>
      </c>
      <c r="O697" t="str">
        <f>VLOOKUP(C697, Query[[Country]:[Population Rank]],2,FALSE)</f>
        <v>6</v>
      </c>
      <c r="P697" t="str">
        <f>VLOOKUP(C697, Query[[Country]:[Growth Rate]],3,FALSE)</f>
        <v>0.72%</v>
      </c>
      <c r="Q697" t="str">
        <f>VLOOKUP(C697, Query[[Country]:[World Percentage]],4,FALSE)</f>
        <v>2.73%</v>
      </c>
      <c r="R697" t="str">
        <f>VLOOKUP(C697, Query[[Country]:[Density]],5,FALSE)</f>
        <v>24.96</v>
      </c>
      <c r="S697" t="str">
        <f>VLOOKUP(C697, Query[[Country]:[Land Area]],6, FALSE)</f>
        <v>8,358,140</v>
      </c>
      <c r="T697" t="str">
        <f>VLOOKUP(C697, Query[[Country]:[Area]],10, FALSE)</f>
        <v>8,515,767</v>
      </c>
      <c r="U697" t="str">
        <f>VLOOKUP(C697, Query[[Country]:[Region]],12, FALSE)</f>
        <v>Americas</v>
      </c>
      <c r="V697" t="str">
        <f>VLOOKUP(C697, Query[[Country]:[Subregion]],13, FALSE)</f>
        <v>South America</v>
      </c>
      <c r="W697" t="str">
        <f>VLOOKUP(C697, Query[[Country]:[GDP (IMF)]],16, FALSE)</f>
        <v>$2.06 Tn</v>
      </c>
      <c r="X697" t="str">
        <f>VLOOKUP(C697, Query[[Country]:[GDP (UN)]],17, FALSE)</f>
        <v>$1.80 Tn</v>
      </c>
      <c r="Y697">
        <f>VLOOKUP(C697, Query[[Country]:[GDP Per Capita]],18, FALSE)</f>
        <v>9703.17</v>
      </c>
    </row>
    <row r="698" spans="1:25" x14ac:dyDescent="0.2">
      <c r="A698">
        <v>497</v>
      </c>
      <c r="B698" t="s">
        <v>531</v>
      </c>
      <c r="C698" t="s">
        <v>101</v>
      </c>
      <c r="D698">
        <v>39</v>
      </c>
      <c r="E698">
        <v>355</v>
      </c>
      <c r="F698">
        <v>392</v>
      </c>
      <c r="G698">
        <v>210</v>
      </c>
      <c r="H698">
        <v>431</v>
      </c>
      <c r="I698">
        <v>527</v>
      </c>
      <c r="J698">
        <v>406</v>
      </c>
      <c r="K698" t="s">
        <v>2008</v>
      </c>
      <c r="L698">
        <v>259</v>
      </c>
      <c r="M698">
        <v>45.14</v>
      </c>
      <c r="N698">
        <v>2014</v>
      </c>
      <c r="O698" t="str">
        <f>VLOOKUP(C698, Query[[Country]:[Population Rank]],2,FALSE)</f>
        <v>19</v>
      </c>
      <c r="P698" t="str">
        <f>VLOOKUP(C698, Query[[Country]:[Growth Rate]],3,FALSE)</f>
        <v>0.32%</v>
      </c>
      <c r="Q698" t="str">
        <f>VLOOKUP(C698, Query[[Country]:[World Percentage]],4,FALSE)</f>
        <v>1.07%</v>
      </c>
      <c r="R698" t="str">
        <f>VLOOKUP(C698, Query[[Country]:[Density]],5,FALSE)</f>
        <v>234.61</v>
      </c>
      <c r="S698" t="str">
        <f>VLOOKUP(C698, Query[[Country]:[Land Area]],6, FALSE)</f>
        <v>348,560</v>
      </c>
      <c r="T698" t="str">
        <f>VLOOKUP(C698, Query[[Country]:[Area]],10, FALSE)</f>
        <v>357,114</v>
      </c>
      <c r="U698" t="str">
        <f>VLOOKUP(C698, Query[[Country]:[Region]],12, FALSE)</f>
        <v>Europe</v>
      </c>
      <c r="V698" t="str">
        <f>VLOOKUP(C698, Query[[Country]:[Subregion]],13, FALSE)</f>
        <v>Western Europe</v>
      </c>
      <c r="W698" t="str">
        <f>VLOOKUP(C698, Query[[Country]:[GDP (IMF)]],16, FALSE)</f>
        <v>$4.16 Tn</v>
      </c>
      <c r="X698" t="str">
        <f>VLOOKUP(C698, Query[[Country]:[GDP (UN)]],17, FALSE)</f>
        <v>$3.48 Tn</v>
      </c>
      <c r="Y698">
        <f>VLOOKUP(C698, Query[[Country]:[GDP Per Capita]],18, FALSE)</f>
        <v>49617.15</v>
      </c>
    </row>
    <row r="699" spans="1:25" x14ac:dyDescent="0.2">
      <c r="A699">
        <v>498</v>
      </c>
      <c r="B699" t="s">
        <v>532</v>
      </c>
      <c r="C699" t="s">
        <v>138</v>
      </c>
      <c r="D699">
        <v>23</v>
      </c>
      <c r="E699">
        <v>355</v>
      </c>
      <c r="F699">
        <v>292</v>
      </c>
      <c r="G699">
        <v>210</v>
      </c>
      <c r="H699">
        <v>403</v>
      </c>
      <c r="I699">
        <v>650</v>
      </c>
      <c r="J699">
        <v>493</v>
      </c>
      <c r="K699" t="s">
        <v>2755</v>
      </c>
      <c r="L699">
        <v>227</v>
      </c>
      <c r="M699">
        <v>45.12</v>
      </c>
      <c r="N699">
        <v>2014</v>
      </c>
      <c r="O699" t="str">
        <f>VLOOKUP(C699, Query[[Country]:[Population Rank]],2,FALSE)</f>
        <v>1</v>
      </c>
      <c r="P699" t="str">
        <f>VLOOKUP(C699, Query[[Country]:[Growth Rate]],3,FALSE)</f>
        <v>0.39%</v>
      </c>
      <c r="Q699" t="str">
        <f>VLOOKUP(C699, Query[[Country]:[World Percentage]],4,FALSE)</f>
        <v>18.47%</v>
      </c>
      <c r="R699" t="str">
        <f>VLOOKUP(C699, Query[[Country]:[Density]],5,FALSE)</f>
        <v>148.28</v>
      </c>
      <c r="S699" t="str">
        <f>VLOOKUP(C699, Query[[Country]:[Land Area]],6, FALSE)</f>
        <v>9,388,211</v>
      </c>
      <c r="T699" t="str">
        <f>VLOOKUP(C699, Query[[Country]:[Area]],10, FALSE)</f>
        <v>9,706,961</v>
      </c>
      <c r="U699" t="str">
        <f>VLOOKUP(C699, Query[[Country]:[Region]],12, FALSE)</f>
        <v>Asia</v>
      </c>
      <c r="V699" t="str">
        <f>VLOOKUP(C699, Query[[Country]:[Subregion]],13, FALSE)</f>
        <v>Eastern Asia</v>
      </c>
      <c r="W699" t="str">
        <f>VLOOKUP(C699, Query[[Country]:[GDP (IMF)]],16, FALSE)</f>
        <v>$15.47 Tn</v>
      </c>
      <c r="X699" t="str">
        <f>VLOOKUP(C699, Query[[Country]:[GDP (UN)]],17, FALSE)</f>
        <v>$11.22 Tn</v>
      </c>
      <c r="Y699">
        <f>VLOOKUP(C699, Query[[Country]:[GDP Per Capita]],18, FALSE)</f>
        <v>10746.78</v>
      </c>
    </row>
    <row r="700" spans="1:25" x14ac:dyDescent="0.2">
      <c r="A700">
        <v>499</v>
      </c>
      <c r="B700" t="s">
        <v>533</v>
      </c>
      <c r="C700" t="s">
        <v>19</v>
      </c>
      <c r="D700">
        <v>41</v>
      </c>
      <c r="E700">
        <v>195</v>
      </c>
      <c r="F700">
        <v>234</v>
      </c>
      <c r="G700">
        <v>210</v>
      </c>
      <c r="H700">
        <v>414</v>
      </c>
      <c r="I700">
        <v>548</v>
      </c>
      <c r="J700">
        <v>406</v>
      </c>
      <c r="K700" t="s">
        <v>2723</v>
      </c>
      <c r="L700">
        <v>338</v>
      </c>
      <c r="M700">
        <v>45.12</v>
      </c>
      <c r="N700">
        <v>2014</v>
      </c>
      <c r="O700" t="str">
        <f>VLOOKUP(C700, Query[[Country]:[Population Rank]],2,FALSE)</f>
        <v>21</v>
      </c>
      <c r="P700" t="str">
        <f>VLOOKUP(C700, Query[[Country]:[Growth Rate]],3,FALSE)</f>
        <v>0.53%</v>
      </c>
      <c r="Q700" t="str">
        <f>VLOOKUP(C700, Query[[Country]:[World Percentage]],4,FALSE)</f>
        <v>0.87%</v>
      </c>
      <c r="R700" t="str">
        <f>VLOOKUP(C700, Query[[Country]:[Density]],5,FALSE)</f>
        <v>279.48</v>
      </c>
      <c r="S700" t="str">
        <f>VLOOKUP(C700, Query[[Country]:[Land Area]],6, FALSE)</f>
        <v>241,930</v>
      </c>
      <c r="T700" t="str">
        <f>VLOOKUP(C700, Query[[Country]:[Area]],10, FALSE)</f>
        <v>242,900</v>
      </c>
      <c r="U700" t="str">
        <f>VLOOKUP(C700, Query[[Country]:[Region]],12, FALSE)</f>
        <v>Europe</v>
      </c>
      <c r="V700" t="str">
        <f>VLOOKUP(C700, Query[[Country]:[Subregion]],13, FALSE)</f>
        <v>Northern Europe</v>
      </c>
      <c r="W700" t="str">
        <f>VLOOKUP(C700, Query[[Country]:[GDP (IMF)]],16, FALSE)</f>
        <v>$2.93 Tn</v>
      </c>
      <c r="X700" t="str">
        <f>VLOOKUP(C700, Query[[Country]:[GDP (UN)]],17, FALSE)</f>
        <v>$2.65 Tn</v>
      </c>
      <c r="Y700">
        <f>VLOOKUP(C700, Query[[Country]:[GDP Per Capita]],18, FALSE)</f>
        <v>43117.57</v>
      </c>
    </row>
    <row r="701" spans="1:25" x14ac:dyDescent="0.2">
      <c r="A701">
        <v>500</v>
      </c>
      <c r="B701" t="s">
        <v>534</v>
      </c>
      <c r="C701" t="s">
        <v>101</v>
      </c>
      <c r="D701">
        <v>40</v>
      </c>
      <c r="E701">
        <v>355</v>
      </c>
      <c r="F701">
        <v>478</v>
      </c>
      <c r="G701">
        <v>210</v>
      </c>
      <c r="H701">
        <v>483</v>
      </c>
      <c r="I701">
        <v>619</v>
      </c>
      <c r="J701">
        <v>493</v>
      </c>
      <c r="K701" t="s">
        <v>2731</v>
      </c>
      <c r="L701">
        <v>259</v>
      </c>
      <c r="M701">
        <v>45.11</v>
      </c>
      <c r="N701">
        <v>2014</v>
      </c>
      <c r="O701" t="str">
        <f>VLOOKUP(C701, Query[[Country]:[Population Rank]],2,FALSE)</f>
        <v>19</v>
      </c>
      <c r="P701" t="str">
        <f>VLOOKUP(C701, Query[[Country]:[Growth Rate]],3,FALSE)</f>
        <v>0.32%</v>
      </c>
      <c r="Q701" t="str">
        <f>VLOOKUP(C701, Query[[Country]:[World Percentage]],4,FALSE)</f>
        <v>1.07%</v>
      </c>
      <c r="R701" t="str">
        <f>VLOOKUP(C701, Query[[Country]:[Density]],5,FALSE)</f>
        <v>234.61</v>
      </c>
      <c r="S701" t="str">
        <f>VLOOKUP(C701, Query[[Country]:[Land Area]],6, FALSE)</f>
        <v>348,560</v>
      </c>
      <c r="T701" t="str">
        <f>VLOOKUP(C701, Query[[Country]:[Area]],10, FALSE)</f>
        <v>357,114</v>
      </c>
      <c r="U701" t="str">
        <f>VLOOKUP(C701, Query[[Country]:[Region]],12, FALSE)</f>
        <v>Europe</v>
      </c>
      <c r="V701" t="str">
        <f>VLOOKUP(C701, Query[[Country]:[Subregion]],13, FALSE)</f>
        <v>Western Europe</v>
      </c>
      <c r="W701" t="str">
        <f>VLOOKUP(C701, Query[[Country]:[GDP (IMF)]],16, FALSE)</f>
        <v>$4.16 Tn</v>
      </c>
      <c r="X701" t="str">
        <f>VLOOKUP(C701, Query[[Country]:[GDP (UN)]],17, FALSE)</f>
        <v>$3.48 Tn</v>
      </c>
      <c r="Y701">
        <f>VLOOKUP(C701, Query[[Country]:[GDP Per Capita]],18, FALSE)</f>
        <v>49617.15</v>
      </c>
    </row>
    <row r="702" spans="1:25" x14ac:dyDescent="0.2">
      <c r="A702">
        <v>501</v>
      </c>
      <c r="B702" t="s">
        <v>535</v>
      </c>
      <c r="C702" t="s">
        <v>358</v>
      </c>
      <c r="D702">
        <v>3</v>
      </c>
      <c r="E702">
        <v>355</v>
      </c>
      <c r="F702">
        <v>478</v>
      </c>
      <c r="G702">
        <v>210</v>
      </c>
      <c r="H702">
        <v>305</v>
      </c>
      <c r="I702">
        <v>495</v>
      </c>
      <c r="J702">
        <v>609</v>
      </c>
      <c r="K702" t="s">
        <v>2677</v>
      </c>
      <c r="L702">
        <v>280</v>
      </c>
      <c r="M702">
        <v>45.11</v>
      </c>
      <c r="N702">
        <v>2014</v>
      </c>
      <c r="O702" t="str">
        <f>VLOOKUP(C702, Query[[Country]:[Population Rank]],2,FALSE)</f>
        <v>2</v>
      </c>
      <c r="P702" t="str">
        <f>VLOOKUP(C702, Query[[Country]:[Growth Rate]],3,FALSE)</f>
        <v>0.99%</v>
      </c>
      <c r="Q702" t="str">
        <f>VLOOKUP(C702, Query[[Country]:[World Percentage]],4,FALSE)</f>
        <v>17.70%</v>
      </c>
      <c r="R702" t="str">
        <f>VLOOKUP(C702, Query[[Country]:[Density]],5,FALSE)</f>
        <v>419.76</v>
      </c>
      <c r="S702" t="str">
        <f>VLOOKUP(C702, Query[[Country]:[Land Area]],6, FALSE)</f>
        <v>2,973,190</v>
      </c>
      <c r="T702" t="str">
        <f>VLOOKUP(C702, Query[[Country]:[Area]],10, FALSE)</f>
        <v>3,287,590</v>
      </c>
      <c r="U702" t="str">
        <f>VLOOKUP(C702, Query[[Country]:[Region]],12, FALSE)</f>
        <v>Asia</v>
      </c>
      <c r="V702" t="str">
        <f>VLOOKUP(C702, Query[[Country]:[Subregion]],13, FALSE)</f>
        <v>Southern Asia</v>
      </c>
      <c r="W702" t="str">
        <f>VLOOKUP(C702, Query[[Country]:[GDP (IMF)]],16, FALSE)</f>
        <v>$3.26 Tn</v>
      </c>
      <c r="X702" t="str">
        <f>VLOOKUP(C702, Query[[Country]:[GDP (UN)]],17, FALSE)</f>
        <v>$2.26 Tn</v>
      </c>
      <c r="Y702">
        <f>VLOOKUP(C702, Query[[Country]:[GDP Per Capita]],18, FALSE)</f>
        <v>2360.66</v>
      </c>
    </row>
    <row r="703" spans="1:25" x14ac:dyDescent="0.2">
      <c r="A703">
        <v>502</v>
      </c>
      <c r="B703" t="s">
        <v>536</v>
      </c>
      <c r="C703" t="s">
        <v>30</v>
      </c>
      <c r="D703">
        <v>28</v>
      </c>
      <c r="E703">
        <v>355</v>
      </c>
      <c r="F703">
        <v>322</v>
      </c>
      <c r="G703">
        <v>210</v>
      </c>
      <c r="H703">
        <v>550</v>
      </c>
      <c r="I703">
        <v>450</v>
      </c>
      <c r="J703">
        <v>310</v>
      </c>
      <c r="K703" t="s">
        <v>2731</v>
      </c>
      <c r="L703">
        <v>637</v>
      </c>
      <c r="M703">
        <v>45.11</v>
      </c>
      <c r="N703">
        <v>2014</v>
      </c>
      <c r="O703" t="str">
        <f>VLOOKUP(C703, Query[[Country]:[Population Rank]],2,FALSE)</f>
        <v>11</v>
      </c>
      <c r="P703" t="str">
        <f>VLOOKUP(C703, Query[[Country]:[Growth Rate]],3,FALSE)</f>
        <v>-0.30%</v>
      </c>
      <c r="Q703" t="str">
        <f>VLOOKUP(C703, Query[[Country]:[World Percentage]],4,FALSE)</f>
        <v>1.62%</v>
      </c>
      <c r="R703" t="str">
        <f>VLOOKUP(C703, Query[[Country]:[Density]],5,FALSE)</f>
        <v>334.66</v>
      </c>
      <c r="S703" t="str">
        <f>VLOOKUP(C703, Query[[Country]:[Land Area]],6, FALSE)</f>
        <v>364,555</v>
      </c>
      <c r="T703" t="str">
        <f>VLOOKUP(C703, Query[[Country]:[Area]],10, FALSE)</f>
        <v>377,930</v>
      </c>
      <c r="U703" t="str">
        <f>VLOOKUP(C703, Query[[Country]:[Region]],12, FALSE)</f>
        <v>Asia</v>
      </c>
      <c r="V703" t="str">
        <f>VLOOKUP(C703, Query[[Country]:[Subregion]],13, FALSE)</f>
        <v>Eastern Asia</v>
      </c>
      <c r="W703" t="str">
        <f>VLOOKUP(C703, Query[[Country]:[GDP (IMF)]],16, FALSE)</f>
        <v>$5.50 Tn</v>
      </c>
      <c r="X703" t="str">
        <f>VLOOKUP(C703, Query[[Country]:[GDP (UN)]],17, FALSE)</f>
        <v>$4.94 Tn</v>
      </c>
      <c r="Y703">
        <f>VLOOKUP(C703, Query[[Country]:[GDP Per Capita]],18, FALSE)</f>
        <v>43450.14</v>
      </c>
    </row>
    <row r="704" spans="1:25" x14ac:dyDescent="0.2">
      <c r="A704">
        <v>503</v>
      </c>
      <c r="B704" t="s">
        <v>537</v>
      </c>
      <c r="C704" t="s">
        <v>36</v>
      </c>
      <c r="D704">
        <v>6</v>
      </c>
      <c r="E704">
        <v>266</v>
      </c>
      <c r="F704">
        <v>408</v>
      </c>
      <c r="G704">
        <v>210</v>
      </c>
      <c r="H704">
        <v>415</v>
      </c>
      <c r="I704">
        <v>392</v>
      </c>
      <c r="J704">
        <v>609</v>
      </c>
      <c r="K704" t="s">
        <v>2762</v>
      </c>
      <c r="L704">
        <v>259</v>
      </c>
      <c r="M704">
        <v>45.11</v>
      </c>
      <c r="N704">
        <v>2014</v>
      </c>
      <c r="O704" t="str">
        <f>VLOOKUP(C704, Query[[Country]:[Population Rank]],2,FALSE)</f>
        <v>100</v>
      </c>
      <c r="P704" t="str">
        <f>VLOOKUP(C704, Query[[Country]:[Growth Rate]],3,FALSE)</f>
        <v>1.60%</v>
      </c>
      <c r="Q704" t="str">
        <f>VLOOKUP(C704, Query[[Country]:[World Percentage]],4,FALSE)</f>
        <v>0.11%</v>
      </c>
      <c r="R704" t="str">
        <f>VLOOKUP(C704, Query[[Country]:[Density]],5,FALSE)</f>
        <v>416.73</v>
      </c>
      <c r="S704" t="str">
        <f>VLOOKUP(C704, Query[[Country]:[Land Area]],6, FALSE)</f>
        <v>21,640</v>
      </c>
      <c r="T704" t="str">
        <f>VLOOKUP(C704, Query[[Country]:[Area]],10, FALSE)</f>
        <v>20,770</v>
      </c>
      <c r="U704" t="str">
        <f>VLOOKUP(C704, Query[[Country]:[Region]],12, FALSE)</f>
        <v>Asia</v>
      </c>
      <c r="V704" t="str">
        <f>VLOOKUP(C704, Query[[Country]:[Subregion]],13, FALSE)</f>
        <v>Western Asia</v>
      </c>
      <c r="W704" t="str">
        <f>VLOOKUP(C704, Query[[Country]:[GDP (IMF)]],16, FALSE)</f>
        <v>$403.96 Bn</v>
      </c>
      <c r="X704" t="str">
        <f>VLOOKUP(C704, Query[[Country]:[GDP (UN)]],17, FALSE)</f>
        <v>$317.75 Bn</v>
      </c>
      <c r="Y704">
        <f>VLOOKUP(C704, Query[[Country]:[GDP Per Capita]],18, FALSE)</f>
        <v>46670.83</v>
      </c>
    </row>
    <row r="705" spans="1:25" x14ac:dyDescent="0.2">
      <c r="A705">
        <v>504</v>
      </c>
      <c r="B705" t="s">
        <v>538</v>
      </c>
      <c r="C705" t="s">
        <v>15</v>
      </c>
      <c r="D705">
        <v>161</v>
      </c>
      <c r="E705">
        <v>141</v>
      </c>
      <c r="F705">
        <v>157</v>
      </c>
      <c r="G705">
        <v>210</v>
      </c>
      <c r="H705">
        <v>580</v>
      </c>
      <c r="I705">
        <v>617</v>
      </c>
      <c r="J705">
        <v>609</v>
      </c>
      <c r="K705" t="s">
        <v>2765</v>
      </c>
      <c r="L705">
        <v>481</v>
      </c>
      <c r="M705">
        <v>45.11</v>
      </c>
      <c r="N705">
        <v>2014</v>
      </c>
      <c r="O705" t="str">
        <f>VLOOKUP(C705, Query[[Country]:[Population Rank]],2,FALSE)</f>
        <v>3</v>
      </c>
      <c r="P705" t="str">
        <f>VLOOKUP(C705, Query[[Country]:[Growth Rate]],3,FALSE)</f>
        <v>0.59%</v>
      </c>
      <c r="Q705" t="str">
        <f>VLOOKUP(C705, Query[[Country]:[World Percentage]],4,FALSE)</f>
        <v>4.25%</v>
      </c>
      <c r="R705" t="str">
        <f>VLOOKUP(C705, Query[[Country]:[Density]],5,FALSE)</f>
        <v>35.32</v>
      </c>
      <c r="S705" t="str">
        <f>VLOOKUP(C705, Query[[Country]:[Land Area]],6, FALSE)</f>
        <v>9,147,420</v>
      </c>
      <c r="T705" t="str">
        <f>VLOOKUP(C705, Query[[Country]:[Area]],10, FALSE)</f>
        <v>9,372,610</v>
      </c>
      <c r="U705" t="str">
        <f>VLOOKUP(C705, Query[[Country]:[Region]],12, FALSE)</f>
        <v>Americas</v>
      </c>
      <c r="V705" t="str">
        <f>VLOOKUP(C705, Query[[Country]:[Subregion]],13, FALSE)</f>
        <v>Northern America</v>
      </c>
      <c r="W705" t="str">
        <f>VLOOKUP(C705, Query[[Country]:[GDP (IMF)]],16, FALSE)</f>
        <v>$22.20 Tn</v>
      </c>
      <c r="X705" t="str">
        <f>VLOOKUP(C705, Query[[Country]:[GDP (UN)]],17, FALSE)</f>
        <v>$18.62 Tn</v>
      </c>
      <c r="Y705">
        <f>VLOOKUP(C705, Query[[Country]:[GDP Per Capita]],18, FALSE)</f>
        <v>67063.27</v>
      </c>
    </row>
    <row r="706" spans="1:25" x14ac:dyDescent="0.2">
      <c r="A706">
        <v>505</v>
      </c>
      <c r="B706" t="s">
        <v>539</v>
      </c>
      <c r="C706" t="s">
        <v>15</v>
      </c>
      <c r="D706">
        <v>162</v>
      </c>
      <c r="E706">
        <v>355</v>
      </c>
      <c r="F706">
        <v>478</v>
      </c>
      <c r="G706">
        <v>210</v>
      </c>
      <c r="H706">
        <v>554</v>
      </c>
      <c r="I706">
        <v>377</v>
      </c>
      <c r="J706">
        <v>363</v>
      </c>
      <c r="K706" t="s">
        <v>2735</v>
      </c>
      <c r="L706">
        <v>373</v>
      </c>
      <c r="M706">
        <v>45.1</v>
      </c>
      <c r="N706">
        <v>2014</v>
      </c>
      <c r="O706" t="str">
        <f>VLOOKUP(C706, Query[[Country]:[Population Rank]],2,FALSE)</f>
        <v>3</v>
      </c>
      <c r="P706" t="str">
        <f>VLOOKUP(C706, Query[[Country]:[Growth Rate]],3,FALSE)</f>
        <v>0.59%</v>
      </c>
      <c r="Q706" t="str">
        <f>VLOOKUP(C706, Query[[Country]:[World Percentage]],4,FALSE)</f>
        <v>4.25%</v>
      </c>
      <c r="R706" t="str">
        <f>VLOOKUP(C706, Query[[Country]:[Density]],5,FALSE)</f>
        <v>35.32</v>
      </c>
      <c r="S706" t="str">
        <f>VLOOKUP(C706, Query[[Country]:[Land Area]],6, FALSE)</f>
        <v>9,147,420</v>
      </c>
      <c r="T706" t="str">
        <f>VLOOKUP(C706, Query[[Country]:[Area]],10, FALSE)</f>
        <v>9,372,610</v>
      </c>
      <c r="U706" t="str">
        <f>VLOOKUP(C706, Query[[Country]:[Region]],12, FALSE)</f>
        <v>Americas</v>
      </c>
      <c r="V706" t="str">
        <f>VLOOKUP(C706, Query[[Country]:[Subregion]],13, FALSE)</f>
        <v>Northern America</v>
      </c>
      <c r="W706" t="str">
        <f>VLOOKUP(C706, Query[[Country]:[GDP (IMF)]],16, FALSE)</f>
        <v>$22.20 Tn</v>
      </c>
      <c r="X706" t="str">
        <f>VLOOKUP(C706, Query[[Country]:[GDP (UN)]],17, FALSE)</f>
        <v>$18.62 Tn</v>
      </c>
      <c r="Y706">
        <f>VLOOKUP(C706, Query[[Country]:[GDP Per Capita]],18, FALSE)</f>
        <v>67063.27</v>
      </c>
    </row>
    <row r="707" spans="1:25" x14ac:dyDescent="0.2">
      <c r="A707">
        <v>506</v>
      </c>
      <c r="B707" t="s">
        <v>540</v>
      </c>
      <c r="C707" t="s">
        <v>115</v>
      </c>
      <c r="D707">
        <v>10</v>
      </c>
      <c r="E707">
        <v>355</v>
      </c>
      <c r="F707">
        <v>274</v>
      </c>
      <c r="G707">
        <v>210</v>
      </c>
      <c r="H707">
        <v>445</v>
      </c>
      <c r="I707">
        <v>460</v>
      </c>
      <c r="J707">
        <v>609</v>
      </c>
      <c r="K707" t="s">
        <v>2748</v>
      </c>
      <c r="L707">
        <v>338</v>
      </c>
      <c r="M707">
        <v>45.1</v>
      </c>
      <c r="N707">
        <v>2014</v>
      </c>
      <c r="O707" t="str">
        <f>VLOOKUP(C707, Query[[Country]:[Population Rank]],2,FALSE)</f>
        <v>55</v>
      </c>
      <c r="P707" t="str">
        <f>VLOOKUP(C707, Query[[Country]:[Growth Rate]],3,FALSE)</f>
        <v>1.18%</v>
      </c>
      <c r="Q707" t="str">
        <f>VLOOKUP(C707, Query[[Country]:[World Percentage]],4,FALSE)</f>
        <v>0.33%</v>
      </c>
      <c r="R707" t="str">
        <f>VLOOKUP(C707, Query[[Country]:[Density]],5,FALSE)</f>
        <v>3.32</v>
      </c>
      <c r="S707" t="str">
        <f>VLOOKUP(C707, Query[[Country]:[Land Area]],6, FALSE)</f>
        <v>7,682,300</v>
      </c>
      <c r="T707" t="str">
        <f>VLOOKUP(C707, Query[[Country]:[Area]],10, FALSE)</f>
        <v>7,692,024</v>
      </c>
      <c r="U707" t="str">
        <f>VLOOKUP(C707, Query[[Country]:[Region]],12, FALSE)</f>
        <v>Oceania</v>
      </c>
      <c r="V707" t="str">
        <f>VLOOKUP(C707, Query[[Country]:[Subregion]],13, FALSE)</f>
        <v>Australia and New Zealand</v>
      </c>
      <c r="W707" t="str">
        <f>VLOOKUP(C707, Query[[Country]:[GDP (IMF)]],16, FALSE)</f>
        <v>$1.48 Tn</v>
      </c>
      <c r="X707" t="str">
        <f>VLOOKUP(C707, Query[[Country]:[GDP (UN)]],17, FALSE)</f>
        <v>$1.30 Tn</v>
      </c>
      <c r="Y707">
        <f>VLOOKUP(C707, Query[[Country]:[GDP Per Capita]],18, FALSE)</f>
        <v>58096.73</v>
      </c>
    </row>
    <row r="708" spans="1:25" x14ac:dyDescent="0.2">
      <c r="A708">
        <v>507</v>
      </c>
      <c r="B708" t="s">
        <v>541</v>
      </c>
      <c r="C708" t="s">
        <v>115</v>
      </c>
      <c r="D708">
        <v>11</v>
      </c>
      <c r="E708">
        <v>82</v>
      </c>
      <c r="F708">
        <v>478</v>
      </c>
      <c r="G708">
        <v>210</v>
      </c>
      <c r="H708">
        <v>551</v>
      </c>
      <c r="I708">
        <v>573</v>
      </c>
      <c r="J708">
        <v>609</v>
      </c>
      <c r="K708" t="s">
        <v>2766</v>
      </c>
      <c r="L708">
        <v>637</v>
      </c>
      <c r="M708">
        <v>45.1</v>
      </c>
      <c r="N708">
        <v>2014</v>
      </c>
      <c r="O708" t="str">
        <f>VLOOKUP(C708, Query[[Country]:[Population Rank]],2,FALSE)</f>
        <v>55</v>
      </c>
      <c r="P708" t="str">
        <f>VLOOKUP(C708, Query[[Country]:[Growth Rate]],3,FALSE)</f>
        <v>1.18%</v>
      </c>
      <c r="Q708" t="str">
        <f>VLOOKUP(C708, Query[[Country]:[World Percentage]],4,FALSE)</f>
        <v>0.33%</v>
      </c>
      <c r="R708" t="str">
        <f>VLOOKUP(C708, Query[[Country]:[Density]],5,FALSE)</f>
        <v>3.32</v>
      </c>
      <c r="S708" t="str">
        <f>VLOOKUP(C708, Query[[Country]:[Land Area]],6, FALSE)</f>
        <v>7,682,300</v>
      </c>
      <c r="T708" t="str">
        <f>VLOOKUP(C708, Query[[Country]:[Area]],10, FALSE)</f>
        <v>7,692,024</v>
      </c>
      <c r="U708" t="str">
        <f>VLOOKUP(C708, Query[[Country]:[Region]],12, FALSE)</f>
        <v>Oceania</v>
      </c>
      <c r="V708" t="str">
        <f>VLOOKUP(C708, Query[[Country]:[Subregion]],13, FALSE)</f>
        <v>Australia and New Zealand</v>
      </c>
      <c r="W708" t="str">
        <f>VLOOKUP(C708, Query[[Country]:[GDP (IMF)]],16, FALSE)</f>
        <v>$1.48 Tn</v>
      </c>
      <c r="X708" t="str">
        <f>VLOOKUP(C708, Query[[Country]:[GDP (UN)]],17, FALSE)</f>
        <v>$1.30 Tn</v>
      </c>
      <c r="Y708">
        <f>VLOOKUP(C708, Query[[Country]:[GDP Per Capita]],18, FALSE)</f>
        <v>58096.73</v>
      </c>
    </row>
    <row r="709" spans="1:25" x14ac:dyDescent="0.2">
      <c r="A709">
        <v>508</v>
      </c>
      <c r="B709" t="s">
        <v>542</v>
      </c>
      <c r="C709" t="s">
        <v>101</v>
      </c>
      <c r="D709">
        <v>41</v>
      </c>
      <c r="E709">
        <v>345</v>
      </c>
      <c r="F709">
        <v>478</v>
      </c>
      <c r="G709">
        <v>202</v>
      </c>
      <c r="H709">
        <v>385</v>
      </c>
      <c r="I709">
        <v>340</v>
      </c>
      <c r="J709">
        <v>800</v>
      </c>
      <c r="K709" t="s">
        <v>2746</v>
      </c>
      <c r="L709">
        <v>737</v>
      </c>
      <c r="M709">
        <v>45.1</v>
      </c>
      <c r="N709">
        <v>2014</v>
      </c>
      <c r="O709" t="str">
        <f>VLOOKUP(C709, Query[[Country]:[Population Rank]],2,FALSE)</f>
        <v>19</v>
      </c>
      <c r="P709" t="str">
        <f>VLOOKUP(C709, Query[[Country]:[Growth Rate]],3,FALSE)</f>
        <v>0.32%</v>
      </c>
      <c r="Q709" t="str">
        <f>VLOOKUP(C709, Query[[Country]:[World Percentage]],4,FALSE)</f>
        <v>1.07%</v>
      </c>
      <c r="R709" t="str">
        <f>VLOOKUP(C709, Query[[Country]:[Density]],5,FALSE)</f>
        <v>234.61</v>
      </c>
      <c r="S709" t="str">
        <f>VLOOKUP(C709, Query[[Country]:[Land Area]],6, FALSE)</f>
        <v>348,560</v>
      </c>
      <c r="T709" t="str">
        <f>VLOOKUP(C709, Query[[Country]:[Area]],10, FALSE)</f>
        <v>357,114</v>
      </c>
      <c r="U709" t="str">
        <f>VLOOKUP(C709, Query[[Country]:[Region]],12, FALSE)</f>
        <v>Europe</v>
      </c>
      <c r="V709" t="str">
        <f>VLOOKUP(C709, Query[[Country]:[Subregion]],13, FALSE)</f>
        <v>Western Europe</v>
      </c>
      <c r="W709" t="str">
        <f>VLOOKUP(C709, Query[[Country]:[GDP (IMF)]],16, FALSE)</f>
        <v>$4.16 Tn</v>
      </c>
      <c r="X709" t="str">
        <f>VLOOKUP(C709, Query[[Country]:[GDP (UN)]],17, FALSE)</f>
        <v>$3.48 Tn</v>
      </c>
      <c r="Y709">
        <f>VLOOKUP(C709, Query[[Country]:[GDP Per Capita]],18, FALSE)</f>
        <v>49617.15</v>
      </c>
    </row>
    <row r="710" spans="1:25" x14ac:dyDescent="0.2">
      <c r="A710">
        <v>509</v>
      </c>
      <c r="B710" t="s">
        <v>543</v>
      </c>
      <c r="C710" t="s">
        <v>30</v>
      </c>
      <c r="D710">
        <v>29</v>
      </c>
      <c r="E710">
        <v>355</v>
      </c>
      <c r="F710">
        <v>478</v>
      </c>
      <c r="G710">
        <v>210</v>
      </c>
      <c r="H710">
        <v>607</v>
      </c>
      <c r="I710">
        <v>269</v>
      </c>
      <c r="J710">
        <v>493</v>
      </c>
      <c r="K710" t="s">
        <v>2736</v>
      </c>
      <c r="L710">
        <v>737</v>
      </c>
      <c r="M710">
        <v>45.09</v>
      </c>
      <c r="N710">
        <v>2014</v>
      </c>
      <c r="O710" t="str">
        <f>VLOOKUP(C710, Query[[Country]:[Population Rank]],2,FALSE)</f>
        <v>11</v>
      </c>
      <c r="P710" t="str">
        <f>VLOOKUP(C710, Query[[Country]:[Growth Rate]],3,FALSE)</f>
        <v>-0.30%</v>
      </c>
      <c r="Q710" t="str">
        <f>VLOOKUP(C710, Query[[Country]:[World Percentage]],4,FALSE)</f>
        <v>1.62%</v>
      </c>
      <c r="R710" t="str">
        <f>VLOOKUP(C710, Query[[Country]:[Density]],5,FALSE)</f>
        <v>334.66</v>
      </c>
      <c r="S710" t="str">
        <f>VLOOKUP(C710, Query[[Country]:[Land Area]],6, FALSE)</f>
        <v>364,555</v>
      </c>
      <c r="T710" t="str">
        <f>VLOOKUP(C710, Query[[Country]:[Area]],10, FALSE)</f>
        <v>377,930</v>
      </c>
      <c r="U710" t="str">
        <f>VLOOKUP(C710, Query[[Country]:[Region]],12, FALSE)</f>
        <v>Asia</v>
      </c>
      <c r="V710" t="str">
        <f>VLOOKUP(C710, Query[[Country]:[Subregion]],13, FALSE)</f>
        <v>Eastern Asia</v>
      </c>
      <c r="W710" t="str">
        <f>VLOOKUP(C710, Query[[Country]:[GDP (IMF)]],16, FALSE)</f>
        <v>$5.50 Tn</v>
      </c>
      <c r="X710" t="str">
        <f>VLOOKUP(C710, Query[[Country]:[GDP (UN)]],17, FALSE)</f>
        <v>$4.94 Tn</v>
      </c>
      <c r="Y710">
        <f>VLOOKUP(C710, Query[[Country]:[GDP Per Capita]],18, FALSE)</f>
        <v>43450.14</v>
      </c>
    </row>
    <row r="711" spans="1:25" x14ac:dyDescent="0.2">
      <c r="A711">
        <v>510</v>
      </c>
      <c r="B711" t="s">
        <v>544</v>
      </c>
      <c r="C711" t="s">
        <v>15</v>
      </c>
      <c r="D711">
        <v>163</v>
      </c>
      <c r="E711">
        <v>355</v>
      </c>
      <c r="F711">
        <v>478</v>
      </c>
      <c r="G711">
        <v>210</v>
      </c>
      <c r="H711">
        <v>424</v>
      </c>
      <c r="I711">
        <v>470</v>
      </c>
      <c r="J711">
        <v>493</v>
      </c>
      <c r="K711" t="s">
        <v>2735</v>
      </c>
      <c r="L711">
        <v>737</v>
      </c>
      <c r="M711">
        <v>45.09</v>
      </c>
      <c r="N711">
        <v>2014</v>
      </c>
      <c r="O711" t="str">
        <f>VLOOKUP(C711, Query[[Country]:[Population Rank]],2,FALSE)</f>
        <v>3</v>
      </c>
      <c r="P711" t="str">
        <f>VLOOKUP(C711, Query[[Country]:[Growth Rate]],3,FALSE)</f>
        <v>0.59%</v>
      </c>
      <c r="Q711" t="str">
        <f>VLOOKUP(C711, Query[[Country]:[World Percentage]],4,FALSE)</f>
        <v>4.25%</v>
      </c>
      <c r="R711" t="str">
        <f>VLOOKUP(C711, Query[[Country]:[Density]],5,FALSE)</f>
        <v>35.32</v>
      </c>
      <c r="S711" t="str">
        <f>VLOOKUP(C711, Query[[Country]:[Land Area]],6, FALSE)</f>
        <v>9,147,420</v>
      </c>
      <c r="T711" t="str">
        <f>VLOOKUP(C711, Query[[Country]:[Area]],10, FALSE)</f>
        <v>9,372,610</v>
      </c>
      <c r="U711" t="str">
        <f>VLOOKUP(C711, Query[[Country]:[Region]],12, FALSE)</f>
        <v>Americas</v>
      </c>
      <c r="V711" t="str">
        <f>VLOOKUP(C711, Query[[Country]:[Subregion]],13, FALSE)</f>
        <v>Northern America</v>
      </c>
      <c r="W711" t="str">
        <f>VLOOKUP(C711, Query[[Country]:[GDP (IMF)]],16, FALSE)</f>
        <v>$22.20 Tn</v>
      </c>
      <c r="X711" t="str">
        <f>VLOOKUP(C711, Query[[Country]:[GDP (UN)]],17, FALSE)</f>
        <v>$18.62 Tn</v>
      </c>
      <c r="Y711">
        <f>VLOOKUP(C711, Query[[Country]:[GDP Per Capita]],18, FALSE)</f>
        <v>67063.27</v>
      </c>
    </row>
    <row r="712" spans="1:25" x14ac:dyDescent="0.2">
      <c r="A712">
        <v>511</v>
      </c>
      <c r="B712" t="s">
        <v>545</v>
      </c>
      <c r="C712" t="s">
        <v>95</v>
      </c>
      <c r="D712">
        <v>25</v>
      </c>
      <c r="E712">
        <v>355</v>
      </c>
      <c r="F712">
        <v>478</v>
      </c>
      <c r="G712">
        <v>210</v>
      </c>
      <c r="H712">
        <v>576</v>
      </c>
      <c r="I712">
        <v>604</v>
      </c>
      <c r="J712">
        <v>609</v>
      </c>
      <c r="K712" t="s">
        <v>2736</v>
      </c>
      <c r="L712">
        <v>737</v>
      </c>
      <c r="M712">
        <v>45.07</v>
      </c>
      <c r="N712">
        <v>2014</v>
      </c>
      <c r="O712" t="str">
        <f>VLOOKUP(C712, Query[[Country]:[Population Rank]],2,FALSE)</f>
        <v>23</v>
      </c>
      <c r="P712" t="str">
        <f>VLOOKUP(C712, Query[[Country]:[Growth Rate]],3,FALSE)</f>
        <v>-0.15%</v>
      </c>
      <c r="Q712" t="str">
        <f>VLOOKUP(C712, Query[[Country]:[World Percentage]],4,FALSE)</f>
        <v>0.78%</v>
      </c>
      <c r="R712" t="str">
        <f>VLOOKUP(C712, Query[[Country]:[Density]],5,FALSE)</f>
        <v>200.65</v>
      </c>
      <c r="S712" t="str">
        <f>VLOOKUP(C712, Query[[Country]:[Land Area]],6, FALSE)</f>
        <v>294,140</v>
      </c>
      <c r="T712" t="str">
        <f>VLOOKUP(C712, Query[[Country]:[Area]],10, FALSE)</f>
        <v>301,336</v>
      </c>
      <c r="U712" t="str">
        <f>VLOOKUP(C712, Query[[Country]:[Region]],12, FALSE)</f>
        <v>Europe</v>
      </c>
      <c r="V712" t="str">
        <f>VLOOKUP(C712, Query[[Country]:[Subregion]],13, FALSE)</f>
        <v>Southern Europe</v>
      </c>
      <c r="W712" t="str">
        <f>VLOOKUP(C712, Query[[Country]:[GDP (IMF)]],16, FALSE)</f>
        <v>$2.09 Tn</v>
      </c>
      <c r="X712" t="str">
        <f>VLOOKUP(C712, Query[[Country]:[GDP (UN)]],17, FALSE)</f>
        <v>$1.86 Tn</v>
      </c>
      <c r="Y712">
        <f>VLOOKUP(C712, Query[[Country]:[GDP Per Capita]],18, FALSE)</f>
        <v>34574.71</v>
      </c>
    </row>
    <row r="713" spans="1:25" x14ac:dyDescent="0.2">
      <c r="A713">
        <v>512</v>
      </c>
      <c r="B713" t="s">
        <v>546</v>
      </c>
      <c r="C713" t="s">
        <v>15</v>
      </c>
      <c r="D713">
        <v>164</v>
      </c>
      <c r="E713">
        <v>355</v>
      </c>
      <c r="F713">
        <v>434</v>
      </c>
      <c r="G713">
        <v>210</v>
      </c>
      <c r="H713">
        <v>465</v>
      </c>
      <c r="I713">
        <v>504</v>
      </c>
      <c r="J713">
        <v>363</v>
      </c>
      <c r="K713" t="s">
        <v>2683</v>
      </c>
      <c r="L713">
        <v>426</v>
      </c>
      <c r="M713">
        <v>45.07</v>
      </c>
      <c r="N713">
        <v>2014</v>
      </c>
      <c r="O713" t="str">
        <f>VLOOKUP(C713, Query[[Country]:[Population Rank]],2,FALSE)</f>
        <v>3</v>
      </c>
      <c r="P713" t="str">
        <f>VLOOKUP(C713, Query[[Country]:[Growth Rate]],3,FALSE)</f>
        <v>0.59%</v>
      </c>
      <c r="Q713" t="str">
        <f>VLOOKUP(C713, Query[[Country]:[World Percentage]],4,FALSE)</f>
        <v>4.25%</v>
      </c>
      <c r="R713" t="str">
        <f>VLOOKUP(C713, Query[[Country]:[Density]],5,FALSE)</f>
        <v>35.32</v>
      </c>
      <c r="S713" t="str">
        <f>VLOOKUP(C713, Query[[Country]:[Land Area]],6, FALSE)</f>
        <v>9,147,420</v>
      </c>
      <c r="T713" t="str">
        <f>VLOOKUP(C713, Query[[Country]:[Area]],10, FALSE)</f>
        <v>9,372,610</v>
      </c>
      <c r="U713" t="str">
        <f>VLOOKUP(C713, Query[[Country]:[Region]],12, FALSE)</f>
        <v>Americas</v>
      </c>
      <c r="V713" t="str">
        <f>VLOOKUP(C713, Query[[Country]:[Subregion]],13, FALSE)</f>
        <v>Northern America</v>
      </c>
      <c r="W713" t="str">
        <f>VLOOKUP(C713, Query[[Country]:[GDP (IMF)]],16, FALSE)</f>
        <v>$22.20 Tn</v>
      </c>
      <c r="X713" t="str">
        <f>VLOOKUP(C713, Query[[Country]:[GDP (UN)]],17, FALSE)</f>
        <v>$18.62 Tn</v>
      </c>
      <c r="Y713">
        <f>VLOOKUP(C713, Query[[Country]:[GDP Per Capita]],18, FALSE)</f>
        <v>67063.27</v>
      </c>
    </row>
    <row r="714" spans="1:25" x14ac:dyDescent="0.2">
      <c r="A714">
        <v>513</v>
      </c>
      <c r="B714" t="s">
        <v>547</v>
      </c>
      <c r="C714" t="s">
        <v>92</v>
      </c>
      <c r="D714">
        <v>19</v>
      </c>
      <c r="E714">
        <v>355</v>
      </c>
      <c r="F714">
        <v>395</v>
      </c>
      <c r="G714">
        <v>210</v>
      </c>
      <c r="H714">
        <v>954</v>
      </c>
      <c r="I714">
        <v>915</v>
      </c>
      <c r="J714">
        <v>800</v>
      </c>
      <c r="K714" t="s">
        <v>2767</v>
      </c>
      <c r="L714">
        <v>89</v>
      </c>
      <c r="M714">
        <v>45.07</v>
      </c>
      <c r="N714">
        <v>2014</v>
      </c>
      <c r="O714" t="str">
        <f>VLOOKUP(C714, Query[[Country]:[Population Rank]],2,FALSE)</f>
        <v>28</v>
      </c>
      <c r="P714" t="str">
        <f>VLOOKUP(C714, Query[[Country]:[Growth Rate]],3,FALSE)</f>
        <v>0.09%</v>
      </c>
      <c r="Q714" t="str">
        <f>VLOOKUP(C714, Query[[Country]:[World Percentage]],4,FALSE)</f>
        <v>0.66%</v>
      </c>
      <c r="R714" t="str">
        <f>VLOOKUP(C714, Query[[Country]:[Density]],5,FALSE)</f>
        <v>511.62</v>
      </c>
      <c r="S714" t="str">
        <f>VLOOKUP(C714, Query[[Country]:[Land Area]],6, FALSE)</f>
        <v>97,230</v>
      </c>
      <c r="T714" t="str">
        <f>VLOOKUP(C714, Query[[Country]:[Area]],10, FALSE)</f>
        <v>100,210</v>
      </c>
      <c r="U714" t="str">
        <f>VLOOKUP(C714, Query[[Country]:[Region]],12, FALSE)</f>
        <v>Asia</v>
      </c>
      <c r="V714" t="str">
        <f>VLOOKUP(C714, Query[[Country]:[Subregion]],13, FALSE)</f>
        <v>Eastern Asia</v>
      </c>
      <c r="W714" t="str">
        <f>VLOOKUP(C714, Query[[Country]:[GDP (IMF)]],16, FALSE)</f>
        <v>$1.74 Tn</v>
      </c>
      <c r="X714" t="str">
        <f>VLOOKUP(C714, Query[[Country]:[GDP (UN)]],17, FALSE)</f>
        <v>$1.41 Tn</v>
      </c>
      <c r="Y714">
        <f>VLOOKUP(C714, Query[[Country]:[GDP Per Capita]],18, FALSE)</f>
        <v>34023.56</v>
      </c>
    </row>
    <row r="715" spans="1:25" x14ac:dyDescent="0.2">
      <c r="A715">
        <v>514</v>
      </c>
      <c r="B715" t="s">
        <v>548</v>
      </c>
      <c r="C715" t="s">
        <v>33</v>
      </c>
      <c r="D715">
        <v>8</v>
      </c>
      <c r="E715">
        <v>208</v>
      </c>
      <c r="F715">
        <v>209</v>
      </c>
      <c r="G715">
        <v>210</v>
      </c>
      <c r="H715">
        <v>727</v>
      </c>
      <c r="I715">
        <v>405</v>
      </c>
      <c r="J715">
        <v>406</v>
      </c>
      <c r="K715" t="s">
        <v>2760</v>
      </c>
      <c r="L715">
        <v>552</v>
      </c>
      <c r="M715">
        <v>45.05</v>
      </c>
      <c r="N715">
        <v>2014</v>
      </c>
      <c r="O715" t="str">
        <f>VLOOKUP(C715, Query[[Country]:[Population Rank]],2,FALSE)</f>
        <v>101</v>
      </c>
      <c r="P715" t="str">
        <f>VLOOKUP(C715, Query[[Country]:[Growth Rate]],3,FALSE)</f>
        <v>0.74%</v>
      </c>
      <c r="Q715" t="str">
        <f>VLOOKUP(C715, Query[[Country]:[World Percentage]],4,FALSE)</f>
        <v>0.11%</v>
      </c>
      <c r="R715" t="str">
        <f>VLOOKUP(C715, Query[[Country]:[Density]],5,FALSE)</f>
        <v>209.64</v>
      </c>
      <c r="S715" t="str">
        <f>VLOOKUP(C715, Query[[Country]:[Land Area]],6, FALSE)</f>
        <v>39,516</v>
      </c>
      <c r="T715" t="str">
        <f>VLOOKUP(C715, Query[[Country]:[Area]],10, FALSE)</f>
        <v>41,284</v>
      </c>
      <c r="U715" t="str">
        <f>VLOOKUP(C715, Query[[Country]:[Region]],12, FALSE)</f>
        <v>Europe</v>
      </c>
      <c r="V715" t="str">
        <f>VLOOKUP(C715, Query[[Country]:[Subregion]],13, FALSE)</f>
        <v>Western Europe</v>
      </c>
      <c r="W715" t="str">
        <f>VLOOKUP(C715, Query[[Country]:[GDP (IMF)]],16, FALSE)</f>
        <v>$740.70 Bn</v>
      </c>
      <c r="X715" t="str">
        <f>VLOOKUP(C715, Query[[Country]:[GDP (UN)]],17, FALSE)</f>
        <v>$668.85 Bn</v>
      </c>
      <c r="Y715">
        <f>VLOOKUP(C715, Query[[Country]:[GDP Per Capita]],18, FALSE)</f>
        <v>85584.56</v>
      </c>
    </row>
    <row r="716" spans="1:25" x14ac:dyDescent="0.2">
      <c r="A716">
        <v>515</v>
      </c>
      <c r="B716" t="s">
        <v>549</v>
      </c>
      <c r="C716" t="s">
        <v>138</v>
      </c>
      <c r="D716">
        <v>24</v>
      </c>
      <c r="E716">
        <v>355</v>
      </c>
      <c r="F716">
        <v>478</v>
      </c>
      <c r="G716">
        <v>210</v>
      </c>
      <c r="H716">
        <v>306</v>
      </c>
      <c r="I716">
        <v>530</v>
      </c>
      <c r="J716">
        <v>800</v>
      </c>
      <c r="K716" t="s">
        <v>2677</v>
      </c>
      <c r="L716">
        <v>373</v>
      </c>
      <c r="M716">
        <v>45.05</v>
      </c>
      <c r="N716">
        <v>2014</v>
      </c>
      <c r="O716" t="str">
        <f>VLOOKUP(C716, Query[[Country]:[Population Rank]],2,FALSE)</f>
        <v>1</v>
      </c>
      <c r="P716" t="str">
        <f>VLOOKUP(C716, Query[[Country]:[Growth Rate]],3,FALSE)</f>
        <v>0.39%</v>
      </c>
      <c r="Q716" t="str">
        <f>VLOOKUP(C716, Query[[Country]:[World Percentage]],4,FALSE)</f>
        <v>18.47%</v>
      </c>
      <c r="R716" t="str">
        <f>VLOOKUP(C716, Query[[Country]:[Density]],5,FALSE)</f>
        <v>148.28</v>
      </c>
      <c r="S716" t="str">
        <f>VLOOKUP(C716, Query[[Country]:[Land Area]],6, FALSE)</f>
        <v>9,388,211</v>
      </c>
      <c r="T716" t="str">
        <f>VLOOKUP(C716, Query[[Country]:[Area]],10, FALSE)</f>
        <v>9,706,961</v>
      </c>
      <c r="U716" t="str">
        <f>VLOOKUP(C716, Query[[Country]:[Region]],12, FALSE)</f>
        <v>Asia</v>
      </c>
      <c r="V716" t="str">
        <f>VLOOKUP(C716, Query[[Country]:[Subregion]],13, FALSE)</f>
        <v>Eastern Asia</v>
      </c>
      <c r="W716" t="str">
        <f>VLOOKUP(C716, Query[[Country]:[GDP (IMF)]],16, FALSE)</f>
        <v>$15.47 Tn</v>
      </c>
      <c r="X716" t="str">
        <f>VLOOKUP(C716, Query[[Country]:[GDP (UN)]],17, FALSE)</f>
        <v>$11.22 Tn</v>
      </c>
      <c r="Y716">
        <f>VLOOKUP(C716, Query[[Country]:[GDP Per Capita]],18, FALSE)</f>
        <v>10746.78</v>
      </c>
    </row>
    <row r="717" spans="1:25" x14ac:dyDescent="0.2">
      <c r="A717">
        <v>516</v>
      </c>
      <c r="B717" t="s">
        <v>550</v>
      </c>
      <c r="C717" t="s">
        <v>551</v>
      </c>
      <c r="D717">
        <v>1</v>
      </c>
      <c r="E717">
        <v>355</v>
      </c>
      <c r="F717">
        <v>478</v>
      </c>
      <c r="G717">
        <v>210</v>
      </c>
      <c r="H717">
        <v>629</v>
      </c>
      <c r="I717">
        <v>311</v>
      </c>
      <c r="J717">
        <v>310</v>
      </c>
      <c r="K717" t="s">
        <v>2746</v>
      </c>
      <c r="L717">
        <v>737</v>
      </c>
      <c r="M717">
        <v>45.05</v>
      </c>
      <c r="N717">
        <v>2014</v>
      </c>
      <c r="O717" t="str">
        <f>VLOOKUP(C717, Query[[Country]:[Population Rank]],2,FALSE)</f>
        <v>180</v>
      </c>
      <c r="P717" t="str">
        <f>VLOOKUP(C717, Query[[Country]:[Growth Rate]],3,FALSE)</f>
        <v>0.65%</v>
      </c>
      <c r="Q717" t="str">
        <f>VLOOKUP(C717, Query[[Country]:[World Percentage]],4,FALSE)</f>
        <v>0.00%</v>
      </c>
      <c r="R717" t="str">
        <f>VLOOKUP(C717, Query[[Country]:[Density]],5,FALSE)</f>
        <v>3.31</v>
      </c>
      <c r="S717" t="str">
        <f>VLOOKUP(C717, Query[[Country]:[Land Area]],6, FALSE)</f>
        <v>100,250</v>
      </c>
      <c r="T717" t="str">
        <f>VLOOKUP(C717, Query[[Country]:[Area]],10, FALSE)</f>
        <v>103,000</v>
      </c>
      <c r="U717" t="str">
        <f>VLOOKUP(C717, Query[[Country]:[Region]],12, FALSE)</f>
        <v>Europe</v>
      </c>
      <c r="V717" t="str">
        <f>VLOOKUP(C717, Query[[Country]:[Subregion]],13, FALSE)</f>
        <v>Northern Europe</v>
      </c>
      <c r="W717" t="str">
        <f>VLOOKUP(C717, Query[[Country]:[GDP (IMF)]],16, FALSE)</f>
        <v>$26.82 Bn</v>
      </c>
      <c r="X717" t="str">
        <f>VLOOKUP(C717, Query[[Country]:[GDP (UN)]],17, FALSE)</f>
        <v>$20.27 Bn</v>
      </c>
      <c r="Y717">
        <f>VLOOKUP(C717, Query[[Country]:[GDP Per Capita]],18, FALSE)</f>
        <v>78597.95</v>
      </c>
    </row>
    <row r="718" spans="1:25" x14ac:dyDescent="0.2">
      <c r="A718">
        <v>517</v>
      </c>
      <c r="B718" t="s">
        <v>552</v>
      </c>
      <c r="C718" t="s">
        <v>52</v>
      </c>
      <c r="D718">
        <v>21</v>
      </c>
      <c r="E718">
        <v>355</v>
      </c>
      <c r="F718">
        <v>478</v>
      </c>
      <c r="G718">
        <v>210</v>
      </c>
      <c r="H718">
        <v>446</v>
      </c>
      <c r="I718">
        <v>437</v>
      </c>
      <c r="J718">
        <v>406</v>
      </c>
      <c r="K718" t="s">
        <v>2691</v>
      </c>
      <c r="L718">
        <v>637</v>
      </c>
      <c r="M718">
        <v>45.05</v>
      </c>
      <c r="N718">
        <v>2014</v>
      </c>
      <c r="O718" t="str">
        <f>VLOOKUP(C718, Query[[Country]:[Population Rank]],2,FALSE)</f>
        <v>39</v>
      </c>
      <c r="P718" t="str">
        <f>VLOOKUP(C718, Query[[Country]:[Growth Rate]],3,FALSE)</f>
        <v>0.89%</v>
      </c>
      <c r="Q718" t="str">
        <f>VLOOKUP(C718, Query[[Country]:[World Percentage]],4,FALSE)</f>
        <v>0.48%</v>
      </c>
      <c r="R718" t="str">
        <f>VLOOKUP(C718, Query[[Country]:[Density]],5,FALSE)</f>
        <v>3.78</v>
      </c>
      <c r="S718" t="str">
        <f>VLOOKUP(C718, Query[[Country]:[Land Area]],6, FALSE)</f>
        <v>9,093,510</v>
      </c>
      <c r="T718" t="str">
        <f>VLOOKUP(C718, Query[[Country]:[Area]],10, FALSE)</f>
        <v>9,984,670</v>
      </c>
      <c r="U718" t="str">
        <f>VLOOKUP(C718, Query[[Country]:[Region]],12, FALSE)</f>
        <v>Americas</v>
      </c>
      <c r="V718" t="str">
        <f>VLOOKUP(C718, Query[[Country]:[Subregion]],13, FALSE)</f>
        <v>Northern America</v>
      </c>
      <c r="W718" t="str">
        <f>VLOOKUP(C718, Query[[Country]:[GDP (IMF)]],16, FALSE)</f>
        <v>$1.83 Tn</v>
      </c>
      <c r="X718" t="str">
        <f>VLOOKUP(C718, Query[[Country]:[GDP (UN)]],17, FALSE)</f>
        <v>$1.53 Tn</v>
      </c>
      <c r="Y718">
        <f>VLOOKUP(C718, Query[[Country]:[GDP Per Capita]],18, FALSE)</f>
        <v>48552.87</v>
      </c>
    </row>
    <row r="719" spans="1:25" x14ac:dyDescent="0.2">
      <c r="A719">
        <v>518</v>
      </c>
      <c r="B719" t="s">
        <v>553</v>
      </c>
      <c r="C719" t="s">
        <v>235</v>
      </c>
      <c r="D719">
        <v>6</v>
      </c>
      <c r="E719">
        <v>338</v>
      </c>
      <c r="F719">
        <v>429</v>
      </c>
      <c r="G719">
        <v>197</v>
      </c>
      <c r="H719">
        <v>526</v>
      </c>
      <c r="I719">
        <v>524</v>
      </c>
      <c r="J719">
        <v>406</v>
      </c>
      <c r="K719" t="s">
        <v>2683</v>
      </c>
      <c r="L719">
        <v>481</v>
      </c>
      <c r="M719">
        <v>45.04</v>
      </c>
      <c r="N719">
        <v>2014</v>
      </c>
      <c r="O719" t="str">
        <f>VLOOKUP(C719, Query[[Country]:[Population Rank]],2,FALSE)</f>
        <v>97</v>
      </c>
      <c r="P719" t="str">
        <f>VLOOKUP(C719, Query[[Country]:[Growth Rate]],3,FALSE)</f>
        <v>0.57%</v>
      </c>
      <c r="Q719" t="str">
        <f>VLOOKUP(C719, Query[[Country]:[World Percentage]],4,FALSE)</f>
        <v>0.12%</v>
      </c>
      <c r="R719" t="str">
        <f>VLOOKUP(C719, Query[[Country]:[Density]],5,FALSE)</f>
        <v>107.38</v>
      </c>
      <c r="S719" t="str">
        <f>VLOOKUP(C719, Query[[Country]:[Land Area]],6, FALSE)</f>
        <v>82,409</v>
      </c>
      <c r="T719" t="str">
        <f>VLOOKUP(C719, Query[[Country]:[Area]],10, FALSE)</f>
        <v>83,871</v>
      </c>
      <c r="U719" t="str">
        <f>VLOOKUP(C719, Query[[Country]:[Region]],12, FALSE)</f>
        <v>Europe</v>
      </c>
      <c r="V719" t="str">
        <f>VLOOKUP(C719, Query[[Country]:[Subregion]],13, FALSE)</f>
        <v>Western Europe</v>
      </c>
      <c r="W719" t="str">
        <f>VLOOKUP(C719, Query[[Country]:[GDP (IMF)]],16, FALSE)</f>
        <v>$481.68 Bn</v>
      </c>
      <c r="X719" t="str">
        <f>VLOOKUP(C719, Query[[Country]:[GDP (UN)]],17, FALSE)</f>
        <v>$390.80 Bn</v>
      </c>
      <c r="Y719">
        <f>VLOOKUP(C719, Query[[Country]:[GDP Per Capita]],18, FALSE)</f>
        <v>53481.760000000002</v>
      </c>
    </row>
    <row r="720" spans="1:25" x14ac:dyDescent="0.2">
      <c r="A720">
        <v>519</v>
      </c>
      <c r="B720" t="s">
        <v>2768</v>
      </c>
      <c r="C720" t="s">
        <v>159</v>
      </c>
      <c r="D720">
        <v>14</v>
      </c>
      <c r="E720">
        <v>355</v>
      </c>
      <c r="F720">
        <v>478</v>
      </c>
      <c r="G720">
        <v>210</v>
      </c>
      <c r="H720">
        <v>428</v>
      </c>
      <c r="I720">
        <v>755</v>
      </c>
      <c r="J720">
        <v>609</v>
      </c>
      <c r="K720" t="s">
        <v>2750</v>
      </c>
      <c r="L720">
        <v>121</v>
      </c>
      <c r="M720">
        <v>45.04</v>
      </c>
      <c r="N720">
        <v>2014</v>
      </c>
      <c r="O720" t="str">
        <f>VLOOKUP(C720, Query[[Country]:[Population Rank]],2,FALSE)</f>
        <v>30</v>
      </c>
      <c r="P720" t="str">
        <f>VLOOKUP(C720, Query[[Country]:[Growth Rate]],3,FALSE)</f>
        <v>0.04%</v>
      </c>
      <c r="Q720" t="str">
        <f>VLOOKUP(C720, Query[[Country]:[World Percentage]],4,FALSE)</f>
        <v>0.60%</v>
      </c>
      <c r="R720" t="str">
        <f>VLOOKUP(C720, Query[[Country]:[Density]],5,FALSE)</f>
        <v>92.40</v>
      </c>
      <c r="S720" t="str">
        <f>VLOOKUP(C720, Query[[Country]:[Land Area]],6, FALSE)</f>
        <v>498,800</v>
      </c>
      <c r="T720" t="str">
        <f>VLOOKUP(C720, Query[[Country]:[Area]],10, FALSE)</f>
        <v>505,992</v>
      </c>
      <c r="U720" t="str">
        <f>VLOOKUP(C720, Query[[Country]:[Region]],12, FALSE)</f>
        <v>Europe</v>
      </c>
      <c r="V720" t="str">
        <f>VLOOKUP(C720, Query[[Country]:[Subregion]],13, FALSE)</f>
        <v>Southern Europe</v>
      </c>
      <c r="W720" t="str">
        <f>VLOOKUP(C720, Query[[Country]:[GDP (IMF)]],16, FALSE)</f>
        <v>$1.50 Tn</v>
      </c>
      <c r="X720" t="str">
        <f>VLOOKUP(C720, Query[[Country]:[GDP (UN)]],17, FALSE)</f>
        <v>$1.24 Tn</v>
      </c>
      <c r="Y720">
        <f>VLOOKUP(C720, Query[[Country]:[GDP Per Capita]],18, FALSE)</f>
        <v>32019.83</v>
      </c>
    </row>
    <row r="721" spans="1:25" x14ac:dyDescent="0.2">
      <c r="A721">
        <v>520</v>
      </c>
      <c r="B721" t="s">
        <v>554</v>
      </c>
      <c r="C721" t="s">
        <v>159</v>
      </c>
      <c r="D721">
        <v>15</v>
      </c>
      <c r="E721">
        <v>354</v>
      </c>
      <c r="F721">
        <v>441</v>
      </c>
      <c r="G721">
        <v>210</v>
      </c>
      <c r="H721">
        <v>350</v>
      </c>
      <c r="I721">
        <v>684</v>
      </c>
      <c r="J721">
        <v>493</v>
      </c>
      <c r="K721" t="s">
        <v>2748</v>
      </c>
      <c r="L721">
        <v>338</v>
      </c>
      <c r="M721">
        <v>45.04</v>
      </c>
      <c r="N721">
        <v>2014</v>
      </c>
      <c r="O721" t="str">
        <f>VLOOKUP(C721, Query[[Country]:[Population Rank]],2,FALSE)</f>
        <v>30</v>
      </c>
      <c r="P721" t="str">
        <f>VLOOKUP(C721, Query[[Country]:[Growth Rate]],3,FALSE)</f>
        <v>0.04%</v>
      </c>
      <c r="Q721" t="str">
        <f>VLOOKUP(C721, Query[[Country]:[World Percentage]],4,FALSE)</f>
        <v>0.60%</v>
      </c>
      <c r="R721" t="str">
        <f>VLOOKUP(C721, Query[[Country]:[Density]],5,FALSE)</f>
        <v>92.40</v>
      </c>
      <c r="S721" t="str">
        <f>VLOOKUP(C721, Query[[Country]:[Land Area]],6, FALSE)</f>
        <v>498,800</v>
      </c>
      <c r="T721" t="str">
        <f>VLOOKUP(C721, Query[[Country]:[Area]],10, FALSE)</f>
        <v>505,992</v>
      </c>
      <c r="U721" t="str">
        <f>VLOOKUP(C721, Query[[Country]:[Region]],12, FALSE)</f>
        <v>Europe</v>
      </c>
      <c r="V721" t="str">
        <f>VLOOKUP(C721, Query[[Country]:[Subregion]],13, FALSE)</f>
        <v>Southern Europe</v>
      </c>
      <c r="W721" t="str">
        <f>VLOOKUP(C721, Query[[Country]:[GDP (IMF)]],16, FALSE)</f>
        <v>$1.50 Tn</v>
      </c>
      <c r="X721" t="str">
        <f>VLOOKUP(C721, Query[[Country]:[GDP (UN)]],17, FALSE)</f>
        <v>$1.24 Tn</v>
      </c>
      <c r="Y721">
        <f>VLOOKUP(C721, Query[[Country]:[GDP Per Capita]],18, FALSE)</f>
        <v>32019.83</v>
      </c>
    </row>
    <row r="722" spans="1:25" x14ac:dyDescent="0.2">
      <c r="A722">
        <v>521</v>
      </c>
      <c r="B722" t="s">
        <v>555</v>
      </c>
      <c r="C722" t="s">
        <v>15</v>
      </c>
      <c r="D722">
        <v>165</v>
      </c>
      <c r="E722">
        <v>355</v>
      </c>
      <c r="F722">
        <v>478</v>
      </c>
      <c r="G722">
        <v>210</v>
      </c>
      <c r="H722">
        <v>726</v>
      </c>
      <c r="I722">
        <v>594</v>
      </c>
      <c r="J722">
        <v>493</v>
      </c>
      <c r="K722" t="s">
        <v>2735</v>
      </c>
      <c r="L722">
        <v>481</v>
      </c>
      <c r="M722">
        <v>45.04</v>
      </c>
      <c r="N722">
        <v>2014</v>
      </c>
      <c r="O722" t="str">
        <f>VLOOKUP(C722, Query[[Country]:[Population Rank]],2,FALSE)</f>
        <v>3</v>
      </c>
      <c r="P722" t="str">
        <f>VLOOKUP(C722, Query[[Country]:[Growth Rate]],3,FALSE)</f>
        <v>0.59%</v>
      </c>
      <c r="Q722" t="str">
        <f>VLOOKUP(C722, Query[[Country]:[World Percentage]],4,FALSE)</f>
        <v>4.25%</v>
      </c>
      <c r="R722" t="str">
        <f>VLOOKUP(C722, Query[[Country]:[Density]],5,FALSE)</f>
        <v>35.32</v>
      </c>
      <c r="S722" t="str">
        <f>VLOOKUP(C722, Query[[Country]:[Land Area]],6, FALSE)</f>
        <v>9,147,420</v>
      </c>
      <c r="T722" t="str">
        <f>VLOOKUP(C722, Query[[Country]:[Area]],10, FALSE)</f>
        <v>9,372,610</v>
      </c>
      <c r="U722" t="str">
        <f>VLOOKUP(C722, Query[[Country]:[Region]],12, FALSE)</f>
        <v>Americas</v>
      </c>
      <c r="V722" t="str">
        <f>VLOOKUP(C722, Query[[Country]:[Subregion]],13, FALSE)</f>
        <v>Northern America</v>
      </c>
      <c r="W722" t="str">
        <f>VLOOKUP(C722, Query[[Country]:[GDP (IMF)]],16, FALSE)</f>
        <v>$22.20 Tn</v>
      </c>
      <c r="X722" t="str">
        <f>VLOOKUP(C722, Query[[Country]:[GDP (UN)]],17, FALSE)</f>
        <v>$18.62 Tn</v>
      </c>
      <c r="Y722">
        <f>VLOOKUP(C722, Query[[Country]:[GDP Per Capita]],18, FALSE)</f>
        <v>67063.27</v>
      </c>
    </row>
    <row r="723" spans="1:25" x14ac:dyDescent="0.2">
      <c r="A723">
        <v>522</v>
      </c>
      <c r="B723" t="s">
        <v>556</v>
      </c>
      <c r="C723" t="s">
        <v>15</v>
      </c>
      <c r="D723">
        <v>166</v>
      </c>
      <c r="E723">
        <v>355</v>
      </c>
      <c r="F723">
        <v>478</v>
      </c>
      <c r="G723">
        <v>150</v>
      </c>
      <c r="H723">
        <v>736</v>
      </c>
      <c r="I723">
        <v>411</v>
      </c>
      <c r="J723">
        <v>609</v>
      </c>
      <c r="K723" t="s">
        <v>2515</v>
      </c>
      <c r="L723">
        <v>737</v>
      </c>
      <c r="M723">
        <v>45.03</v>
      </c>
      <c r="N723">
        <v>2014</v>
      </c>
      <c r="O723" t="str">
        <f>VLOOKUP(C723, Query[[Country]:[Population Rank]],2,FALSE)</f>
        <v>3</v>
      </c>
      <c r="P723" t="str">
        <f>VLOOKUP(C723, Query[[Country]:[Growth Rate]],3,FALSE)</f>
        <v>0.59%</v>
      </c>
      <c r="Q723" t="str">
        <f>VLOOKUP(C723, Query[[Country]:[World Percentage]],4,FALSE)</f>
        <v>4.25%</v>
      </c>
      <c r="R723" t="str">
        <f>VLOOKUP(C723, Query[[Country]:[Density]],5,FALSE)</f>
        <v>35.32</v>
      </c>
      <c r="S723" t="str">
        <f>VLOOKUP(C723, Query[[Country]:[Land Area]],6, FALSE)</f>
        <v>9,147,420</v>
      </c>
      <c r="T723" t="str">
        <f>VLOOKUP(C723, Query[[Country]:[Area]],10, FALSE)</f>
        <v>9,372,610</v>
      </c>
      <c r="U723" t="str">
        <f>VLOOKUP(C723, Query[[Country]:[Region]],12, FALSE)</f>
        <v>Americas</v>
      </c>
      <c r="V723" t="str">
        <f>VLOOKUP(C723, Query[[Country]:[Subregion]],13, FALSE)</f>
        <v>Northern America</v>
      </c>
      <c r="W723" t="str">
        <f>VLOOKUP(C723, Query[[Country]:[GDP (IMF)]],16, FALSE)</f>
        <v>$22.20 Tn</v>
      </c>
      <c r="X723" t="str">
        <f>VLOOKUP(C723, Query[[Country]:[GDP (UN)]],17, FALSE)</f>
        <v>$18.62 Tn</v>
      </c>
      <c r="Y723">
        <f>VLOOKUP(C723, Query[[Country]:[GDP Per Capita]],18, FALSE)</f>
        <v>67063.27</v>
      </c>
    </row>
    <row r="724" spans="1:25" x14ac:dyDescent="0.2">
      <c r="A724">
        <v>523</v>
      </c>
      <c r="B724" t="s">
        <v>2769</v>
      </c>
      <c r="C724" t="s">
        <v>66</v>
      </c>
      <c r="D724">
        <v>21</v>
      </c>
      <c r="E724">
        <v>355</v>
      </c>
      <c r="F724">
        <v>108</v>
      </c>
      <c r="G724">
        <v>210</v>
      </c>
      <c r="H724">
        <v>995</v>
      </c>
      <c r="I724">
        <v>837</v>
      </c>
      <c r="J724">
        <v>800</v>
      </c>
      <c r="K724" t="s">
        <v>2770</v>
      </c>
      <c r="L724">
        <v>637</v>
      </c>
      <c r="M724">
        <v>45.03</v>
      </c>
      <c r="N724">
        <v>2014</v>
      </c>
      <c r="O724" t="str">
        <f>VLOOKUP(C724, Query[[Country]:[Population Rank]],2,FALSE)</f>
        <v>22</v>
      </c>
      <c r="P724" t="str">
        <f>VLOOKUP(C724, Query[[Country]:[Growth Rate]],3,FALSE)</f>
        <v>0.22%</v>
      </c>
      <c r="Q724" t="str">
        <f>VLOOKUP(C724, Query[[Country]:[World Percentage]],4,FALSE)</f>
        <v>0.84%</v>
      </c>
      <c r="R724" t="str">
        <f>VLOOKUP(C724, Query[[Country]:[Density]],5,FALSE)</f>
        <v>118.31</v>
      </c>
      <c r="S724" t="str">
        <f>VLOOKUP(C724, Query[[Country]:[Land Area]],6, FALSE)</f>
        <v>547,557</v>
      </c>
      <c r="T724" t="str">
        <f>VLOOKUP(C724, Query[[Country]:[Area]],10, FALSE)</f>
        <v>551,695</v>
      </c>
      <c r="U724" t="str">
        <f>VLOOKUP(C724, Query[[Country]:[Region]],12, FALSE)</f>
        <v>Europe</v>
      </c>
      <c r="V724" t="str">
        <f>VLOOKUP(C724, Query[[Country]:[Subregion]],13, FALSE)</f>
        <v>Western Europe</v>
      </c>
      <c r="W724" t="str">
        <f>VLOOKUP(C724, Query[[Country]:[GDP (IMF)]],16, FALSE)</f>
        <v>$2.88 Tn</v>
      </c>
      <c r="X724" t="str">
        <f>VLOOKUP(C724, Query[[Country]:[GDP (UN)]],17, FALSE)</f>
        <v>$2.47 Tn</v>
      </c>
      <c r="Y724">
        <f>VLOOKUP(C724, Query[[Country]:[GDP Per Capita]],18, FALSE)</f>
        <v>44061.52</v>
      </c>
    </row>
    <row r="725" spans="1:25" x14ac:dyDescent="0.2">
      <c r="A725">
        <v>524</v>
      </c>
      <c r="B725" t="s">
        <v>557</v>
      </c>
      <c r="C725" t="s">
        <v>15</v>
      </c>
      <c r="D725">
        <v>167</v>
      </c>
      <c r="E725">
        <v>156</v>
      </c>
      <c r="F725">
        <v>419</v>
      </c>
      <c r="G725">
        <v>210</v>
      </c>
      <c r="H725">
        <v>553</v>
      </c>
      <c r="I725">
        <v>473</v>
      </c>
      <c r="J725">
        <v>363</v>
      </c>
      <c r="K725" t="s">
        <v>2771</v>
      </c>
      <c r="L725">
        <v>307</v>
      </c>
      <c r="M725">
        <v>45.03</v>
      </c>
      <c r="N725">
        <v>2014</v>
      </c>
      <c r="O725" t="str">
        <f>VLOOKUP(C725, Query[[Country]:[Population Rank]],2,FALSE)</f>
        <v>3</v>
      </c>
      <c r="P725" t="str">
        <f>VLOOKUP(C725, Query[[Country]:[Growth Rate]],3,FALSE)</f>
        <v>0.59%</v>
      </c>
      <c r="Q725" t="str">
        <f>VLOOKUP(C725, Query[[Country]:[World Percentage]],4,FALSE)</f>
        <v>4.25%</v>
      </c>
      <c r="R725" t="str">
        <f>VLOOKUP(C725, Query[[Country]:[Density]],5,FALSE)</f>
        <v>35.32</v>
      </c>
      <c r="S725" t="str">
        <f>VLOOKUP(C725, Query[[Country]:[Land Area]],6, FALSE)</f>
        <v>9,147,420</v>
      </c>
      <c r="T725" t="str">
        <f>VLOOKUP(C725, Query[[Country]:[Area]],10, FALSE)</f>
        <v>9,372,610</v>
      </c>
      <c r="U725" t="str">
        <f>VLOOKUP(C725, Query[[Country]:[Region]],12, FALSE)</f>
        <v>Americas</v>
      </c>
      <c r="V725" t="str">
        <f>VLOOKUP(C725, Query[[Country]:[Subregion]],13, FALSE)</f>
        <v>Northern America</v>
      </c>
      <c r="W725" t="str">
        <f>VLOOKUP(C725, Query[[Country]:[GDP (IMF)]],16, FALSE)</f>
        <v>$22.20 Tn</v>
      </c>
      <c r="X725" t="str">
        <f>VLOOKUP(C725, Query[[Country]:[GDP (UN)]],17, FALSE)</f>
        <v>$18.62 Tn</v>
      </c>
      <c r="Y725">
        <f>VLOOKUP(C725, Query[[Country]:[GDP Per Capita]],18, FALSE)</f>
        <v>67063.27</v>
      </c>
    </row>
    <row r="726" spans="1:25" x14ac:dyDescent="0.2">
      <c r="A726">
        <v>525</v>
      </c>
      <c r="B726" t="s">
        <v>558</v>
      </c>
      <c r="C726" t="s">
        <v>559</v>
      </c>
      <c r="D726">
        <v>1</v>
      </c>
      <c r="E726">
        <v>355</v>
      </c>
      <c r="F726">
        <v>478</v>
      </c>
      <c r="G726">
        <v>210</v>
      </c>
      <c r="H726">
        <v>346</v>
      </c>
      <c r="I726">
        <v>449</v>
      </c>
      <c r="J726">
        <v>310</v>
      </c>
      <c r="K726" t="s">
        <v>2007</v>
      </c>
      <c r="L726">
        <v>737</v>
      </c>
      <c r="M726">
        <v>45.02</v>
      </c>
      <c r="N726">
        <v>2014</v>
      </c>
      <c r="O726" t="str">
        <f>VLOOKUP(C726, Query[[Country]:[Population Rank]],2,FALSE)</f>
        <v>149</v>
      </c>
      <c r="P726" t="str">
        <f>VLOOKUP(C726, Query[[Country]:[Growth Rate]],3,FALSE)</f>
        <v>0.01%</v>
      </c>
      <c r="Q726" t="str">
        <f>VLOOKUP(C726, Query[[Country]:[World Percentage]],4,FALSE)</f>
        <v>0.03%</v>
      </c>
      <c r="R726" t="str">
        <f>VLOOKUP(C726, Query[[Country]:[Density]],5,FALSE)</f>
        <v>102.55</v>
      </c>
      <c r="S726" t="str">
        <f>VLOOKUP(C726, Query[[Country]:[Land Area]],6, FALSE)</f>
        <v>20,140</v>
      </c>
      <c r="T726" t="str">
        <f>VLOOKUP(C726, Query[[Country]:[Area]],10, FALSE)</f>
        <v>20,273</v>
      </c>
      <c r="U726" t="str">
        <f>VLOOKUP(C726, Query[[Country]:[Region]],12, FALSE)</f>
        <v>Europe</v>
      </c>
      <c r="V726" t="str">
        <f>VLOOKUP(C726, Query[[Country]:[Subregion]],13, FALSE)</f>
        <v>Southern Europe</v>
      </c>
      <c r="W726" t="str">
        <f>VLOOKUP(C726, Query[[Country]:[GDP (IMF)]],16, FALSE)</f>
        <v>$58.21 Bn</v>
      </c>
      <c r="X726" t="str">
        <f>VLOOKUP(C726, Query[[Country]:[GDP (UN)]],17, FALSE)</f>
        <v>$44.71 Bn</v>
      </c>
      <c r="Y726">
        <f>VLOOKUP(C726, Query[[Country]:[GDP Per Capita]],18, FALSE)</f>
        <v>28001.32</v>
      </c>
    </row>
    <row r="727" spans="1:25" x14ac:dyDescent="0.2">
      <c r="A727">
        <v>526</v>
      </c>
      <c r="B727" t="s">
        <v>560</v>
      </c>
      <c r="C727" t="s">
        <v>66</v>
      </c>
      <c r="D727">
        <v>22</v>
      </c>
      <c r="E727">
        <v>355</v>
      </c>
      <c r="F727">
        <v>478</v>
      </c>
      <c r="G727">
        <v>210</v>
      </c>
      <c r="H727">
        <v>429</v>
      </c>
      <c r="I727">
        <v>324</v>
      </c>
      <c r="J727">
        <v>493</v>
      </c>
      <c r="K727" t="s">
        <v>1092</v>
      </c>
      <c r="L727">
        <v>737</v>
      </c>
      <c r="M727">
        <v>45.02</v>
      </c>
      <c r="N727">
        <v>2014</v>
      </c>
      <c r="O727" t="str">
        <f>VLOOKUP(C727, Query[[Country]:[Population Rank]],2,FALSE)</f>
        <v>22</v>
      </c>
      <c r="P727" t="str">
        <f>VLOOKUP(C727, Query[[Country]:[Growth Rate]],3,FALSE)</f>
        <v>0.22%</v>
      </c>
      <c r="Q727" t="str">
        <f>VLOOKUP(C727, Query[[Country]:[World Percentage]],4,FALSE)</f>
        <v>0.84%</v>
      </c>
      <c r="R727" t="str">
        <f>VLOOKUP(C727, Query[[Country]:[Density]],5,FALSE)</f>
        <v>118.31</v>
      </c>
      <c r="S727" t="str">
        <f>VLOOKUP(C727, Query[[Country]:[Land Area]],6, FALSE)</f>
        <v>547,557</v>
      </c>
      <c r="T727" t="str">
        <f>VLOOKUP(C727, Query[[Country]:[Area]],10, FALSE)</f>
        <v>551,695</v>
      </c>
      <c r="U727" t="str">
        <f>VLOOKUP(C727, Query[[Country]:[Region]],12, FALSE)</f>
        <v>Europe</v>
      </c>
      <c r="V727" t="str">
        <f>VLOOKUP(C727, Query[[Country]:[Subregion]],13, FALSE)</f>
        <v>Western Europe</v>
      </c>
      <c r="W727" t="str">
        <f>VLOOKUP(C727, Query[[Country]:[GDP (IMF)]],16, FALSE)</f>
        <v>$2.88 Tn</v>
      </c>
      <c r="X727" t="str">
        <f>VLOOKUP(C727, Query[[Country]:[GDP (UN)]],17, FALSE)</f>
        <v>$2.47 Tn</v>
      </c>
      <c r="Y727">
        <f>VLOOKUP(C727, Query[[Country]:[GDP Per Capita]],18, FALSE)</f>
        <v>44061.52</v>
      </c>
    </row>
    <row r="728" spans="1:25" x14ac:dyDescent="0.2">
      <c r="A728">
        <v>527</v>
      </c>
      <c r="B728" t="s">
        <v>561</v>
      </c>
      <c r="C728" t="s">
        <v>301</v>
      </c>
      <c r="D728">
        <v>4</v>
      </c>
      <c r="E728">
        <v>296</v>
      </c>
      <c r="F728">
        <v>161</v>
      </c>
      <c r="G728">
        <v>210</v>
      </c>
      <c r="H728">
        <v>630</v>
      </c>
      <c r="I728">
        <v>441</v>
      </c>
      <c r="J728">
        <v>609</v>
      </c>
      <c r="K728" t="s">
        <v>2772</v>
      </c>
      <c r="L728">
        <v>637</v>
      </c>
      <c r="M728">
        <v>45.01</v>
      </c>
      <c r="N728">
        <v>2014</v>
      </c>
      <c r="O728" t="str">
        <f>VLOOKUP(C728, Query[[Country]:[Population Rank]],2,FALSE)</f>
        <v>126</v>
      </c>
      <c r="P728" t="str">
        <f>VLOOKUP(C728, Query[[Country]:[Growth Rate]],3,FALSE)</f>
        <v>0.82%</v>
      </c>
      <c r="Q728" t="str">
        <f>VLOOKUP(C728, Query[[Country]:[World Percentage]],4,FALSE)</f>
        <v>0.06%</v>
      </c>
      <c r="R728" t="str">
        <f>VLOOKUP(C728, Query[[Country]:[Density]],5,FALSE)</f>
        <v>17.83</v>
      </c>
      <c r="S728" t="str">
        <f>VLOOKUP(C728, Query[[Country]:[Land Area]],6, FALSE)</f>
        <v>263,310</v>
      </c>
      <c r="T728" t="str">
        <f>VLOOKUP(C728, Query[[Country]:[Area]],10, FALSE)</f>
        <v>270,467</v>
      </c>
      <c r="U728" t="str">
        <f>VLOOKUP(C728, Query[[Country]:[Region]],12, FALSE)</f>
        <v>Oceania</v>
      </c>
      <c r="V728" t="str">
        <f>VLOOKUP(C728, Query[[Country]:[Subregion]],13, FALSE)</f>
        <v>Australia and New Zealand</v>
      </c>
      <c r="W728" t="str">
        <f>VLOOKUP(C728, Query[[Country]:[GDP (IMF)]],16, FALSE)</f>
        <v>$224.94 Bn</v>
      </c>
      <c r="X728" t="str">
        <f>VLOOKUP(C728, Query[[Country]:[GDP (UN)]],17, FALSE)</f>
        <v>$187.52 Bn</v>
      </c>
      <c r="Y728">
        <f>VLOOKUP(C728, Query[[Country]:[GDP Per Capita]],18, FALSE)</f>
        <v>46647.06</v>
      </c>
    </row>
    <row r="729" spans="1:25" x14ac:dyDescent="0.2">
      <c r="A729">
        <v>528</v>
      </c>
      <c r="B729" t="s">
        <v>562</v>
      </c>
      <c r="C729" t="s">
        <v>138</v>
      </c>
      <c r="D729">
        <v>25</v>
      </c>
      <c r="E729">
        <v>355</v>
      </c>
      <c r="F729">
        <v>478</v>
      </c>
      <c r="G729">
        <v>210</v>
      </c>
      <c r="H729">
        <v>444</v>
      </c>
      <c r="I729">
        <v>808</v>
      </c>
      <c r="J729">
        <v>609</v>
      </c>
      <c r="K729" t="s">
        <v>2759</v>
      </c>
      <c r="L729">
        <v>204</v>
      </c>
      <c r="M729">
        <v>45.01</v>
      </c>
      <c r="N729">
        <v>2014</v>
      </c>
      <c r="O729" t="str">
        <f>VLOOKUP(C729, Query[[Country]:[Population Rank]],2,FALSE)</f>
        <v>1</v>
      </c>
      <c r="P729" t="str">
        <f>VLOOKUP(C729, Query[[Country]:[Growth Rate]],3,FALSE)</f>
        <v>0.39%</v>
      </c>
      <c r="Q729" t="str">
        <f>VLOOKUP(C729, Query[[Country]:[World Percentage]],4,FALSE)</f>
        <v>18.47%</v>
      </c>
      <c r="R729" t="str">
        <f>VLOOKUP(C729, Query[[Country]:[Density]],5,FALSE)</f>
        <v>148.28</v>
      </c>
      <c r="S729" t="str">
        <f>VLOOKUP(C729, Query[[Country]:[Land Area]],6, FALSE)</f>
        <v>9,388,211</v>
      </c>
      <c r="T729" t="str">
        <f>VLOOKUP(C729, Query[[Country]:[Area]],10, FALSE)</f>
        <v>9,706,961</v>
      </c>
      <c r="U729" t="str">
        <f>VLOOKUP(C729, Query[[Country]:[Region]],12, FALSE)</f>
        <v>Asia</v>
      </c>
      <c r="V729" t="str">
        <f>VLOOKUP(C729, Query[[Country]:[Subregion]],13, FALSE)</f>
        <v>Eastern Asia</v>
      </c>
      <c r="W729" t="str">
        <f>VLOOKUP(C729, Query[[Country]:[GDP (IMF)]],16, FALSE)</f>
        <v>$15.47 Tn</v>
      </c>
      <c r="X729" t="str">
        <f>VLOOKUP(C729, Query[[Country]:[GDP (UN)]],17, FALSE)</f>
        <v>$11.22 Tn</v>
      </c>
      <c r="Y729">
        <f>VLOOKUP(C729, Query[[Country]:[GDP Per Capita]],18, FALSE)</f>
        <v>10746.78</v>
      </c>
    </row>
    <row r="730" spans="1:25" x14ac:dyDescent="0.2">
      <c r="A730">
        <v>529</v>
      </c>
      <c r="B730" t="s">
        <v>563</v>
      </c>
      <c r="C730" t="s">
        <v>92</v>
      </c>
      <c r="D730">
        <v>20</v>
      </c>
      <c r="E730">
        <v>355</v>
      </c>
      <c r="F730">
        <v>403</v>
      </c>
      <c r="G730">
        <v>210</v>
      </c>
      <c r="H730">
        <v>564</v>
      </c>
      <c r="I730">
        <v>730</v>
      </c>
      <c r="J730">
        <v>800</v>
      </c>
      <c r="K730" t="s">
        <v>2750</v>
      </c>
      <c r="L730">
        <v>128</v>
      </c>
      <c r="M730">
        <v>45.01</v>
      </c>
      <c r="N730">
        <v>2014</v>
      </c>
      <c r="O730" t="str">
        <f>VLOOKUP(C730, Query[[Country]:[Population Rank]],2,FALSE)</f>
        <v>28</v>
      </c>
      <c r="P730" t="str">
        <f>VLOOKUP(C730, Query[[Country]:[Growth Rate]],3,FALSE)</f>
        <v>0.09%</v>
      </c>
      <c r="Q730" t="str">
        <f>VLOOKUP(C730, Query[[Country]:[World Percentage]],4,FALSE)</f>
        <v>0.66%</v>
      </c>
      <c r="R730" t="str">
        <f>VLOOKUP(C730, Query[[Country]:[Density]],5,FALSE)</f>
        <v>511.62</v>
      </c>
      <c r="S730" t="str">
        <f>VLOOKUP(C730, Query[[Country]:[Land Area]],6, FALSE)</f>
        <v>97,230</v>
      </c>
      <c r="T730" t="str">
        <f>VLOOKUP(C730, Query[[Country]:[Area]],10, FALSE)</f>
        <v>100,210</v>
      </c>
      <c r="U730" t="str">
        <f>VLOOKUP(C730, Query[[Country]:[Region]],12, FALSE)</f>
        <v>Asia</v>
      </c>
      <c r="V730" t="str">
        <f>VLOOKUP(C730, Query[[Country]:[Subregion]],13, FALSE)</f>
        <v>Eastern Asia</v>
      </c>
      <c r="W730" t="str">
        <f>VLOOKUP(C730, Query[[Country]:[GDP (IMF)]],16, FALSE)</f>
        <v>$1.74 Tn</v>
      </c>
      <c r="X730" t="str">
        <f>VLOOKUP(C730, Query[[Country]:[GDP (UN)]],17, FALSE)</f>
        <v>$1.41 Tn</v>
      </c>
      <c r="Y730">
        <f>VLOOKUP(C730, Query[[Country]:[GDP Per Capita]],18, FALSE)</f>
        <v>34023.56</v>
      </c>
    </row>
    <row r="731" spans="1:25" x14ac:dyDescent="0.2">
      <c r="A731">
        <v>530</v>
      </c>
      <c r="B731" t="s">
        <v>564</v>
      </c>
      <c r="C731" t="s">
        <v>101</v>
      </c>
      <c r="D731">
        <v>42</v>
      </c>
      <c r="E731">
        <v>355</v>
      </c>
      <c r="F731">
        <v>478</v>
      </c>
      <c r="G731">
        <v>210</v>
      </c>
      <c r="H731">
        <v>491</v>
      </c>
      <c r="I731">
        <v>329</v>
      </c>
      <c r="J731">
        <v>609</v>
      </c>
      <c r="K731" t="s">
        <v>2731</v>
      </c>
      <c r="L731">
        <v>637</v>
      </c>
      <c r="M731">
        <v>45.01</v>
      </c>
      <c r="N731">
        <v>2014</v>
      </c>
      <c r="O731" t="str">
        <f>VLOOKUP(C731, Query[[Country]:[Population Rank]],2,FALSE)</f>
        <v>19</v>
      </c>
      <c r="P731" t="str">
        <f>VLOOKUP(C731, Query[[Country]:[Growth Rate]],3,FALSE)</f>
        <v>0.32%</v>
      </c>
      <c r="Q731" t="str">
        <f>VLOOKUP(C731, Query[[Country]:[World Percentage]],4,FALSE)</f>
        <v>1.07%</v>
      </c>
      <c r="R731" t="str">
        <f>VLOOKUP(C731, Query[[Country]:[Density]],5,FALSE)</f>
        <v>234.61</v>
      </c>
      <c r="S731" t="str">
        <f>VLOOKUP(C731, Query[[Country]:[Land Area]],6, FALSE)</f>
        <v>348,560</v>
      </c>
      <c r="T731" t="str">
        <f>VLOOKUP(C731, Query[[Country]:[Area]],10, FALSE)</f>
        <v>357,114</v>
      </c>
      <c r="U731" t="str">
        <f>VLOOKUP(C731, Query[[Country]:[Region]],12, FALSE)</f>
        <v>Europe</v>
      </c>
      <c r="V731" t="str">
        <f>VLOOKUP(C731, Query[[Country]:[Subregion]],13, FALSE)</f>
        <v>Western Europe</v>
      </c>
      <c r="W731" t="str">
        <f>VLOOKUP(C731, Query[[Country]:[GDP (IMF)]],16, FALSE)</f>
        <v>$4.16 Tn</v>
      </c>
      <c r="X731" t="str">
        <f>VLOOKUP(C731, Query[[Country]:[GDP (UN)]],17, FALSE)</f>
        <v>$3.48 Tn</v>
      </c>
      <c r="Y731">
        <f>VLOOKUP(C731, Query[[Country]:[GDP Per Capita]],18, FALSE)</f>
        <v>49617.15</v>
      </c>
    </row>
    <row r="732" spans="1:25" x14ac:dyDescent="0.2">
      <c r="A732">
        <v>531</v>
      </c>
      <c r="B732" t="s">
        <v>565</v>
      </c>
      <c r="C732" t="s">
        <v>159</v>
      </c>
      <c r="D732">
        <v>16</v>
      </c>
      <c r="E732">
        <v>355</v>
      </c>
      <c r="F732">
        <v>478</v>
      </c>
      <c r="G732">
        <v>210</v>
      </c>
      <c r="H732">
        <v>325</v>
      </c>
      <c r="I732">
        <v>418</v>
      </c>
      <c r="J732">
        <v>493</v>
      </c>
      <c r="K732" t="s">
        <v>2762</v>
      </c>
      <c r="L732">
        <v>426</v>
      </c>
      <c r="M732">
        <v>45.01</v>
      </c>
      <c r="N732">
        <v>2014</v>
      </c>
      <c r="O732" t="str">
        <f>VLOOKUP(C732, Query[[Country]:[Population Rank]],2,FALSE)</f>
        <v>30</v>
      </c>
      <c r="P732" t="str">
        <f>VLOOKUP(C732, Query[[Country]:[Growth Rate]],3,FALSE)</f>
        <v>0.04%</v>
      </c>
      <c r="Q732" t="str">
        <f>VLOOKUP(C732, Query[[Country]:[World Percentage]],4,FALSE)</f>
        <v>0.60%</v>
      </c>
      <c r="R732" t="str">
        <f>VLOOKUP(C732, Query[[Country]:[Density]],5,FALSE)</f>
        <v>92.40</v>
      </c>
      <c r="S732" t="str">
        <f>VLOOKUP(C732, Query[[Country]:[Land Area]],6, FALSE)</f>
        <v>498,800</v>
      </c>
      <c r="T732" t="str">
        <f>VLOOKUP(C732, Query[[Country]:[Area]],10, FALSE)</f>
        <v>505,992</v>
      </c>
      <c r="U732" t="str">
        <f>VLOOKUP(C732, Query[[Country]:[Region]],12, FALSE)</f>
        <v>Europe</v>
      </c>
      <c r="V732" t="str">
        <f>VLOOKUP(C732, Query[[Country]:[Subregion]],13, FALSE)</f>
        <v>Southern Europe</v>
      </c>
      <c r="W732" t="str">
        <f>VLOOKUP(C732, Query[[Country]:[GDP (IMF)]],16, FALSE)</f>
        <v>$1.50 Tn</v>
      </c>
      <c r="X732" t="str">
        <f>VLOOKUP(C732, Query[[Country]:[GDP (UN)]],17, FALSE)</f>
        <v>$1.24 Tn</v>
      </c>
      <c r="Y732">
        <f>VLOOKUP(C732, Query[[Country]:[GDP Per Capita]],18, FALSE)</f>
        <v>32019.83</v>
      </c>
    </row>
    <row r="733" spans="1:25" x14ac:dyDescent="0.2">
      <c r="A733">
        <v>532</v>
      </c>
      <c r="B733" t="s">
        <v>566</v>
      </c>
      <c r="C733" t="s">
        <v>66</v>
      </c>
      <c r="D733">
        <v>23</v>
      </c>
      <c r="E733">
        <v>252</v>
      </c>
      <c r="F733">
        <v>478</v>
      </c>
      <c r="G733">
        <v>210</v>
      </c>
      <c r="H733">
        <v>467</v>
      </c>
      <c r="I733">
        <v>265</v>
      </c>
      <c r="J733">
        <v>609</v>
      </c>
      <c r="K733" t="s">
        <v>2007</v>
      </c>
      <c r="L733">
        <v>373</v>
      </c>
      <c r="M733">
        <v>45.01</v>
      </c>
      <c r="N733">
        <v>2014</v>
      </c>
      <c r="O733" t="str">
        <f>VLOOKUP(C733, Query[[Country]:[Population Rank]],2,FALSE)</f>
        <v>22</v>
      </c>
      <c r="P733" t="str">
        <f>VLOOKUP(C733, Query[[Country]:[Growth Rate]],3,FALSE)</f>
        <v>0.22%</v>
      </c>
      <c r="Q733" t="str">
        <f>VLOOKUP(C733, Query[[Country]:[World Percentage]],4,FALSE)</f>
        <v>0.84%</v>
      </c>
      <c r="R733" t="str">
        <f>VLOOKUP(C733, Query[[Country]:[Density]],5,FALSE)</f>
        <v>118.31</v>
      </c>
      <c r="S733" t="str">
        <f>VLOOKUP(C733, Query[[Country]:[Land Area]],6, FALSE)</f>
        <v>547,557</v>
      </c>
      <c r="T733" t="str">
        <f>VLOOKUP(C733, Query[[Country]:[Area]],10, FALSE)</f>
        <v>551,695</v>
      </c>
      <c r="U733" t="str">
        <f>VLOOKUP(C733, Query[[Country]:[Region]],12, FALSE)</f>
        <v>Europe</v>
      </c>
      <c r="V733" t="str">
        <f>VLOOKUP(C733, Query[[Country]:[Subregion]],13, FALSE)</f>
        <v>Western Europe</v>
      </c>
      <c r="W733" t="str">
        <f>VLOOKUP(C733, Query[[Country]:[GDP (IMF)]],16, FALSE)</f>
        <v>$2.88 Tn</v>
      </c>
      <c r="X733" t="str">
        <f>VLOOKUP(C733, Query[[Country]:[GDP (UN)]],17, FALSE)</f>
        <v>$2.47 Tn</v>
      </c>
      <c r="Y733">
        <f>VLOOKUP(C733, Query[[Country]:[GDP Per Capita]],18, FALSE)</f>
        <v>44061.52</v>
      </c>
    </row>
    <row r="734" spans="1:25" x14ac:dyDescent="0.2">
      <c r="A734">
        <v>533</v>
      </c>
      <c r="B734" t="s">
        <v>567</v>
      </c>
      <c r="C734" t="s">
        <v>95</v>
      </c>
      <c r="D734">
        <v>26</v>
      </c>
      <c r="E734">
        <v>355</v>
      </c>
      <c r="F734">
        <v>478</v>
      </c>
      <c r="G734">
        <v>210</v>
      </c>
      <c r="H734">
        <v>583</v>
      </c>
      <c r="I734">
        <v>397</v>
      </c>
      <c r="J734">
        <v>609</v>
      </c>
      <c r="K734" t="s">
        <v>2691</v>
      </c>
      <c r="L734">
        <v>552</v>
      </c>
      <c r="M734">
        <v>45.01</v>
      </c>
      <c r="N734">
        <v>2014</v>
      </c>
      <c r="O734" t="str">
        <f>VLOOKUP(C734, Query[[Country]:[Population Rank]],2,FALSE)</f>
        <v>23</v>
      </c>
      <c r="P734" t="str">
        <f>VLOOKUP(C734, Query[[Country]:[Growth Rate]],3,FALSE)</f>
        <v>-0.15%</v>
      </c>
      <c r="Q734" t="str">
        <f>VLOOKUP(C734, Query[[Country]:[World Percentage]],4,FALSE)</f>
        <v>0.78%</v>
      </c>
      <c r="R734" t="str">
        <f>VLOOKUP(C734, Query[[Country]:[Density]],5,FALSE)</f>
        <v>200.65</v>
      </c>
      <c r="S734" t="str">
        <f>VLOOKUP(C734, Query[[Country]:[Land Area]],6, FALSE)</f>
        <v>294,140</v>
      </c>
      <c r="T734" t="str">
        <f>VLOOKUP(C734, Query[[Country]:[Area]],10, FALSE)</f>
        <v>301,336</v>
      </c>
      <c r="U734" t="str">
        <f>VLOOKUP(C734, Query[[Country]:[Region]],12, FALSE)</f>
        <v>Europe</v>
      </c>
      <c r="V734" t="str">
        <f>VLOOKUP(C734, Query[[Country]:[Subregion]],13, FALSE)</f>
        <v>Southern Europe</v>
      </c>
      <c r="W734" t="str">
        <f>VLOOKUP(C734, Query[[Country]:[GDP (IMF)]],16, FALSE)</f>
        <v>$2.09 Tn</v>
      </c>
      <c r="X734" t="str">
        <f>VLOOKUP(C734, Query[[Country]:[GDP (UN)]],17, FALSE)</f>
        <v>$1.86 Tn</v>
      </c>
      <c r="Y734">
        <f>VLOOKUP(C734, Query[[Country]:[GDP Per Capita]],18, FALSE)</f>
        <v>34574.71</v>
      </c>
    </row>
    <row r="735" spans="1:25" x14ac:dyDescent="0.2">
      <c r="A735">
        <v>534</v>
      </c>
      <c r="B735" t="s">
        <v>568</v>
      </c>
      <c r="C735" t="s">
        <v>141</v>
      </c>
      <c r="D735">
        <v>5</v>
      </c>
      <c r="E735">
        <v>355</v>
      </c>
      <c r="F735">
        <v>478</v>
      </c>
      <c r="G735">
        <v>210</v>
      </c>
      <c r="H735">
        <v>355</v>
      </c>
      <c r="I735">
        <v>502</v>
      </c>
      <c r="J735">
        <v>406</v>
      </c>
      <c r="K735" t="s">
        <v>2008</v>
      </c>
      <c r="L735">
        <v>737</v>
      </c>
      <c r="M735">
        <v>45.01</v>
      </c>
      <c r="N735">
        <v>2014</v>
      </c>
      <c r="O735" t="str">
        <f>VLOOKUP(C735, Query[[Country]:[Population Rank]],2,FALSE)</f>
        <v>57</v>
      </c>
      <c r="P735" t="str">
        <f>VLOOKUP(C735, Query[[Country]:[Growth Rate]],3,FALSE)</f>
        <v>0.18%</v>
      </c>
      <c r="Q735" t="str">
        <f>VLOOKUP(C735, Query[[Country]:[World Percentage]],4,FALSE)</f>
        <v>0.31%</v>
      </c>
      <c r="R735" t="str">
        <f>VLOOKUP(C735, Query[[Country]:[Density]],5,FALSE)</f>
        <v>658.05</v>
      </c>
      <c r="S735" t="str">
        <f>VLOOKUP(C735, Query[[Country]:[Land Area]],6, FALSE)</f>
        <v>35,410</v>
      </c>
      <c r="T735" t="str">
        <f>VLOOKUP(C735, Query[[Country]:[Area]],10, FALSE)</f>
        <v>36,193</v>
      </c>
      <c r="U735" t="str">
        <f>VLOOKUP(C735, Query[[Country]:[Region]],12, FALSE)</f>
        <v>Asia</v>
      </c>
      <c r="V735" t="str">
        <f>VLOOKUP(C735, Query[[Country]:[Subregion]],13, FALSE)</f>
        <v>Eastern Asia</v>
      </c>
      <c r="W735" t="str">
        <f>VLOOKUP(C735, Query[[Country]:[GDP (IMF)]],16, FALSE)</f>
        <v>$633.70 Bn</v>
      </c>
      <c r="X735" t="str">
        <f>VLOOKUP(C735, Query[[Country]:[GDP (UN)]],17, FALSE)</f>
        <v>-</v>
      </c>
      <c r="Y735">
        <f>VLOOKUP(C735, Query[[Country]:[GDP Per Capita]],18, FALSE)</f>
        <v>26607.09</v>
      </c>
    </row>
    <row r="736" spans="1:25" x14ac:dyDescent="0.2">
      <c r="A736">
        <v>535</v>
      </c>
      <c r="B736" t="s">
        <v>569</v>
      </c>
      <c r="C736" t="s">
        <v>358</v>
      </c>
      <c r="D736">
        <v>4</v>
      </c>
      <c r="E736">
        <v>355</v>
      </c>
      <c r="F736">
        <v>478</v>
      </c>
      <c r="G736">
        <v>210</v>
      </c>
      <c r="H736">
        <v>522</v>
      </c>
      <c r="I736">
        <v>785</v>
      </c>
      <c r="J736">
        <v>609</v>
      </c>
      <c r="K736" t="s">
        <v>2750</v>
      </c>
      <c r="L736">
        <v>121</v>
      </c>
      <c r="M736">
        <v>45</v>
      </c>
      <c r="N736">
        <v>2014</v>
      </c>
      <c r="O736" t="str">
        <f>VLOOKUP(C736, Query[[Country]:[Population Rank]],2,FALSE)</f>
        <v>2</v>
      </c>
      <c r="P736" t="str">
        <f>VLOOKUP(C736, Query[[Country]:[Growth Rate]],3,FALSE)</f>
        <v>0.99%</v>
      </c>
      <c r="Q736" t="str">
        <f>VLOOKUP(C736, Query[[Country]:[World Percentage]],4,FALSE)</f>
        <v>17.70%</v>
      </c>
      <c r="R736" t="str">
        <f>VLOOKUP(C736, Query[[Country]:[Density]],5,FALSE)</f>
        <v>419.76</v>
      </c>
      <c r="S736" t="str">
        <f>VLOOKUP(C736, Query[[Country]:[Land Area]],6, FALSE)</f>
        <v>2,973,190</v>
      </c>
      <c r="T736" t="str">
        <f>VLOOKUP(C736, Query[[Country]:[Area]],10, FALSE)</f>
        <v>3,287,590</v>
      </c>
      <c r="U736" t="str">
        <f>VLOOKUP(C736, Query[[Country]:[Region]],12, FALSE)</f>
        <v>Asia</v>
      </c>
      <c r="V736" t="str">
        <f>VLOOKUP(C736, Query[[Country]:[Subregion]],13, FALSE)</f>
        <v>Southern Asia</v>
      </c>
      <c r="W736" t="str">
        <f>VLOOKUP(C736, Query[[Country]:[GDP (IMF)]],16, FALSE)</f>
        <v>$3.26 Tn</v>
      </c>
      <c r="X736" t="str">
        <f>VLOOKUP(C736, Query[[Country]:[GDP (UN)]],17, FALSE)</f>
        <v>$2.26 Tn</v>
      </c>
      <c r="Y736">
        <f>VLOOKUP(C736, Query[[Country]:[GDP Per Capita]],18, FALSE)</f>
        <v>2360.66</v>
      </c>
    </row>
    <row r="737" spans="1:25" x14ac:dyDescent="0.2">
      <c r="A737">
        <v>536</v>
      </c>
      <c r="B737" t="s">
        <v>570</v>
      </c>
      <c r="C737" t="s">
        <v>101</v>
      </c>
      <c r="D737">
        <v>43</v>
      </c>
      <c r="E737">
        <v>355</v>
      </c>
      <c r="F737">
        <v>478</v>
      </c>
      <c r="G737">
        <v>210</v>
      </c>
      <c r="H737">
        <v>442</v>
      </c>
      <c r="I737">
        <v>293</v>
      </c>
      <c r="J737">
        <v>310</v>
      </c>
      <c r="K737" t="s">
        <v>2008</v>
      </c>
      <c r="L737">
        <v>552</v>
      </c>
      <c r="M737">
        <v>44.99</v>
      </c>
      <c r="N737">
        <v>2014</v>
      </c>
      <c r="O737" t="str">
        <f>VLOOKUP(C737, Query[[Country]:[Population Rank]],2,FALSE)</f>
        <v>19</v>
      </c>
      <c r="P737" t="str">
        <f>VLOOKUP(C737, Query[[Country]:[Growth Rate]],3,FALSE)</f>
        <v>0.32%</v>
      </c>
      <c r="Q737" t="str">
        <f>VLOOKUP(C737, Query[[Country]:[World Percentage]],4,FALSE)</f>
        <v>1.07%</v>
      </c>
      <c r="R737" t="str">
        <f>VLOOKUP(C737, Query[[Country]:[Density]],5,FALSE)</f>
        <v>234.61</v>
      </c>
      <c r="S737" t="str">
        <f>VLOOKUP(C737, Query[[Country]:[Land Area]],6, FALSE)</f>
        <v>348,560</v>
      </c>
      <c r="T737" t="str">
        <f>VLOOKUP(C737, Query[[Country]:[Area]],10, FALSE)</f>
        <v>357,114</v>
      </c>
      <c r="U737" t="str">
        <f>VLOOKUP(C737, Query[[Country]:[Region]],12, FALSE)</f>
        <v>Europe</v>
      </c>
      <c r="V737" t="str">
        <f>VLOOKUP(C737, Query[[Country]:[Subregion]],13, FALSE)</f>
        <v>Western Europe</v>
      </c>
      <c r="W737" t="str">
        <f>VLOOKUP(C737, Query[[Country]:[GDP (IMF)]],16, FALSE)</f>
        <v>$4.16 Tn</v>
      </c>
      <c r="X737" t="str">
        <f>VLOOKUP(C737, Query[[Country]:[GDP (UN)]],17, FALSE)</f>
        <v>$3.48 Tn</v>
      </c>
      <c r="Y737">
        <f>VLOOKUP(C737, Query[[Country]:[GDP Per Capita]],18, FALSE)</f>
        <v>49617.15</v>
      </c>
    </row>
    <row r="738" spans="1:25" x14ac:dyDescent="0.2">
      <c r="A738">
        <v>537</v>
      </c>
      <c r="B738" t="s">
        <v>2773</v>
      </c>
      <c r="C738" t="s">
        <v>15</v>
      </c>
      <c r="D738">
        <v>168</v>
      </c>
      <c r="E738">
        <v>218</v>
      </c>
      <c r="F738">
        <v>273</v>
      </c>
      <c r="G738">
        <v>210</v>
      </c>
      <c r="H738">
        <v>537</v>
      </c>
      <c r="I738">
        <v>491</v>
      </c>
      <c r="J738">
        <v>406</v>
      </c>
      <c r="K738" t="s">
        <v>2774</v>
      </c>
      <c r="L738">
        <v>737</v>
      </c>
      <c r="M738">
        <v>44.99</v>
      </c>
      <c r="N738">
        <v>2014</v>
      </c>
      <c r="O738" t="str">
        <f>VLOOKUP(C738, Query[[Country]:[Population Rank]],2,FALSE)</f>
        <v>3</v>
      </c>
      <c r="P738" t="str">
        <f>VLOOKUP(C738, Query[[Country]:[Growth Rate]],3,FALSE)</f>
        <v>0.59%</v>
      </c>
      <c r="Q738" t="str">
        <f>VLOOKUP(C738, Query[[Country]:[World Percentage]],4,FALSE)</f>
        <v>4.25%</v>
      </c>
      <c r="R738" t="str">
        <f>VLOOKUP(C738, Query[[Country]:[Density]],5,FALSE)</f>
        <v>35.32</v>
      </c>
      <c r="S738" t="str">
        <f>VLOOKUP(C738, Query[[Country]:[Land Area]],6, FALSE)</f>
        <v>9,147,420</v>
      </c>
      <c r="T738" t="str">
        <f>VLOOKUP(C738, Query[[Country]:[Area]],10, FALSE)</f>
        <v>9,372,610</v>
      </c>
      <c r="U738" t="str">
        <f>VLOOKUP(C738, Query[[Country]:[Region]],12, FALSE)</f>
        <v>Americas</v>
      </c>
      <c r="V738" t="str">
        <f>VLOOKUP(C738, Query[[Country]:[Subregion]],13, FALSE)</f>
        <v>Northern America</v>
      </c>
      <c r="W738" t="str">
        <f>VLOOKUP(C738, Query[[Country]:[GDP (IMF)]],16, FALSE)</f>
        <v>$22.20 Tn</v>
      </c>
      <c r="X738" t="str">
        <f>VLOOKUP(C738, Query[[Country]:[GDP (UN)]],17, FALSE)</f>
        <v>$18.62 Tn</v>
      </c>
      <c r="Y738">
        <f>VLOOKUP(C738, Query[[Country]:[GDP Per Capita]],18, FALSE)</f>
        <v>67063.27</v>
      </c>
    </row>
    <row r="739" spans="1:25" x14ac:dyDescent="0.2">
      <c r="A739">
        <v>538</v>
      </c>
      <c r="B739" t="s">
        <v>571</v>
      </c>
      <c r="C739" t="s">
        <v>15</v>
      </c>
      <c r="D739">
        <v>169</v>
      </c>
      <c r="E739">
        <v>335</v>
      </c>
      <c r="F739">
        <v>140</v>
      </c>
      <c r="G739">
        <v>210</v>
      </c>
      <c r="H739">
        <v>991</v>
      </c>
      <c r="I739">
        <v>796</v>
      </c>
      <c r="J739">
        <v>609</v>
      </c>
      <c r="K739" t="s">
        <v>2775</v>
      </c>
      <c r="L739">
        <v>552</v>
      </c>
      <c r="M739">
        <v>44.99</v>
      </c>
      <c r="N739">
        <v>2014</v>
      </c>
      <c r="O739" t="str">
        <f>VLOOKUP(C739, Query[[Country]:[Population Rank]],2,FALSE)</f>
        <v>3</v>
      </c>
      <c r="P739" t="str">
        <f>VLOOKUP(C739, Query[[Country]:[Growth Rate]],3,FALSE)</f>
        <v>0.59%</v>
      </c>
      <c r="Q739" t="str">
        <f>VLOOKUP(C739, Query[[Country]:[World Percentage]],4,FALSE)</f>
        <v>4.25%</v>
      </c>
      <c r="R739" t="str">
        <f>VLOOKUP(C739, Query[[Country]:[Density]],5,FALSE)</f>
        <v>35.32</v>
      </c>
      <c r="S739" t="str">
        <f>VLOOKUP(C739, Query[[Country]:[Land Area]],6, FALSE)</f>
        <v>9,147,420</v>
      </c>
      <c r="T739" t="str">
        <f>VLOOKUP(C739, Query[[Country]:[Area]],10, FALSE)</f>
        <v>9,372,610</v>
      </c>
      <c r="U739" t="str">
        <f>VLOOKUP(C739, Query[[Country]:[Region]],12, FALSE)</f>
        <v>Americas</v>
      </c>
      <c r="V739" t="str">
        <f>VLOOKUP(C739, Query[[Country]:[Subregion]],13, FALSE)</f>
        <v>Northern America</v>
      </c>
      <c r="W739" t="str">
        <f>VLOOKUP(C739, Query[[Country]:[GDP (IMF)]],16, FALSE)</f>
        <v>$22.20 Tn</v>
      </c>
      <c r="X739" t="str">
        <f>VLOOKUP(C739, Query[[Country]:[GDP (UN)]],17, FALSE)</f>
        <v>$18.62 Tn</v>
      </c>
      <c r="Y739">
        <f>VLOOKUP(C739, Query[[Country]:[GDP Per Capita]],18, FALSE)</f>
        <v>67063.27</v>
      </c>
    </row>
    <row r="740" spans="1:25" x14ac:dyDescent="0.2">
      <c r="A740">
        <v>539</v>
      </c>
      <c r="B740" t="s">
        <v>572</v>
      </c>
      <c r="C740" t="s">
        <v>30</v>
      </c>
      <c r="D740">
        <v>30</v>
      </c>
      <c r="E740">
        <v>307</v>
      </c>
      <c r="F740">
        <v>474</v>
      </c>
      <c r="G740">
        <v>210</v>
      </c>
      <c r="H740">
        <v>573</v>
      </c>
      <c r="I740">
        <v>611</v>
      </c>
      <c r="J740">
        <v>800</v>
      </c>
      <c r="K740" t="s">
        <v>2752</v>
      </c>
      <c r="L740">
        <v>149</v>
      </c>
      <c r="M740">
        <v>44.98</v>
      </c>
      <c r="N740">
        <v>2014</v>
      </c>
      <c r="O740" t="str">
        <f>VLOOKUP(C740, Query[[Country]:[Population Rank]],2,FALSE)</f>
        <v>11</v>
      </c>
      <c r="P740" t="str">
        <f>VLOOKUP(C740, Query[[Country]:[Growth Rate]],3,FALSE)</f>
        <v>-0.30%</v>
      </c>
      <c r="Q740" t="str">
        <f>VLOOKUP(C740, Query[[Country]:[World Percentage]],4,FALSE)</f>
        <v>1.62%</v>
      </c>
      <c r="R740" t="str">
        <f>VLOOKUP(C740, Query[[Country]:[Density]],5,FALSE)</f>
        <v>334.66</v>
      </c>
      <c r="S740" t="str">
        <f>VLOOKUP(C740, Query[[Country]:[Land Area]],6, FALSE)</f>
        <v>364,555</v>
      </c>
      <c r="T740" t="str">
        <f>VLOOKUP(C740, Query[[Country]:[Area]],10, FALSE)</f>
        <v>377,930</v>
      </c>
      <c r="U740" t="str">
        <f>VLOOKUP(C740, Query[[Country]:[Region]],12, FALSE)</f>
        <v>Asia</v>
      </c>
      <c r="V740" t="str">
        <f>VLOOKUP(C740, Query[[Country]:[Subregion]],13, FALSE)</f>
        <v>Eastern Asia</v>
      </c>
      <c r="W740" t="str">
        <f>VLOOKUP(C740, Query[[Country]:[GDP (IMF)]],16, FALSE)</f>
        <v>$5.50 Tn</v>
      </c>
      <c r="X740" t="str">
        <f>VLOOKUP(C740, Query[[Country]:[GDP (UN)]],17, FALSE)</f>
        <v>$4.94 Tn</v>
      </c>
      <c r="Y740">
        <f>VLOOKUP(C740, Query[[Country]:[GDP Per Capita]],18, FALSE)</f>
        <v>43450.14</v>
      </c>
    </row>
    <row r="741" spans="1:25" x14ac:dyDescent="0.2">
      <c r="A741">
        <v>540</v>
      </c>
      <c r="B741" t="s">
        <v>573</v>
      </c>
      <c r="C741" t="s">
        <v>15</v>
      </c>
      <c r="D741">
        <v>170</v>
      </c>
      <c r="E741">
        <v>355</v>
      </c>
      <c r="F741">
        <v>344</v>
      </c>
      <c r="G741">
        <v>210</v>
      </c>
      <c r="H741">
        <v>557</v>
      </c>
      <c r="I741">
        <v>354</v>
      </c>
      <c r="J741">
        <v>363</v>
      </c>
      <c r="K741" t="s">
        <v>2677</v>
      </c>
      <c r="L741">
        <v>637</v>
      </c>
      <c r="M741">
        <v>44.98</v>
      </c>
      <c r="N741">
        <v>2014</v>
      </c>
      <c r="O741" t="str">
        <f>VLOOKUP(C741, Query[[Country]:[Population Rank]],2,FALSE)</f>
        <v>3</v>
      </c>
      <c r="P741" t="str">
        <f>VLOOKUP(C741, Query[[Country]:[Growth Rate]],3,FALSE)</f>
        <v>0.59%</v>
      </c>
      <c r="Q741" t="str">
        <f>VLOOKUP(C741, Query[[Country]:[World Percentage]],4,FALSE)</f>
        <v>4.25%</v>
      </c>
      <c r="R741" t="str">
        <f>VLOOKUP(C741, Query[[Country]:[Density]],5,FALSE)</f>
        <v>35.32</v>
      </c>
      <c r="S741" t="str">
        <f>VLOOKUP(C741, Query[[Country]:[Land Area]],6, FALSE)</f>
        <v>9,147,420</v>
      </c>
      <c r="T741" t="str">
        <f>VLOOKUP(C741, Query[[Country]:[Area]],10, FALSE)</f>
        <v>9,372,610</v>
      </c>
      <c r="U741" t="str">
        <f>VLOOKUP(C741, Query[[Country]:[Region]],12, FALSE)</f>
        <v>Americas</v>
      </c>
      <c r="V741" t="str">
        <f>VLOOKUP(C741, Query[[Country]:[Subregion]],13, FALSE)</f>
        <v>Northern America</v>
      </c>
      <c r="W741" t="str">
        <f>VLOOKUP(C741, Query[[Country]:[GDP (IMF)]],16, FALSE)</f>
        <v>$22.20 Tn</v>
      </c>
      <c r="X741" t="str">
        <f>VLOOKUP(C741, Query[[Country]:[GDP (UN)]],17, FALSE)</f>
        <v>$18.62 Tn</v>
      </c>
      <c r="Y741">
        <f>VLOOKUP(C741, Query[[Country]:[GDP Per Capita]],18, FALSE)</f>
        <v>67063.27</v>
      </c>
    </row>
    <row r="742" spans="1:25" x14ac:dyDescent="0.2">
      <c r="A742">
        <v>541</v>
      </c>
      <c r="B742" t="s">
        <v>574</v>
      </c>
      <c r="C742" t="s">
        <v>19</v>
      </c>
      <c r="D742">
        <v>42</v>
      </c>
      <c r="E742">
        <v>355</v>
      </c>
      <c r="F742">
        <v>478</v>
      </c>
      <c r="G742">
        <v>210</v>
      </c>
      <c r="H742">
        <v>560</v>
      </c>
      <c r="I742">
        <v>317</v>
      </c>
      <c r="J742">
        <v>406</v>
      </c>
      <c r="K742" t="s">
        <v>2515</v>
      </c>
      <c r="L742">
        <v>373</v>
      </c>
      <c r="M742">
        <v>44.98</v>
      </c>
      <c r="N742">
        <v>2014</v>
      </c>
      <c r="O742" t="str">
        <f>VLOOKUP(C742, Query[[Country]:[Population Rank]],2,FALSE)</f>
        <v>21</v>
      </c>
      <c r="P742" t="str">
        <f>VLOOKUP(C742, Query[[Country]:[Growth Rate]],3,FALSE)</f>
        <v>0.53%</v>
      </c>
      <c r="Q742" t="str">
        <f>VLOOKUP(C742, Query[[Country]:[World Percentage]],4,FALSE)</f>
        <v>0.87%</v>
      </c>
      <c r="R742" t="str">
        <f>VLOOKUP(C742, Query[[Country]:[Density]],5,FALSE)</f>
        <v>279.48</v>
      </c>
      <c r="S742" t="str">
        <f>VLOOKUP(C742, Query[[Country]:[Land Area]],6, FALSE)</f>
        <v>241,930</v>
      </c>
      <c r="T742" t="str">
        <f>VLOOKUP(C742, Query[[Country]:[Area]],10, FALSE)</f>
        <v>242,900</v>
      </c>
      <c r="U742" t="str">
        <f>VLOOKUP(C742, Query[[Country]:[Region]],12, FALSE)</f>
        <v>Europe</v>
      </c>
      <c r="V742" t="str">
        <f>VLOOKUP(C742, Query[[Country]:[Subregion]],13, FALSE)</f>
        <v>Northern Europe</v>
      </c>
      <c r="W742" t="str">
        <f>VLOOKUP(C742, Query[[Country]:[GDP (IMF)]],16, FALSE)</f>
        <v>$2.93 Tn</v>
      </c>
      <c r="X742" t="str">
        <f>VLOOKUP(C742, Query[[Country]:[GDP (UN)]],17, FALSE)</f>
        <v>$2.65 Tn</v>
      </c>
      <c r="Y742">
        <f>VLOOKUP(C742, Query[[Country]:[GDP Per Capita]],18, FALSE)</f>
        <v>43117.57</v>
      </c>
    </row>
    <row r="743" spans="1:25" x14ac:dyDescent="0.2">
      <c r="A743">
        <v>542</v>
      </c>
      <c r="B743" t="s">
        <v>575</v>
      </c>
      <c r="C743" t="s">
        <v>30</v>
      </c>
      <c r="D743">
        <v>31</v>
      </c>
      <c r="E743">
        <v>355</v>
      </c>
      <c r="F743">
        <v>478</v>
      </c>
      <c r="G743">
        <v>210</v>
      </c>
      <c r="H743">
        <v>763</v>
      </c>
      <c r="I743">
        <v>609</v>
      </c>
      <c r="J743">
        <v>493</v>
      </c>
      <c r="K743" t="s">
        <v>2007</v>
      </c>
      <c r="L743">
        <v>259</v>
      </c>
      <c r="M743">
        <v>44.98</v>
      </c>
      <c r="N743">
        <v>2014</v>
      </c>
      <c r="O743" t="str">
        <f>VLOOKUP(C743, Query[[Country]:[Population Rank]],2,FALSE)</f>
        <v>11</v>
      </c>
      <c r="P743" t="str">
        <f>VLOOKUP(C743, Query[[Country]:[Growth Rate]],3,FALSE)</f>
        <v>-0.30%</v>
      </c>
      <c r="Q743" t="str">
        <f>VLOOKUP(C743, Query[[Country]:[World Percentage]],4,FALSE)</f>
        <v>1.62%</v>
      </c>
      <c r="R743" t="str">
        <f>VLOOKUP(C743, Query[[Country]:[Density]],5,FALSE)</f>
        <v>334.66</v>
      </c>
      <c r="S743" t="str">
        <f>VLOOKUP(C743, Query[[Country]:[Land Area]],6, FALSE)</f>
        <v>364,555</v>
      </c>
      <c r="T743" t="str">
        <f>VLOOKUP(C743, Query[[Country]:[Area]],10, FALSE)</f>
        <v>377,930</v>
      </c>
      <c r="U743" t="str">
        <f>VLOOKUP(C743, Query[[Country]:[Region]],12, FALSE)</f>
        <v>Asia</v>
      </c>
      <c r="V743" t="str">
        <f>VLOOKUP(C743, Query[[Country]:[Subregion]],13, FALSE)</f>
        <v>Eastern Asia</v>
      </c>
      <c r="W743" t="str">
        <f>VLOOKUP(C743, Query[[Country]:[GDP (IMF)]],16, FALSE)</f>
        <v>$5.50 Tn</v>
      </c>
      <c r="X743" t="str">
        <f>VLOOKUP(C743, Query[[Country]:[GDP (UN)]],17, FALSE)</f>
        <v>$4.94 Tn</v>
      </c>
      <c r="Y743">
        <f>VLOOKUP(C743, Query[[Country]:[GDP Per Capita]],18, FALSE)</f>
        <v>43450.14</v>
      </c>
    </row>
    <row r="744" spans="1:25" x14ac:dyDescent="0.2">
      <c r="A744">
        <v>543</v>
      </c>
      <c r="B744" t="s">
        <v>576</v>
      </c>
      <c r="C744" t="s">
        <v>358</v>
      </c>
      <c r="D744">
        <v>5</v>
      </c>
      <c r="E744">
        <v>332</v>
      </c>
      <c r="F744">
        <v>212</v>
      </c>
      <c r="G744">
        <v>210</v>
      </c>
      <c r="H744">
        <v>708</v>
      </c>
      <c r="I744">
        <v>722</v>
      </c>
      <c r="J744">
        <v>363</v>
      </c>
      <c r="K744" t="s">
        <v>2723</v>
      </c>
      <c r="L744">
        <v>737</v>
      </c>
      <c r="M744">
        <v>44.97</v>
      </c>
      <c r="N744">
        <v>2014</v>
      </c>
      <c r="O744" t="str">
        <f>VLOOKUP(C744, Query[[Country]:[Population Rank]],2,FALSE)</f>
        <v>2</v>
      </c>
      <c r="P744" t="str">
        <f>VLOOKUP(C744, Query[[Country]:[Growth Rate]],3,FALSE)</f>
        <v>0.99%</v>
      </c>
      <c r="Q744" t="str">
        <f>VLOOKUP(C744, Query[[Country]:[World Percentage]],4,FALSE)</f>
        <v>17.70%</v>
      </c>
      <c r="R744" t="str">
        <f>VLOOKUP(C744, Query[[Country]:[Density]],5,FALSE)</f>
        <v>419.76</v>
      </c>
      <c r="S744" t="str">
        <f>VLOOKUP(C744, Query[[Country]:[Land Area]],6, FALSE)</f>
        <v>2,973,190</v>
      </c>
      <c r="T744" t="str">
        <f>VLOOKUP(C744, Query[[Country]:[Area]],10, FALSE)</f>
        <v>3,287,590</v>
      </c>
      <c r="U744" t="str">
        <f>VLOOKUP(C744, Query[[Country]:[Region]],12, FALSE)</f>
        <v>Asia</v>
      </c>
      <c r="V744" t="str">
        <f>VLOOKUP(C744, Query[[Country]:[Subregion]],13, FALSE)</f>
        <v>Southern Asia</v>
      </c>
      <c r="W744" t="str">
        <f>VLOOKUP(C744, Query[[Country]:[GDP (IMF)]],16, FALSE)</f>
        <v>$3.26 Tn</v>
      </c>
      <c r="X744" t="str">
        <f>VLOOKUP(C744, Query[[Country]:[GDP (UN)]],17, FALSE)</f>
        <v>$2.26 Tn</v>
      </c>
      <c r="Y744">
        <f>VLOOKUP(C744, Query[[Country]:[GDP Per Capita]],18, FALSE)</f>
        <v>2360.66</v>
      </c>
    </row>
    <row r="745" spans="1:25" x14ac:dyDescent="0.2">
      <c r="A745">
        <v>544</v>
      </c>
      <c r="B745" t="s">
        <v>577</v>
      </c>
      <c r="C745" t="s">
        <v>110</v>
      </c>
      <c r="D745">
        <v>7</v>
      </c>
      <c r="E745">
        <v>355</v>
      </c>
      <c r="F745">
        <v>136</v>
      </c>
      <c r="G745">
        <v>210</v>
      </c>
      <c r="H745">
        <v>819</v>
      </c>
      <c r="I745">
        <v>670</v>
      </c>
      <c r="J745">
        <v>800</v>
      </c>
      <c r="K745" t="s">
        <v>2732</v>
      </c>
      <c r="L745">
        <v>737</v>
      </c>
      <c r="M745">
        <v>44.97</v>
      </c>
      <c r="N745">
        <v>2014</v>
      </c>
      <c r="O745" t="str">
        <f>VLOOKUP(C745, Query[[Country]:[Population Rank]],2,FALSE)</f>
        <v>116</v>
      </c>
      <c r="P745" t="str">
        <f>VLOOKUP(C745, Query[[Country]:[Growth Rate]],3,FALSE)</f>
        <v>0.15%</v>
      </c>
      <c r="Q745" t="str">
        <f>VLOOKUP(C745, Query[[Country]:[World Percentage]],4,FALSE)</f>
        <v>0.07%</v>
      </c>
      <c r="R745" t="str">
        <f>VLOOKUP(C745, Query[[Country]:[Density]],5,FALSE)</f>
        <v>16.37</v>
      </c>
      <c r="S745" t="str">
        <f>VLOOKUP(C745, Query[[Country]:[Land Area]],6, FALSE)</f>
        <v>303,890</v>
      </c>
      <c r="T745" t="str">
        <f>VLOOKUP(C745, Query[[Country]:[Area]],10, FALSE)</f>
        <v>338,424</v>
      </c>
      <c r="U745" t="str">
        <f>VLOOKUP(C745, Query[[Country]:[Region]],12, FALSE)</f>
        <v>Europe</v>
      </c>
      <c r="V745" t="str">
        <f>VLOOKUP(C745, Query[[Country]:[Subregion]],13, FALSE)</f>
        <v>Northern Europe</v>
      </c>
      <c r="W745" t="str">
        <f>VLOOKUP(C745, Query[[Country]:[GDP (IMF)]],16, FALSE)</f>
        <v>$289.24 Bn</v>
      </c>
      <c r="X745" t="str">
        <f>VLOOKUP(C745, Query[[Country]:[GDP (UN)]],17, FALSE)</f>
        <v>$238.50 Bn</v>
      </c>
      <c r="Y745">
        <f>VLOOKUP(C745, Query[[Country]:[GDP Per Capita]],18, FALSE)</f>
        <v>52203.14</v>
      </c>
    </row>
    <row r="746" spans="1:25" x14ac:dyDescent="0.2">
      <c r="A746">
        <v>545</v>
      </c>
      <c r="B746" t="s">
        <v>578</v>
      </c>
      <c r="C746" t="s">
        <v>307</v>
      </c>
      <c r="D746">
        <v>3</v>
      </c>
      <c r="E746">
        <v>348</v>
      </c>
      <c r="F746">
        <v>478</v>
      </c>
      <c r="G746">
        <v>210</v>
      </c>
      <c r="H746">
        <v>420</v>
      </c>
      <c r="I746">
        <v>415</v>
      </c>
      <c r="J746">
        <v>609</v>
      </c>
      <c r="K746" t="s">
        <v>2008</v>
      </c>
      <c r="L746">
        <v>481</v>
      </c>
      <c r="M746">
        <v>44.97</v>
      </c>
      <c r="N746">
        <v>2014</v>
      </c>
      <c r="O746" t="str">
        <f>VLOOKUP(C746, Query[[Country]:[Population Rank]],2,FALSE)</f>
        <v>89</v>
      </c>
      <c r="P746" t="str">
        <f>VLOOKUP(C746, Query[[Country]:[Growth Rate]],3,FALSE)</f>
        <v>-0.29%</v>
      </c>
      <c r="Q746" t="str">
        <f>VLOOKUP(C746, Query[[Country]:[World Percentage]],4,FALSE)</f>
        <v>0.13%</v>
      </c>
      <c r="R746" t="str">
        <f>VLOOKUP(C746, Query[[Country]:[Density]],5,FALSE)</f>
        <v>110.73</v>
      </c>
      <c r="S746" t="str">
        <f>VLOOKUP(C746, Query[[Country]:[Land Area]],6, FALSE)</f>
        <v>91,590</v>
      </c>
      <c r="T746" t="str">
        <f>VLOOKUP(C746, Query[[Country]:[Area]],10, FALSE)</f>
        <v>92,090</v>
      </c>
      <c r="U746" t="str">
        <f>VLOOKUP(C746, Query[[Country]:[Region]],12, FALSE)</f>
        <v>Europe</v>
      </c>
      <c r="V746" t="str">
        <f>VLOOKUP(C746, Query[[Country]:[Subregion]],13, FALSE)</f>
        <v>Southern Europe</v>
      </c>
      <c r="W746" t="str">
        <f>VLOOKUP(C746, Query[[Country]:[GDP (IMF)]],16, FALSE)</f>
        <v>$249.91 Bn</v>
      </c>
      <c r="X746" t="str">
        <f>VLOOKUP(C746, Query[[Country]:[GDP (UN)]],17, FALSE)</f>
        <v>$204.84 Bn</v>
      </c>
      <c r="Y746">
        <f>VLOOKUP(C746, Query[[Country]:[GDP Per Capita]],18, FALSE)</f>
        <v>24509.08</v>
      </c>
    </row>
    <row r="747" spans="1:25" x14ac:dyDescent="0.2">
      <c r="A747">
        <v>546</v>
      </c>
      <c r="B747" t="s">
        <v>579</v>
      </c>
      <c r="C747" t="s">
        <v>115</v>
      </c>
      <c r="D747">
        <v>12</v>
      </c>
      <c r="E747">
        <v>355</v>
      </c>
      <c r="F747">
        <v>478</v>
      </c>
      <c r="G747">
        <v>210</v>
      </c>
      <c r="H747">
        <v>434</v>
      </c>
      <c r="I747">
        <v>475</v>
      </c>
      <c r="J747">
        <v>609</v>
      </c>
      <c r="K747" t="s">
        <v>2515</v>
      </c>
      <c r="L747">
        <v>637</v>
      </c>
      <c r="M747">
        <v>44.97</v>
      </c>
      <c r="N747">
        <v>2014</v>
      </c>
      <c r="O747" t="str">
        <f>VLOOKUP(C747, Query[[Country]:[Population Rank]],2,FALSE)</f>
        <v>55</v>
      </c>
      <c r="P747" t="str">
        <f>VLOOKUP(C747, Query[[Country]:[Growth Rate]],3,FALSE)</f>
        <v>1.18%</v>
      </c>
      <c r="Q747" t="str">
        <f>VLOOKUP(C747, Query[[Country]:[World Percentage]],4,FALSE)</f>
        <v>0.33%</v>
      </c>
      <c r="R747" t="str">
        <f>VLOOKUP(C747, Query[[Country]:[Density]],5,FALSE)</f>
        <v>3.32</v>
      </c>
      <c r="S747" t="str">
        <f>VLOOKUP(C747, Query[[Country]:[Land Area]],6, FALSE)</f>
        <v>7,682,300</v>
      </c>
      <c r="T747" t="str">
        <f>VLOOKUP(C747, Query[[Country]:[Area]],10, FALSE)</f>
        <v>7,692,024</v>
      </c>
      <c r="U747" t="str">
        <f>VLOOKUP(C747, Query[[Country]:[Region]],12, FALSE)</f>
        <v>Oceania</v>
      </c>
      <c r="V747" t="str">
        <f>VLOOKUP(C747, Query[[Country]:[Subregion]],13, FALSE)</f>
        <v>Australia and New Zealand</v>
      </c>
      <c r="W747" t="str">
        <f>VLOOKUP(C747, Query[[Country]:[GDP (IMF)]],16, FALSE)</f>
        <v>$1.48 Tn</v>
      </c>
      <c r="X747" t="str">
        <f>VLOOKUP(C747, Query[[Country]:[GDP (UN)]],17, FALSE)</f>
        <v>$1.30 Tn</v>
      </c>
      <c r="Y747">
        <f>VLOOKUP(C747, Query[[Country]:[GDP Per Capita]],18, FALSE)</f>
        <v>58096.73</v>
      </c>
    </row>
    <row r="748" spans="1:25" x14ac:dyDescent="0.2">
      <c r="A748">
        <v>547</v>
      </c>
      <c r="B748" t="s">
        <v>580</v>
      </c>
      <c r="C748" t="s">
        <v>30</v>
      </c>
      <c r="D748">
        <v>32</v>
      </c>
      <c r="E748">
        <v>355</v>
      </c>
      <c r="F748">
        <v>478</v>
      </c>
      <c r="G748">
        <v>210</v>
      </c>
      <c r="H748">
        <v>715</v>
      </c>
      <c r="I748">
        <v>304</v>
      </c>
      <c r="J748">
        <v>493</v>
      </c>
      <c r="K748" t="s">
        <v>2683</v>
      </c>
      <c r="L748">
        <v>426</v>
      </c>
      <c r="M748">
        <v>44.96</v>
      </c>
      <c r="N748">
        <v>2014</v>
      </c>
      <c r="O748" t="str">
        <f>VLOOKUP(C748, Query[[Country]:[Population Rank]],2,FALSE)</f>
        <v>11</v>
      </c>
      <c r="P748" t="str">
        <f>VLOOKUP(C748, Query[[Country]:[Growth Rate]],3,FALSE)</f>
        <v>-0.30%</v>
      </c>
      <c r="Q748" t="str">
        <f>VLOOKUP(C748, Query[[Country]:[World Percentage]],4,FALSE)</f>
        <v>1.62%</v>
      </c>
      <c r="R748" t="str">
        <f>VLOOKUP(C748, Query[[Country]:[Density]],5,FALSE)</f>
        <v>334.66</v>
      </c>
      <c r="S748" t="str">
        <f>VLOOKUP(C748, Query[[Country]:[Land Area]],6, FALSE)</f>
        <v>364,555</v>
      </c>
      <c r="T748" t="str">
        <f>VLOOKUP(C748, Query[[Country]:[Area]],10, FALSE)</f>
        <v>377,930</v>
      </c>
      <c r="U748" t="str">
        <f>VLOOKUP(C748, Query[[Country]:[Region]],12, FALSE)</f>
        <v>Asia</v>
      </c>
      <c r="V748" t="str">
        <f>VLOOKUP(C748, Query[[Country]:[Subregion]],13, FALSE)</f>
        <v>Eastern Asia</v>
      </c>
      <c r="W748" t="str">
        <f>VLOOKUP(C748, Query[[Country]:[GDP (IMF)]],16, FALSE)</f>
        <v>$5.50 Tn</v>
      </c>
      <c r="X748" t="str">
        <f>VLOOKUP(C748, Query[[Country]:[GDP (UN)]],17, FALSE)</f>
        <v>$4.94 Tn</v>
      </c>
      <c r="Y748">
        <f>VLOOKUP(C748, Query[[Country]:[GDP Per Capita]],18, FALSE)</f>
        <v>43450.14</v>
      </c>
    </row>
    <row r="749" spans="1:25" x14ac:dyDescent="0.2">
      <c r="A749">
        <v>548</v>
      </c>
      <c r="B749" t="s">
        <v>581</v>
      </c>
      <c r="C749" t="s">
        <v>15</v>
      </c>
      <c r="D749">
        <v>171</v>
      </c>
      <c r="E749">
        <v>355</v>
      </c>
      <c r="F749">
        <v>261</v>
      </c>
      <c r="G749">
        <v>210</v>
      </c>
      <c r="H749">
        <v>463</v>
      </c>
      <c r="I749">
        <v>585</v>
      </c>
      <c r="J749">
        <v>310</v>
      </c>
      <c r="K749" t="s">
        <v>2718</v>
      </c>
      <c r="L749">
        <v>373</v>
      </c>
      <c r="M749">
        <v>44.96</v>
      </c>
      <c r="N749">
        <v>2014</v>
      </c>
      <c r="O749" t="str">
        <f>VLOOKUP(C749, Query[[Country]:[Population Rank]],2,FALSE)</f>
        <v>3</v>
      </c>
      <c r="P749" t="str">
        <f>VLOOKUP(C749, Query[[Country]:[Growth Rate]],3,FALSE)</f>
        <v>0.59%</v>
      </c>
      <c r="Q749" t="str">
        <f>VLOOKUP(C749, Query[[Country]:[World Percentage]],4,FALSE)</f>
        <v>4.25%</v>
      </c>
      <c r="R749" t="str">
        <f>VLOOKUP(C749, Query[[Country]:[Density]],5,FALSE)</f>
        <v>35.32</v>
      </c>
      <c r="S749" t="str">
        <f>VLOOKUP(C749, Query[[Country]:[Land Area]],6, FALSE)</f>
        <v>9,147,420</v>
      </c>
      <c r="T749" t="str">
        <f>VLOOKUP(C749, Query[[Country]:[Area]],10, FALSE)</f>
        <v>9,372,610</v>
      </c>
      <c r="U749" t="str">
        <f>VLOOKUP(C749, Query[[Country]:[Region]],12, FALSE)</f>
        <v>Americas</v>
      </c>
      <c r="V749" t="str">
        <f>VLOOKUP(C749, Query[[Country]:[Subregion]],13, FALSE)</f>
        <v>Northern America</v>
      </c>
      <c r="W749" t="str">
        <f>VLOOKUP(C749, Query[[Country]:[GDP (IMF)]],16, FALSE)</f>
        <v>$22.20 Tn</v>
      </c>
      <c r="X749" t="str">
        <f>VLOOKUP(C749, Query[[Country]:[GDP (UN)]],17, FALSE)</f>
        <v>$18.62 Tn</v>
      </c>
      <c r="Y749">
        <f>VLOOKUP(C749, Query[[Country]:[GDP Per Capita]],18, FALSE)</f>
        <v>67063.27</v>
      </c>
    </row>
    <row r="750" spans="1:25" x14ac:dyDescent="0.2">
      <c r="A750">
        <v>549</v>
      </c>
      <c r="B750" t="s">
        <v>582</v>
      </c>
      <c r="C750" t="s">
        <v>101</v>
      </c>
      <c r="D750">
        <v>44</v>
      </c>
      <c r="E750">
        <v>355</v>
      </c>
      <c r="F750">
        <v>478</v>
      </c>
      <c r="G750">
        <v>210</v>
      </c>
      <c r="H750">
        <v>439</v>
      </c>
      <c r="I750">
        <v>296</v>
      </c>
      <c r="J750">
        <v>363</v>
      </c>
      <c r="K750" t="s">
        <v>2007</v>
      </c>
      <c r="L750">
        <v>552</v>
      </c>
      <c r="M750">
        <v>44.96</v>
      </c>
      <c r="N750">
        <v>2014</v>
      </c>
      <c r="O750" t="str">
        <f>VLOOKUP(C750, Query[[Country]:[Population Rank]],2,FALSE)</f>
        <v>19</v>
      </c>
      <c r="P750" t="str">
        <f>VLOOKUP(C750, Query[[Country]:[Growth Rate]],3,FALSE)</f>
        <v>0.32%</v>
      </c>
      <c r="Q750" t="str">
        <f>VLOOKUP(C750, Query[[Country]:[World Percentage]],4,FALSE)</f>
        <v>1.07%</v>
      </c>
      <c r="R750" t="str">
        <f>VLOOKUP(C750, Query[[Country]:[Density]],5,FALSE)</f>
        <v>234.61</v>
      </c>
      <c r="S750" t="str">
        <f>VLOOKUP(C750, Query[[Country]:[Land Area]],6, FALSE)</f>
        <v>348,560</v>
      </c>
      <c r="T750" t="str">
        <f>VLOOKUP(C750, Query[[Country]:[Area]],10, FALSE)</f>
        <v>357,114</v>
      </c>
      <c r="U750" t="str">
        <f>VLOOKUP(C750, Query[[Country]:[Region]],12, FALSE)</f>
        <v>Europe</v>
      </c>
      <c r="V750" t="str">
        <f>VLOOKUP(C750, Query[[Country]:[Subregion]],13, FALSE)</f>
        <v>Western Europe</v>
      </c>
      <c r="W750" t="str">
        <f>VLOOKUP(C750, Query[[Country]:[GDP (IMF)]],16, FALSE)</f>
        <v>$4.16 Tn</v>
      </c>
      <c r="X750" t="str">
        <f>VLOOKUP(C750, Query[[Country]:[GDP (UN)]],17, FALSE)</f>
        <v>$3.48 Tn</v>
      </c>
      <c r="Y750">
        <f>VLOOKUP(C750, Query[[Country]:[GDP Per Capita]],18, FALSE)</f>
        <v>49617.15</v>
      </c>
    </row>
    <row r="751" spans="1:25" x14ac:dyDescent="0.2">
      <c r="A751">
        <v>550</v>
      </c>
      <c r="B751" t="s">
        <v>583</v>
      </c>
      <c r="C751" t="s">
        <v>313</v>
      </c>
      <c r="D751">
        <v>2</v>
      </c>
      <c r="E751">
        <v>355</v>
      </c>
      <c r="F751">
        <v>478</v>
      </c>
      <c r="G751">
        <v>210</v>
      </c>
      <c r="H751">
        <v>479</v>
      </c>
      <c r="I751">
        <v>366</v>
      </c>
      <c r="J751">
        <v>406</v>
      </c>
      <c r="K751" t="s">
        <v>2515</v>
      </c>
      <c r="L751">
        <v>737</v>
      </c>
      <c r="M751">
        <v>44.96</v>
      </c>
      <c r="N751">
        <v>2014</v>
      </c>
      <c r="O751" t="str">
        <f>VLOOKUP(C751, Query[[Country]:[Population Rank]],2,FALSE)</f>
        <v>20</v>
      </c>
      <c r="P751" t="str">
        <f>VLOOKUP(C751, Query[[Country]:[Growth Rate]],3,FALSE)</f>
        <v>0.25%</v>
      </c>
      <c r="Q751" t="str">
        <f>VLOOKUP(C751, Query[[Country]:[World Percentage]],4,FALSE)</f>
        <v>0.90%</v>
      </c>
      <c r="R751" t="str">
        <f>VLOOKUP(C751, Query[[Country]:[Density]],5,FALSE)</f>
        <v>136.03</v>
      </c>
      <c r="S751" t="str">
        <f>VLOOKUP(C751, Query[[Country]:[Land Area]],6, FALSE)</f>
        <v>510,890</v>
      </c>
      <c r="T751" t="str">
        <f>VLOOKUP(C751, Query[[Country]:[Area]],10, FALSE)</f>
        <v>513,120</v>
      </c>
      <c r="U751" t="str">
        <f>VLOOKUP(C751, Query[[Country]:[Region]],12, FALSE)</f>
        <v>Asia</v>
      </c>
      <c r="V751" t="str">
        <f>VLOOKUP(C751, Query[[Country]:[Subregion]],13, FALSE)</f>
        <v>South-Eastern Asia</v>
      </c>
      <c r="W751" t="str">
        <f>VLOOKUP(C751, Query[[Country]:[GDP (IMF)]],16, FALSE)</f>
        <v>$547.43 Bn</v>
      </c>
      <c r="X751" t="str">
        <f>VLOOKUP(C751, Query[[Country]:[GDP (UN)]],17, FALSE)</f>
        <v>$407.03 Bn</v>
      </c>
      <c r="Y751">
        <f>VLOOKUP(C751, Query[[Country]:[GDP Per Capita]],18, FALSE)</f>
        <v>7842.85</v>
      </c>
    </row>
    <row r="752" spans="1:25" x14ac:dyDescent="0.2">
      <c r="A752">
        <v>551</v>
      </c>
      <c r="B752" t="s">
        <v>584</v>
      </c>
      <c r="C752" t="s">
        <v>362</v>
      </c>
      <c r="D752">
        <v>3</v>
      </c>
      <c r="E752">
        <v>355</v>
      </c>
      <c r="F752">
        <v>478</v>
      </c>
      <c r="G752">
        <v>210</v>
      </c>
      <c r="H752">
        <v>481</v>
      </c>
      <c r="I752">
        <v>497</v>
      </c>
      <c r="J752">
        <v>406</v>
      </c>
      <c r="K752" t="s">
        <v>2515</v>
      </c>
      <c r="L752">
        <v>737</v>
      </c>
      <c r="M752">
        <v>44.96</v>
      </c>
      <c r="N752">
        <v>2014</v>
      </c>
      <c r="O752" t="str">
        <f>VLOOKUP(C752, Query[[Country]:[Population Rank]],2,FALSE)</f>
        <v>87</v>
      </c>
      <c r="P752" t="str">
        <f>VLOOKUP(C752, Query[[Country]:[Growth Rate]],3,FALSE)</f>
        <v>-0.48%</v>
      </c>
      <c r="Q752" t="str">
        <f>VLOOKUP(C752, Query[[Country]:[World Percentage]],4,FALSE)</f>
        <v>0.13%</v>
      </c>
      <c r="R752" t="str">
        <f>VLOOKUP(C752, Query[[Country]:[Density]],5,FALSE)</f>
        <v>78.97</v>
      </c>
      <c r="S752" t="str">
        <f>VLOOKUP(C752, Query[[Country]:[Land Area]],6, FALSE)</f>
        <v>128,900</v>
      </c>
      <c r="T752" t="str">
        <f>VLOOKUP(C752, Query[[Country]:[Area]],10, FALSE)</f>
        <v>131,990</v>
      </c>
      <c r="U752" t="str">
        <f>VLOOKUP(C752, Query[[Country]:[Region]],12, FALSE)</f>
        <v>Europe</v>
      </c>
      <c r="V752" t="str">
        <f>VLOOKUP(C752, Query[[Country]:[Subregion]],13, FALSE)</f>
        <v>Southern Europe</v>
      </c>
      <c r="W752" t="str">
        <f>VLOOKUP(C752, Query[[Country]:[GDP (IMF)]],16, FALSE)</f>
        <v>$230.50 Bn</v>
      </c>
      <c r="X752" t="str">
        <f>VLOOKUP(C752, Query[[Country]:[GDP (UN)]],17, FALSE)</f>
        <v>$192.69 Bn</v>
      </c>
      <c r="Y752">
        <f>VLOOKUP(C752, Query[[Country]:[GDP Per Capita]],18, FALSE)</f>
        <v>22114.44</v>
      </c>
    </row>
    <row r="753" spans="1:25" x14ac:dyDescent="0.2">
      <c r="A753">
        <v>552</v>
      </c>
      <c r="B753" t="s">
        <v>585</v>
      </c>
      <c r="C753" t="s">
        <v>19</v>
      </c>
      <c r="D753">
        <v>43</v>
      </c>
      <c r="E753">
        <v>246</v>
      </c>
      <c r="F753">
        <v>360</v>
      </c>
      <c r="G753">
        <v>210</v>
      </c>
      <c r="H753">
        <v>624</v>
      </c>
      <c r="I753">
        <v>526</v>
      </c>
      <c r="J753">
        <v>609</v>
      </c>
      <c r="K753" t="s">
        <v>2730</v>
      </c>
      <c r="L753">
        <v>373</v>
      </c>
      <c r="M753">
        <v>44.95</v>
      </c>
      <c r="N753">
        <v>2014</v>
      </c>
      <c r="O753" t="str">
        <f>VLOOKUP(C753, Query[[Country]:[Population Rank]],2,FALSE)</f>
        <v>21</v>
      </c>
      <c r="P753" t="str">
        <f>VLOOKUP(C753, Query[[Country]:[Growth Rate]],3,FALSE)</f>
        <v>0.53%</v>
      </c>
      <c r="Q753" t="str">
        <f>VLOOKUP(C753, Query[[Country]:[World Percentage]],4,FALSE)</f>
        <v>0.87%</v>
      </c>
      <c r="R753" t="str">
        <f>VLOOKUP(C753, Query[[Country]:[Density]],5,FALSE)</f>
        <v>279.48</v>
      </c>
      <c r="S753" t="str">
        <f>VLOOKUP(C753, Query[[Country]:[Land Area]],6, FALSE)</f>
        <v>241,930</v>
      </c>
      <c r="T753" t="str">
        <f>VLOOKUP(C753, Query[[Country]:[Area]],10, FALSE)</f>
        <v>242,900</v>
      </c>
      <c r="U753" t="str">
        <f>VLOOKUP(C753, Query[[Country]:[Region]],12, FALSE)</f>
        <v>Europe</v>
      </c>
      <c r="V753" t="str">
        <f>VLOOKUP(C753, Query[[Country]:[Subregion]],13, FALSE)</f>
        <v>Northern Europe</v>
      </c>
      <c r="W753" t="str">
        <f>VLOOKUP(C753, Query[[Country]:[GDP (IMF)]],16, FALSE)</f>
        <v>$2.93 Tn</v>
      </c>
      <c r="X753" t="str">
        <f>VLOOKUP(C753, Query[[Country]:[GDP (UN)]],17, FALSE)</f>
        <v>$2.65 Tn</v>
      </c>
      <c r="Y753">
        <f>VLOOKUP(C753, Query[[Country]:[GDP Per Capita]],18, FALSE)</f>
        <v>43117.57</v>
      </c>
    </row>
    <row r="754" spans="1:25" x14ac:dyDescent="0.2">
      <c r="A754">
        <v>553</v>
      </c>
      <c r="B754" t="s">
        <v>586</v>
      </c>
      <c r="C754" t="s">
        <v>307</v>
      </c>
      <c r="D754">
        <v>4</v>
      </c>
      <c r="E754">
        <v>355</v>
      </c>
      <c r="F754">
        <v>478</v>
      </c>
      <c r="G754">
        <v>210</v>
      </c>
      <c r="H754">
        <v>419</v>
      </c>
      <c r="I754">
        <v>659</v>
      </c>
      <c r="J754">
        <v>609</v>
      </c>
      <c r="K754" t="s">
        <v>2766</v>
      </c>
      <c r="L754">
        <v>170</v>
      </c>
      <c r="M754">
        <v>44.95</v>
      </c>
      <c r="N754">
        <v>2014</v>
      </c>
      <c r="O754" t="str">
        <f>VLOOKUP(C754, Query[[Country]:[Population Rank]],2,FALSE)</f>
        <v>89</v>
      </c>
      <c r="P754" t="str">
        <f>VLOOKUP(C754, Query[[Country]:[Growth Rate]],3,FALSE)</f>
        <v>-0.29%</v>
      </c>
      <c r="Q754" t="str">
        <f>VLOOKUP(C754, Query[[Country]:[World Percentage]],4,FALSE)</f>
        <v>0.13%</v>
      </c>
      <c r="R754" t="str">
        <f>VLOOKUP(C754, Query[[Country]:[Density]],5,FALSE)</f>
        <v>110.73</v>
      </c>
      <c r="S754" t="str">
        <f>VLOOKUP(C754, Query[[Country]:[Land Area]],6, FALSE)</f>
        <v>91,590</v>
      </c>
      <c r="T754" t="str">
        <f>VLOOKUP(C754, Query[[Country]:[Area]],10, FALSE)</f>
        <v>92,090</v>
      </c>
      <c r="U754" t="str">
        <f>VLOOKUP(C754, Query[[Country]:[Region]],12, FALSE)</f>
        <v>Europe</v>
      </c>
      <c r="V754" t="str">
        <f>VLOOKUP(C754, Query[[Country]:[Subregion]],13, FALSE)</f>
        <v>Southern Europe</v>
      </c>
      <c r="W754" t="str">
        <f>VLOOKUP(C754, Query[[Country]:[GDP (IMF)]],16, FALSE)</f>
        <v>$249.91 Bn</v>
      </c>
      <c r="X754" t="str">
        <f>VLOOKUP(C754, Query[[Country]:[GDP (UN)]],17, FALSE)</f>
        <v>$204.84 Bn</v>
      </c>
      <c r="Y754">
        <f>VLOOKUP(C754, Query[[Country]:[GDP Per Capita]],18, FALSE)</f>
        <v>24509.08</v>
      </c>
    </row>
    <row r="755" spans="1:25" x14ac:dyDescent="0.2">
      <c r="A755">
        <v>554</v>
      </c>
      <c r="B755" t="s">
        <v>587</v>
      </c>
      <c r="C755" t="s">
        <v>95</v>
      </c>
      <c r="D755">
        <v>27</v>
      </c>
      <c r="E755">
        <v>355</v>
      </c>
      <c r="F755">
        <v>478</v>
      </c>
      <c r="G755">
        <v>210</v>
      </c>
      <c r="H755">
        <v>447</v>
      </c>
      <c r="I755">
        <v>590</v>
      </c>
      <c r="J755">
        <v>800</v>
      </c>
      <c r="K755" t="s">
        <v>2008</v>
      </c>
      <c r="L755">
        <v>552</v>
      </c>
      <c r="M755">
        <v>44.94</v>
      </c>
      <c r="N755">
        <v>2014</v>
      </c>
      <c r="O755" t="str">
        <f>VLOOKUP(C755, Query[[Country]:[Population Rank]],2,FALSE)</f>
        <v>23</v>
      </c>
      <c r="P755" t="str">
        <f>VLOOKUP(C755, Query[[Country]:[Growth Rate]],3,FALSE)</f>
        <v>-0.15%</v>
      </c>
      <c r="Q755" t="str">
        <f>VLOOKUP(C755, Query[[Country]:[World Percentage]],4,FALSE)</f>
        <v>0.78%</v>
      </c>
      <c r="R755" t="str">
        <f>VLOOKUP(C755, Query[[Country]:[Density]],5,FALSE)</f>
        <v>200.65</v>
      </c>
      <c r="S755" t="str">
        <f>VLOOKUP(C755, Query[[Country]:[Land Area]],6, FALSE)</f>
        <v>294,140</v>
      </c>
      <c r="T755" t="str">
        <f>VLOOKUP(C755, Query[[Country]:[Area]],10, FALSE)</f>
        <v>301,336</v>
      </c>
      <c r="U755" t="str">
        <f>VLOOKUP(C755, Query[[Country]:[Region]],12, FALSE)</f>
        <v>Europe</v>
      </c>
      <c r="V755" t="str">
        <f>VLOOKUP(C755, Query[[Country]:[Subregion]],13, FALSE)</f>
        <v>Southern Europe</v>
      </c>
      <c r="W755" t="str">
        <f>VLOOKUP(C755, Query[[Country]:[GDP (IMF)]],16, FALSE)</f>
        <v>$2.09 Tn</v>
      </c>
      <c r="X755" t="str">
        <f>VLOOKUP(C755, Query[[Country]:[GDP (UN)]],17, FALSE)</f>
        <v>$1.86 Tn</v>
      </c>
      <c r="Y755">
        <f>VLOOKUP(C755, Query[[Country]:[GDP Per Capita]],18, FALSE)</f>
        <v>34574.71</v>
      </c>
    </row>
    <row r="756" spans="1:25" x14ac:dyDescent="0.2">
      <c r="A756">
        <v>555</v>
      </c>
      <c r="B756" t="s">
        <v>588</v>
      </c>
      <c r="C756" t="s">
        <v>30</v>
      </c>
      <c r="D756">
        <v>33</v>
      </c>
      <c r="E756">
        <v>355</v>
      </c>
      <c r="F756">
        <v>306</v>
      </c>
      <c r="G756">
        <v>210</v>
      </c>
      <c r="H756">
        <v>764</v>
      </c>
      <c r="I756">
        <v>531</v>
      </c>
      <c r="J756">
        <v>310</v>
      </c>
      <c r="K756" t="s">
        <v>2771</v>
      </c>
      <c r="L756">
        <v>307</v>
      </c>
      <c r="M756">
        <v>44.94</v>
      </c>
      <c r="N756">
        <v>2014</v>
      </c>
      <c r="O756" t="str">
        <f>VLOOKUP(C756, Query[[Country]:[Population Rank]],2,FALSE)</f>
        <v>11</v>
      </c>
      <c r="P756" t="str">
        <f>VLOOKUP(C756, Query[[Country]:[Growth Rate]],3,FALSE)</f>
        <v>-0.30%</v>
      </c>
      <c r="Q756" t="str">
        <f>VLOOKUP(C756, Query[[Country]:[World Percentage]],4,FALSE)</f>
        <v>1.62%</v>
      </c>
      <c r="R756" t="str">
        <f>VLOOKUP(C756, Query[[Country]:[Density]],5,FALSE)</f>
        <v>334.66</v>
      </c>
      <c r="S756" t="str">
        <f>VLOOKUP(C756, Query[[Country]:[Land Area]],6, FALSE)</f>
        <v>364,555</v>
      </c>
      <c r="T756" t="str">
        <f>VLOOKUP(C756, Query[[Country]:[Area]],10, FALSE)</f>
        <v>377,930</v>
      </c>
      <c r="U756" t="str">
        <f>VLOOKUP(C756, Query[[Country]:[Region]],12, FALSE)</f>
        <v>Asia</v>
      </c>
      <c r="V756" t="str">
        <f>VLOOKUP(C756, Query[[Country]:[Subregion]],13, FALSE)</f>
        <v>Eastern Asia</v>
      </c>
      <c r="W756" t="str">
        <f>VLOOKUP(C756, Query[[Country]:[GDP (IMF)]],16, FALSE)</f>
        <v>$5.50 Tn</v>
      </c>
      <c r="X756" t="str">
        <f>VLOOKUP(C756, Query[[Country]:[GDP (UN)]],17, FALSE)</f>
        <v>$4.94 Tn</v>
      </c>
      <c r="Y756">
        <f>VLOOKUP(C756, Query[[Country]:[GDP Per Capita]],18, FALSE)</f>
        <v>43450.14</v>
      </c>
    </row>
    <row r="757" spans="1:25" x14ac:dyDescent="0.2">
      <c r="A757">
        <v>556</v>
      </c>
      <c r="B757" t="s">
        <v>589</v>
      </c>
      <c r="C757" t="s">
        <v>590</v>
      </c>
      <c r="D757">
        <v>1</v>
      </c>
      <c r="E757">
        <v>353</v>
      </c>
      <c r="F757">
        <v>478</v>
      </c>
      <c r="G757">
        <v>210</v>
      </c>
      <c r="H757">
        <v>600</v>
      </c>
      <c r="I757">
        <v>388</v>
      </c>
      <c r="J757">
        <v>406</v>
      </c>
      <c r="K757" t="s">
        <v>2759</v>
      </c>
      <c r="L757">
        <v>259</v>
      </c>
      <c r="M757">
        <v>44.94</v>
      </c>
      <c r="N757">
        <v>2014</v>
      </c>
      <c r="O757" t="str">
        <f>VLOOKUP(C757, Query[[Country]:[Population Rank]],2,FALSE)</f>
        <v>155</v>
      </c>
      <c r="P757" t="str">
        <f>VLOOKUP(C757, Query[[Country]:[Growth Rate]],3,FALSE)</f>
        <v>0.07%</v>
      </c>
      <c r="Q757" t="str">
        <f>VLOOKUP(C757, Query[[Country]:[World Percentage]],4,FALSE)</f>
        <v>0.02%</v>
      </c>
      <c r="R757" t="str">
        <f>VLOOKUP(C757, Query[[Country]:[Density]],5,FALSE)</f>
        <v>29.33</v>
      </c>
      <c r="S757" t="str">
        <f>VLOOKUP(C757, Query[[Country]:[Land Area]],6, FALSE)</f>
        <v>42,390</v>
      </c>
      <c r="T757" t="str">
        <f>VLOOKUP(C757, Query[[Country]:[Area]],10, FALSE)</f>
        <v>45,227</v>
      </c>
      <c r="U757" t="str">
        <f>VLOOKUP(C757, Query[[Country]:[Region]],12, FALSE)</f>
        <v>Europe</v>
      </c>
      <c r="V757" t="str">
        <f>VLOOKUP(C757, Query[[Country]:[Subregion]],13, FALSE)</f>
        <v>Northern Europe</v>
      </c>
      <c r="W757" t="str">
        <f>VLOOKUP(C757, Query[[Country]:[GDP (IMF)]],16, FALSE)</f>
        <v>$33.23 Bn</v>
      </c>
      <c r="X757" t="str">
        <f>VLOOKUP(C757, Query[[Country]:[GDP (UN)]],17, FALSE)</f>
        <v>$23.34 Bn</v>
      </c>
      <c r="Y757">
        <f>VLOOKUP(C757, Query[[Country]:[GDP Per Capita]],18, FALSE)</f>
        <v>25053.99</v>
      </c>
    </row>
    <row r="758" spans="1:25" x14ac:dyDescent="0.2">
      <c r="A758">
        <v>557</v>
      </c>
      <c r="B758" t="s">
        <v>591</v>
      </c>
      <c r="C758" t="s">
        <v>66</v>
      </c>
      <c r="D758">
        <v>24</v>
      </c>
      <c r="E758">
        <v>355</v>
      </c>
      <c r="F758">
        <v>478</v>
      </c>
      <c r="G758">
        <v>210</v>
      </c>
      <c r="H758">
        <v>505</v>
      </c>
      <c r="I758">
        <v>453</v>
      </c>
      <c r="J758">
        <v>406</v>
      </c>
      <c r="K758" t="s">
        <v>2008</v>
      </c>
      <c r="L758">
        <v>552</v>
      </c>
      <c r="M758">
        <v>44.94</v>
      </c>
      <c r="N758">
        <v>2014</v>
      </c>
      <c r="O758" t="str">
        <f>VLOOKUP(C758, Query[[Country]:[Population Rank]],2,FALSE)</f>
        <v>22</v>
      </c>
      <c r="P758" t="str">
        <f>VLOOKUP(C758, Query[[Country]:[Growth Rate]],3,FALSE)</f>
        <v>0.22%</v>
      </c>
      <c r="Q758" t="str">
        <f>VLOOKUP(C758, Query[[Country]:[World Percentage]],4,FALSE)</f>
        <v>0.84%</v>
      </c>
      <c r="R758" t="str">
        <f>VLOOKUP(C758, Query[[Country]:[Density]],5,FALSE)</f>
        <v>118.31</v>
      </c>
      <c r="S758" t="str">
        <f>VLOOKUP(C758, Query[[Country]:[Land Area]],6, FALSE)</f>
        <v>547,557</v>
      </c>
      <c r="T758" t="str">
        <f>VLOOKUP(C758, Query[[Country]:[Area]],10, FALSE)</f>
        <v>551,695</v>
      </c>
      <c r="U758" t="str">
        <f>VLOOKUP(C758, Query[[Country]:[Region]],12, FALSE)</f>
        <v>Europe</v>
      </c>
      <c r="V758" t="str">
        <f>VLOOKUP(C758, Query[[Country]:[Subregion]],13, FALSE)</f>
        <v>Western Europe</v>
      </c>
      <c r="W758" t="str">
        <f>VLOOKUP(C758, Query[[Country]:[GDP (IMF)]],16, FALSE)</f>
        <v>$2.88 Tn</v>
      </c>
      <c r="X758" t="str">
        <f>VLOOKUP(C758, Query[[Country]:[GDP (UN)]],17, FALSE)</f>
        <v>$2.47 Tn</v>
      </c>
      <c r="Y758">
        <f>VLOOKUP(C758, Query[[Country]:[GDP Per Capita]],18, FALSE)</f>
        <v>44061.52</v>
      </c>
    </row>
    <row r="759" spans="1:25" x14ac:dyDescent="0.2">
      <c r="A759">
        <v>558</v>
      </c>
      <c r="B759" t="s">
        <v>2776</v>
      </c>
      <c r="C759" t="s">
        <v>113</v>
      </c>
      <c r="D759">
        <v>4</v>
      </c>
      <c r="E759">
        <v>355</v>
      </c>
      <c r="F759">
        <v>478</v>
      </c>
      <c r="G759">
        <v>210</v>
      </c>
      <c r="H759">
        <v>493</v>
      </c>
      <c r="I759">
        <v>413</v>
      </c>
      <c r="J759">
        <v>310</v>
      </c>
      <c r="K759" t="s">
        <v>2007</v>
      </c>
      <c r="L759">
        <v>737</v>
      </c>
      <c r="M759">
        <v>44.94</v>
      </c>
      <c r="N759">
        <v>2014</v>
      </c>
      <c r="O759" t="str">
        <f>VLOOKUP(C759, Query[[Country]:[Population Rank]],2,FALSE)</f>
        <v>119</v>
      </c>
      <c r="P759" t="str">
        <f>VLOOKUP(C759, Query[[Country]:[Growth Rate]],3,FALSE)</f>
        <v>0.79%</v>
      </c>
      <c r="Q759" t="str">
        <f>VLOOKUP(C759, Query[[Country]:[World Percentage]],4,FALSE)</f>
        <v>0.07%</v>
      </c>
      <c r="R759" t="str">
        <f>VLOOKUP(C759, Query[[Country]:[Density]],5,FALSE)</f>
        <v>16.74</v>
      </c>
      <c r="S759" t="str">
        <f>VLOOKUP(C759, Query[[Country]:[Land Area]],6, FALSE)</f>
        <v>365,268</v>
      </c>
      <c r="T759" t="str">
        <f>VLOOKUP(C759, Query[[Country]:[Area]],10, FALSE)</f>
        <v>323,802</v>
      </c>
      <c r="U759" t="str">
        <f>VLOOKUP(C759, Query[[Country]:[Region]],12, FALSE)</f>
        <v>Europe</v>
      </c>
      <c r="V759" t="str">
        <f>VLOOKUP(C759, Query[[Country]:[Subregion]],13, FALSE)</f>
        <v>Northern Europe</v>
      </c>
      <c r="W759" t="str">
        <f>VLOOKUP(C759, Query[[Country]:[GDP (IMF)]],16, FALSE)</f>
        <v>$438.62 Bn</v>
      </c>
      <c r="X759" t="str">
        <f>VLOOKUP(C759, Query[[Country]:[GDP (UN)]],17, FALSE)</f>
        <v>$371.07 Bn</v>
      </c>
      <c r="Y759">
        <f>VLOOKUP(C759, Query[[Country]:[GDP Per Capita]],18, FALSE)</f>
        <v>80908.23</v>
      </c>
    </row>
    <row r="760" spans="1:25" x14ac:dyDescent="0.2">
      <c r="A760">
        <v>559</v>
      </c>
      <c r="B760" t="s">
        <v>2777</v>
      </c>
      <c r="C760" t="s">
        <v>15</v>
      </c>
      <c r="D760">
        <v>172</v>
      </c>
      <c r="E760">
        <v>286</v>
      </c>
      <c r="F760">
        <v>357</v>
      </c>
      <c r="G760">
        <v>210</v>
      </c>
      <c r="H760">
        <v>638</v>
      </c>
      <c r="I760">
        <v>430</v>
      </c>
      <c r="J760">
        <v>800</v>
      </c>
      <c r="K760" t="s">
        <v>2748</v>
      </c>
      <c r="L760">
        <v>552</v>
      </c>
      <c r="M760">
        <v>44.93</v>
      </c>
      <c r="N760">
        <v>2014</v>
      </c>
      <c r="O760" t="str">
        <f>VLOOKUP(C760, Query[[Country]:[Population Rank]],2,FALSE)</f>
        <v>3</v>
      </c>
      <c r="P760" t="str">
        <f>VLOOKUP(C760, Query[[Country]:[Growth Rate]],3,FALSE)</f>
        <v>0.59%</v>
      </c>
      <c r="Q760" t="str">
        <f>VLOOKUP(C760, Query[[Country]:[World Percentage]],4,FALSE)</f>
        <v>4.25%</v>
      </c>
      <c r="R760" t="str">
        <f>VLOOKUP(C760, Query[[Country]:[Density]],5,FALSE)</f>
        <v>35.32</v>
      </c>
      <c r="S760" t="str">
        <f>VLOOKUP(C760, Query[[Country]:[Land Area]],6, FALSE)</f>
        <v>9,147,420</v>
      </c>
      <c r="T760" t="str">
        <f>VLOOKUP(C760, Query[[Country]:[Area]],10, FALSE)</f>
        <v>9,372,610</v>
      </c>
      <c r="U760" t="str">
        <f>VLOOKUP(C760, Query[[Country]:[Region]],12, FALSE)</f>
        <v>Americas</v>
      </c>
      <c r="V760" t="str">
        <f>VLOOKUP(C760, Query[[Country]:[Subregion]],13, FALSE)</f>
        <v>Northern America</v>
      </c>
      <c r="W760" t="str">
        <f>VLOOKUP(C760, Query[[Country]:[GDP (IMF)]],16, FALSE)</f>
        <v>$22.20 Tn</v>
      </c>
      <c r="X760" t="str">
        <f>VLOOKUP(C760, Query[[Country]:[GDP (UN)]],17, FALSE)</f>
        <v>$18.62 Tn</v>
      </c>
      <c r="Y760">
        <f>VLOOKUP(C760, Query[[Country]:[GDP Per Capita]],18, FALSE)</f>
        <v>67063.27</v>
      </c>
    </row>
    <row r="761" spans="1:25" x14ac:dyDescent="0.2">
      <c r="A761">
        <v>560</v>
      </c>
      <c r="B761" t="s">
        <v>592</v>
      </c>
      <c r="C761" t="s">
        <v>138</v>
      </c>
      <c r="D761">
        <v>26</v>
      </c>
      <c r="E761">
        <v>355</v>
      </c>
      <c r="F761">
        <v>254</v>
      </c>
      <c r="G761">
        <v>210</v>
      </c>
      <c r="H761">
        <v>523</v>
      </c>
      <c r="I761">
        <v>881</v>
      </c>
      <c r="J761">
        <v>609</v>
      </c>
      <c r="K761" t="s">
        <v>2778</v>
      </c>
      <c r="L761">
        <v>170</v>
      </c>
      <c r="M761">
        <v>44.93</v>
      </c>
      <c r="N761">
        <v>2014</v>
      </c>
      <c r="O761" t="str">
        <f>VLOOKUP(C761, Query[[Country]:[Population Rank]],2,FALSE)</f>
        <v>1</v>
      </c>
      <c r="P761" t="str">
        <f>VLOOKUP(C761, Query[[Country]:[Growth Rate]],3,FALSE)</f>
        <v>0.39%</v>
      </c>
      <c r="Q761" t="str">
        <f>VLOOKUP(C761, Query[[Country]:[World Percentage]],4,FALSE)</f>
        <v>18.47%</v>
      </c>
      <c r="R761" t="str">
        <f>VLOOKUP(C761, Query[[Country]:[Density]],5,FALSE)</f>
        <v>148.28</v>
      </c>
      <c r="S761" t="str">
        <f>VLOOKUP(C761, Query[[Country]:[Land Area]],6, FALSE)</f>
        <v>9,388,211</v>
      </c>
      <c r="T761" t="str">
        <f>VLOOKUP(C761, Query[[Country]:[Area]],10, FALSE)</f>
        <v>9,706,961</v>
      </c>
      <c r="U761" t="str">
        <f>VLOOKUP(C761, Query[[Country]:[Region]],12, FALSE)</f>
        <v>Asia</v>
      </c>
      <c r="V761" t="str">
        <f>VLOOKUP(C761, Query[[Country]:[Subregion]],13, FALSE)</f>
        <v>Eastern Asia</v>
      </c>
      <c r="W761" t="str">
        <f>VLOOKUP(C761, Query[[Country]:[GDP (IMF)]],16, FALSE)</f>
        <v>$15.47 Tn</v>
      </c>
      <c r="X761" t="str">
        <f>VLOOKUP(C761, Query[[Country]:[GDP (UN)]],17, FALSE)</f>
        <v>$11.22 Tn</v>
      </c>
      <c r="Y761">
        <f>VLOOKUP(C761, Query[[Country]:[GDP Per Capita]],18, FALSE)</f>
        <v>10746.78</v>
      </c>
    </row>
    <row r="762" spans="1:25" x14ac:dyDescent="0.2">
      <c r="A762">
        <v>561</v>
      </c>
      <c r="B762" t="s">
        <v>593</v>
      </c>
      <c r="C762" t="s">
        <v>594</v>
      </c>
      <c r="D762">
        <v>1</v>
      </c>
      <c r="E762">
        <v>103</v>
      </c>
      <c r="F762">
        <v>205</v>
      </c>
      <c r="G762">
        <v>210</v>
      </c>
      <c r="H762">
        <v>892</v>
      </c>
      <c r="I762">
        <v>850</v>
      </c>
      <c r="J762">
        <v>800</v>
      </c>
      <c r="K762" t="s">
        <v>2779</v>
      </c>
      <c r="L762">
        <v>737</v>
      </c>
      <c r="M762">
        <v>44.93</v>
      </c>
      <c r="N762">
        <v>2014</v>
      </c>
      <c r="O762" t="str">
        <f>VLOOKUP(C762, Query[[Country]:[Population Rank]],2,FALSE)</f>
        <v>109</v>
      </c>
      <c r="P762" t="str">
        <f>VLOOKUP(C762, Query[[Country]:[Growth Rate]],3,FALSE)</f>
        <v>-0.44%</v>
      </c>
      <c r="Q762" t="str">
        <f>VLOOKUP(C762, Query[[Country]:[World Percentage]],4,FALSE)</f>
        <v>0.09%</v>
      </c>
      <c r="R762" t="str">
        <f>VLOOKUP(C762, Query[[Country]:[Density]],5,FALSE)</f>
        <v>653.03</v>
      </c>
      <c r="S762" t="str">
        <f>VLOOKUP(C762, Query[[Country]:[Land Area]],6, FALSE)</f>
        <v>10,230</v>
      </c>
      <c r="T762" t="str">
        <f>VLOOKUP(C762, Query[[Country]:[Area]],10, FALSE)</f>
        <v>10,452</v>
      </c>
      <c r="U762" t="str">
        <f>VLOOKUP(C762, Query[[Country]:[Region]],12, FALSE)</f>
        <v>Asia</v>
      </c>
      <c r="V762" t="str">
        <f>VLOOKUP(C762, Query[[Country]:[Subregion]],13, FALSE)</f>
        <v>Western Asia</v>
      </c>
      <c r="W762" t="str">
        <f>VLOOKUP(C762, Query[[Country]:[GDP (IMF)]],16, FALSE)</f>
        <v>$60.62 Bn</v>
      </c>
      <c r="X762" t="str">
        <f>VLOOKUP(C762, Query[[Country]:[GDP (UN)]],17, FALSE)</f>
        <v>$50.46 Bn</v>
      </c>
      <c r="Y762">
        <f>VLOOKUP(C762, Query[[Country]:[GDP Per Capita]],18, FALSE)</f>
        <v>8881.4699999999993</v>
      </c>
    </row>
    <row r="763" spans="1:25" x14ac:dyDescent="0.2">
      <c r="A763">
        <v>562</v>
      </c>
      <c r="B763" t="s">
        <v>595</v>
      </c>
      <c r="C763" t="s">
        <v>66</v>
      </c>
      <c r="D763">
        <v>25</v>
      </c>
      <c r="E763">
        <v>355</v>
      </c>
      <c r="F763">
        <v>478</v>
      </c>
      <c r="G763">
        <v>210</v>
      </c>
      <c r="H763">
        <v>492</v>
      </c>
      <c r="I763">
        <v>404</v>
      </c>
      <c r="J763">
        <v>310</v>
      </c>
      <c r="K763" t="s">
        <v>2762</v>
      </c>
      <c r="L763">
        <v>426</v>
      </c>
      <c r="M763">
        <v>44.93</v>
      </c>
      <c r="N763">
        <v>2014</v>
      </c>
      <c r="O763" t="str">
        <f>VLOOKUP(C763, Query[[Country]:[Population Rank]],2,FALSE)</f>
        <v>22</v>
      </c>
      <c r="P763" t="str">
        <f>VLOOKUP(C763, Query[[Country]:[Growth Rate]],3,FALSE)</f>
        <v>0.22%</v>
      </c>
      <c r="Q763" t="str">
        <f>VLOOKUP(C763, Query[[Country]:[World Percentage]],4,FALSE)</f>
        <v>0.84%</v>
      </c>
      <c r="R763" t="str">
        <f>VLOOKUP(C763, Query[[Country]:[Density]],5,FALSE)</f>
        <v>118.31</v>
      </c>
      <c r="S763" t="str">
        <f>VLOOKUP(C763, Query[[Country]:[Land Area]],6, FALSE)</f>
        <v>547,557</v>
      </c>
      <c r="T763" t="str">
        <f>VLOOKUP(C763, Query[[Country]:[Area]],10, FALSE)</f>
        <v>551,695</v>
      </c>
      <c r="U763" t="str">
        <f>VLOOKUP(C763, Query[[Country]:[Region]],12, FALSE)</f>
        <v>Europe</v>
      </c>
      <c r="V763" t="str">
        <f>VLOOKUP(C763, Query[[Country]:[Subregion]],13, FALSE)</f>
        <v>Western Europe</v>
      </c>
      <c r="W763" t="str">
        <f>VLOOKUP(C763, Query[[Country]:[GDP (IMF)]],16, FALSE)</f>
        <v>$2.88 Tn</v>
      </c>
      <c r="X763" t="str">
        <f>VLOOKUP(C763, Query[[Country]:[GDP (UN)]],17, FALSE)</f>
        <v>$2.47 Tn</v>
      </c>
      <c r="Y763">
        <f>VLOOKUP(C763, Query[[Country]:[GDP Per Capita]],18, FALSE)</f>
        <v>44061.52</v>
      </c>
    </row>
    <row r="764" spans="1:25" x14ac:dyDescent="0.2">
      <c r="A764">
        <v>563</v>
      </c>
      <c r="B764" t="s">
        <v>596</v>
      </c>
      <c r="C764" t="s">
        <v>19</v>
      </c>
      <c r="D764">
        <v>44</v>
      </c>
      <c r="E764">
        <v>106</v>
      </c>
      <c r="F764">
        <v>335</v>
      </c>
      <c r="G764">
        <v>210</v>
      </c>
      <c r="H764">
        <v>710</v>
      </c>
      <c r="I764">
        <v>651</v>
      </c>
      <c r="J764">
        <v>406</v>
      </c>
      <c r="K764" t="s">
        <v>2752</v>
      </c>
      <c r="L764">
        <v>737</v>
      </c>
      <c r="M764">
        <v>44.92</v>
      </c>
      <c r="N764">
        <v>2014</v>
      </c>
      <c r="O764" t="str">
        <f>VLOOKUP(C764, Query[[Country]:[Population Rank]],2,FALSE)</f>
        <v>21</v>
      </c>
      <c r="P764" t="str">
        <f>VLOOKUP(C764, Query[[Country]:[Growth Rate]],3,FALSE)</f>
        <v>0.53%</v>
      </c>
      <c r="Q764" t="str">
        <f>VLOOKUP(C764, Query[[Country]:[World Percentage]],4,FALSE)</f>
        <v>0.87%</v>
      </c>
      <c r="R764" t="str">
        <f>VLOOKUP(C764, Query[[Country]:[Density]],5,FALSE)</f>
        <v>279.48</v>
      </c>
      <c r="S764" t="str">
        <f>VLOOKUP(C764, Query[[Country]:[Land Area]],6, FALSE)</f>
        <v>241,930</v>
      </c>
      <c r="T764" t="str">
        <f>VLOOKUP(C764, Query[[Country]:[Area]],10, FALSE)</f>
        <v>242,900</v>
      </c>
      <c r="U764" t="str">
        <f>VLOOKUP(C764, Query[[Country]:[Region]],12, FALSE)</f>
        <v>Europe</v>
      </c>
      <c r="V764" t="str">
        <f>VLOOKUP(C764, Query[[Country]:[Subregion]],13, FALSE)</f>
        <v>Northern Europe</v>
      </c>
      <c r="W764" t="str">
        <f>VLOOKUP(C764, Query[[Country]:[GDP (IMF)]],16, FALSE)</f>
        <v>$2.93 Tn</v>
      </c>
      <c r="X764" t="str">
        <f>VLOOKUP(C764, Query[[Country]:[GDP (UN)]],17, FALSE)</f>
        <v>$2.65 Tn</v>
      </c>
      <c r="Y764">
        <f>VLOOKUP(C764, Query[[Country]:[GDP Per Capita]],18, FALSE)</f>
        <v>43117.57</v>
      </c>
    </row>
    <row r="765" spans="1:25" x14ac:dyDescent="0.2">
      <c r="A765">
        <v>564</v>
      </c>
      <c r="B765" t="s">
        <v>597</v>
      </c>
      <c r="C765" t="s">
        <v>598</v>
      </c>
      <c r="D765">
        <v>1</v>
      </c>
      <c r="E765">
        <v>355</v>
      </c>
      <c r="F765">
        <v>478</v>
      </c>
      <c r="G765">
        <v>210</v>
      </c>
      <c r="H765">
        <v>572</v>
      </c>
      <c r="I765">
        <v>528</v>
      </c>
      <c r="J765">
        <v>406</v>
      </c>
      <c r="K765" t="s">
        <v>2007</v>
      </c>
      <c r="L765">
        <v>426</v>
      </c>
      <c r="M765">
        <v>44.92</v>
      </c>
      <c r="N765">
        <v>2014</v>
      </c>
      <c r="O765" t="str">
        <f>VLOOKUP(C765, Query[[Country]:[Population Rank]],2,FALSE)</f>
        <v>130</v>
      </c>
      <c r="P765" t="str">
        <f>VLOOKUP(C765, Query[[Country]:[Growth Rate]],3,FALSE)</f>
        <v>-0.61%</v>
      </c>
      <c r="Q765" t="str">
        <f>VLOOKUP(C765, Query[[Country]:[World Percentage]],4,FALSE)</f>
        <v>0.05%</v>
      </c>
      <c r="R765" t="str">
        <f>VLOOKUP(C765, Query[[Country]:[Density]],5,FALSE)</f>
        <v>72.54</v>
      </c>
      <c r="S765" t="str">
        <f>VLOOKUP(C765, Query[[Country]:[Land Area]],6, FALSE)</f>
        <v>55,960</v>
      </c>
      <c r="T765" t="str">
        <f>VLOOKUP(C765, Query[[Country]:[Area]],10, FALSE)</f>
        <v>56,594</v>
      </c>
      <c r="U765" t="str">
        <f>VLOOKUP(C765, Query[[Country]:[Region]],12, FALSE)</f>
        <v>Europe</v>
      </c>
      <c r="V765" t="str">
        <f>VLOOKUP(C765, Query[[Country]:[Subregion]],13, FALSE)</f>
        <v>Southern Europe</v>
      </c>
      <c r="W765" t="str">
        <f>VLOOKUP(C765, Query[[Country]:[GDP (IMF)]],16, FALSE)</f>
        <v>$64.59 Bn</v>
      </c>
      <c r="X765" t="str">
        <f>VLOOKUP(C765, Query[[Country]:[GDP (UN)]],17, FALSE)</f>
        <v>$51.23 Bn</v>
      </c>
      <c r="Y765">
        <f>VLOOKUP(C765, Query[[Country]:[GDP Per Capita]],18, FALSE)</f>
        <v>15733.45</v>
      </c>
    </row>
    <row r="766" spans="1:25" x14ac:dyDescent="0.2">
      <c r="A766">
        <v>565</v>
      </c>
      <c r="B766" t="s">
        <v>599</v>
      </c>
      <c r="C766" t="s">
        <v>141</v>
      </c>
      <c r="D766">
        <v>6</v>
      </c>
      <c r="E766">
        <v>204</v>
      </c>
      <c r="F766">
        <v>478</v>
      </c>
      <c r="G766">
        <v>210</v>
      </c>
      <c r="H766">
        <v>369</v>
      </c>
      <c r="I766">
        <v>438</v>
      </c>
      <c r="J766">
        <v>609</v>
      </c>
      <c r="K766" t="s">
        <v>2713</v>
      </c>
      <c r="L766">
        <v>637</v>
      </c>
      <c r="M766">
        <v>44.92</v>
      </c>
      <c r="N766">
        <v>2014</v>
      </c>
      <c r="O766" t="str">
        <f>VLOOKUP(C766, Query[[Country]:[Population Rank]],2,FALSE)</f>
        <v>57</v>
      </c>
      <c r="P766" t="str">
        <f>VLOOKUP(C766, Query[[Country]:[Growth Rate]],3,FALSE)</f>
        <v>0.18%</v>
      </c>
      <c r="Q766" t="str">
        <f>VLOOKUP(C766, Query[[Country]:[World Percentage]],4,FALSE)</f>
        <v>0.31%</v>
      </c>
      <c r="R766" t="str">
        <f>VLOOKUP(C766, Query[[Country]:[Density]],5,FALSE)</f>
        <v>658.05</v>
      </c>
      <c r="S766" t="str">
        <f>VLOOKUP(C766, Query[[Country]:[Land Area]],6, FALSE)</f>
        <v>35,410</v>
      </c>
      <c r="T766" t="str">
        <f>VLOOKUP(C766, Query[[Country]:[Area]],10, FALSE)</f>
        <v>36,193</v>
      </c>
      <c r="U766" t="str">
        <f>VLOOKUP(C766, Query[[Country]:[Region]],12, FALSE)</f>
        <v>Asia</v>
      </c>
      <c r="V766" t="str">
        <f>VLOOKUP(C766, Query[[Country]:[Subregion]],13, FALSE)</f>
        <v>Eastern Asia</v>
      </c>
      <c r="W766" t="str">
        <f>VLOOKUP(C766, Query[[Country]:[GDP (IMF)]],16, FALSE)</f>
        <v>$633.70 Bn</v>
      </c>
      <c r="X766" t="str">
        <f>VLOOKUP(C766, Query[[Country]:[GDP (UN)]],17, FALSE)</f>
        <v>-</v>
      </c>
      <c r="Y766">
        <f>VLOOKUP(C766, Query[[Country]:[GDP Per Capita]],18, FALSE)</f>
        <v>26607.09</v>
      </c>
    </row>
    <row r="767" spans="1:25" x14ac:dyDescent="0.2">
      <c r="A767">
        <v>566</v>
      </c>
      <c r="B767" t="s">
        <v>600</v>
      </c>
      <c r="C767" t="s">
        <v>66</v>
      </c>
      <c r="D767">
        <v>26</v>
      </c>
      <c r="E767">
        <v>355</v>
      </c>
      <c r="F767">
        <v>478</v>
      </c>
      <c r="G767">
        <v>210</v>
      </c>
      <c r="H767">
        <v>394</v>
      </c>
      <c r="I767">
        <v>408</v>
      </c>
      <c r="J767">
        <v>363</v>
      </c>
      <c r="K767" t="s">
        <v>2759</v>
      </c>
      <c r="L767">
        <v>481</v>
      </c>
      <c r="M767">
        <v>44.92</v>
      </c>
      <c r="N767">
        <v>2014</v>
      </c>
      <c r="O767" t="str">
        <f>VLOOKUP(C767, Query[[Country]:[Population Rank]],2,FALSE)</f>
        <v>22</v>
      </c>
      <c r="P767" t="str">
        <f>VLOOKUP(C767, Query[[Country]:[Growth Rate]],3,FALSE)</f>
        <v>0.22%</v>
      </c>
      <c r="Q767" t="str">
        <f>VLOOKUP(C767, Query[[Country]:[World Percentage]],4,FALSE)</f>
        <v>0.84%</v>
      </c>
      <c r="R767" t="str">
        <f>VLOOKUP(C767, Query[[Country]:[Density]],5,FALSE)</f>
        <v>118.31</v>
      </c>
      <c r="S767" t="str">
        <f>VLOOKUP(C767, Query[[Country]:[Land Area]],6, FALSE)</f>
        <v>547,557</v>
      </c>
      <c r="T767" t="str">
        <f>VLOOKUP(C767, Query[[Country]:[Area]],10, FALSE)</f>
        <v>551,695</v>
      </c>
      <c r="U767" t="str">
        <f>VLOOKUP(C767, Query[[Country]:[Region]],12, FALSE)</f>
        <v>Europe</v>
      </c>
      <c r="V767" t="str">
        <f>VLOOKUP(C767, Query[[Country]:[Subregion]],13, FALSE)</f>
        <v>Western Europe</v>
      </c>
      <c r="W767" t="str">
        <f>VLOOKUP(C767, Query[[Country]:[GDP (IMF)]],16, FALSE)</f>
        <v>$2.88 Tn</v>
      </c>
      <c r="X767" t="str">
        <f>VLOOKUP(C767, Query[[Country]:[GDP (UN)]],17, FALSE)</f>
        <v>$2.47 Tn</v>
      </c>
      <c r="Y767">
        <f>VLOOKUP(C767, Query[[Country]:[GDP Per Capita]],18, FALSE)</f>
        <v>44061.52</v>
      </c>
    </row>
    <row r="768" spans="1:25" x14ac:dyDescent="0.2">
      <c r="A768">
        <v>567</v>
      </c>
      <c r="B768" t="s">
        <v>601</v>
      </c>
      <c r="C768" t="s">
        <v>95</v>
      </c>
      <c r="D768">
        <v>28</v>
      </c>
      <c r="E768">
        <v>355</v>
      </c>
      <c r="F768">
        <v>478</v>
      </c>
      <c r="G768">
        <v>210</v>
      </c>
      <c r="H768">
        <v>436</v>
      </c>
      <c r="I768">
        <v>750</v>
      </c>
      <c r="J768">
        <v>493</v>
      </c>
      <c r="K768" t="s">
        <v>2677</v>
      </c>
      <c r="L768">
        <v>737</v>
      </c>
      <c r="M768">
        <v>44.91</v>
      </c>
      <c r="N768">
        <v>2014</v>
      </c>
      <c r="O768" t="str">
        <f>VLOOKUP(C768, Query[[Country]:[Population Rank]],2,FALSE)</f>
        <v>23</v>
      </c>
      <c r="P768" t="str">
        <f>VLOOKUP(C768, Query[[Country]:[Growth Rate]],3,FALSE)</f>
        <v>-0.15%</v>
      </c>
      <c r="Q768" t="str">
        <f>VLOOKUP(C768, Query[[Country]:[World Percentage]],4,FALSE)</f>
        <v>0.78%</v>
      </c>
      <c r="R768" t="str">
        <f>VLOOKUP(C768, Query[[Country]:[Density]],5,FALSE)</f>
        <v>200.65</v>
      </c>
      <c r="S768" t="str">
        <f>VLOOKUP(C768, Query[[Country]:[Land Area]],6, FALSE)</f>
        <v>294,140</v>
      </c>
      <c r="T768" t="str">
        <f>VLOOKUP(C768, Query[[Country]:[Area]],10, FALSE)</f>
        <v>301,336</v>
      </c>
      <c r="U768" t="str">
        <f>VLOOKUP(C768, Query[[Country]:[Region]],12, FALSE)</f>
        <v>Europe</v>
      </c>
      <c r="V768" t="str">
        <f>VLOOKUP(C768, Query[[Country]:[Subregion]],13, FALSE)</f>
        <v>Southern Europe</v>
      </c>
      <c r="W768" t="str">
        <f>VLOOKUP(C768, Query[[Country]:[GDP (IMF)]],16, FALSE)</f>
        <v>$2.09 Tn</v>
      </c>
      <c r="X768" t="str">
        <f>VLOOKUP(C768, Query[[Country]:[GDP (UN)]],17, FALSE)</f>
        <v>$1.86 Tn</v>
      </c>
      <c r="Y768">
        <f>VLOOKUP(C768, Query[[Country]:[GDP Per Capita]],18, FALSE)</f>
        <v>34574.71</v>
      </c>
    </row>
    <row r="769" spans="1:25" x14ac:dyDescent="0.2">
      <c r="A769">
        <v>568</v>
      </c>
      <c r="B769" t="s">
        <v>602</v>
      </c>
      <c r="C769" t="s">
        <v>66</v>
      </c>
      <c r="D769">
        <v>27</v>
      </c>
      <c r="E769">
        <v>355</v>
      </c>
      <c r="F769">
        <v>201</v>
      </c>
      <c r="G769">
        <v>210</v>
      </c>
      <c r="H769">
        <v>499</v>
      </c>
      <c r="I769">
        <v>705</v>
      </c>
      <c r="J769">
        <v>800</v>
      </c>
      <c r="K769" t="s">
        <v>2749</v>
      </c>
      <c r="L769">
        <v>737</v>
      </c>
      <c r="M769">
        <v>44.91</v>
      </c>
      <c r="N769">
        <v>2014</v>
      </c>
      <c r="O769" t="str">
        <f>VLOOKUP(C769, Query[[Country]:[Population Rank]],2,FALSE)</f>
        <v>22</v>
      </c>
      <c r="P769" t="str">
        <f>VLOOKUP(C769, Query[[Country]:[Growth Rate]],3,FALSE)</f>
        <v>0.22%</v>
      </c>
      <c r="Q769" t="str">
        <f>VLOOKUP(C769, Query[[Country]:[World Percentage]],4,FALSE)</f>
        <v>0.84%</v>
      </c>
      <c r="R769" t="str">
        <f>VLOOKUP(C769, Query[[Country]:[Density]],5,FALSE)</f>
        <v>118.31</v>
      </c>
      <c r="S769" t="str">
        <f>VLOOKUP(C769, Query[[Country]:[Land Area]],6, FALSE)</f>
        <v>547,557</v>
      </c>
      <c r="T769" t="str">
        <f>VLOOKUP(C769, Query[[Country]:[Area]],10, FALSE)</f>
        <v>551,695</v>
      </c>
      <c r="U769" t="str">
        <f>VLOOKUP(C769, Query[[Country]:[Region]],12, FALSE)</f>
        <v>Europe</v>
      </c>
      <c r="V769" t="str">
        <f>VLOOKUP(C769, Query[[Country]:[Subregion]],13, FALSE)</f>
        <v>Western Europe</v>
      </c>
      <c r="W769" t="str">
        <f>VLOOKUP(C769, Query[[Country]:[GDP (IMF)]],16, FALSE)</f>
        <v>$2.88 Tn</v>
      </c>
      <c r="X769" t="str">
        <f>VLOOKUP(C769, Query[[Country]:[GDP (UN)]],17, FALSE)</f>
        <v>$2.47 Tn</v>
      </c>
      <c r="Y769">
        <f>VLOOKUP(C769, Query[[Country]:[GDP Per Capita]],18, FALSE)</f>
        <v>44061.52</v>
      </c>
    </row>
    <row r="770" spans="1:25" x14ac:dyDescent="0.2">
      <c r="A770">
        <v>569</v>
      </c>
      <c r="B770" t="s">
        <v>603</v>
      </c>
      <c r="C770" t="s">
        <v>358</v>
      </c>
      <c r="D770">
        <v>6</v>
      </c>
      <c r="E770">
        <v>153</v>
      </c>
      <c r="F770">
        <v>308</v>
      </c>
      <c r="G770">
        <v>210</v>
      </c>
      <c r="H770">
        <v>536</v>
      </c>
      <c r="I770">
        <v>846</v>
      </c>
      <c r="J770">
        <v>609</v>
      </c>
      <c r="K770" t="s">
        <v>2750</v>
      </c>
      <c r="L770">
        <v>227</v>
      </c>
      <c r="M770">
        <v>44.91</v>
      </c>
      <c r="N770">
        <v>2014</v>
      </c>
      <c r="O770" t="str">
        <f>VLOOKUP(C770, Query[[Country]:[Population Rank]],2,FALSE)</f>
        <v>2</v>
      </c>
      <c r="P770" t="str">
        <f>VLOOKUP(C770, Query[[Country]:[Growth Rate]],3,FALSE)</f>
        <v>0.99%</v>
      </c>
      <c r="Q770" t="str">
        <f>VLOOKUP(C770, Query[[Country]:[World Percentage]],4,FALSE)</f>
        <v>17.70%</v>
      </c>
      <c r="R770" t="str">
        <f>VLOOKUP(C770, Query[[Country]:[Density]],5,FALSE)</f>
        <v>419.76</v>
      </c>
      <c r="S770" t="str">
        <f>VLOOKUP(C770, Query[[Country]:[Land Area]],6, FALSE)</f>
        <v>2,973,190</v>
      </c>
      <c r="T770" t="str">
        <f>VLOOKUP(C770, Query[[Country]:[Area]],10, FALSE)</f>
        <v>3,287,590</v>
      </c>
      <c r="U770" t="str">
        <f>VLOOKUP(C770, Query[[Country]:[Region]],12, FALSE)</f>
        <v>Asia</v>
      </c>
      <c r="V770" t="str">
        <f>VLOOKUP(C770, Query[[Country]:[Subregion]],13, FALSE)</f>
        <v>Southern Asia</v>
      </c>
      <c r="W770" t="str">
        <f>VLOOKUP(C770, Query[[Country]:[GDP (IMF)]],16, FALSE)</f>
        <v>$3.26 Tn</v>
      </c>
      <c r="X770" t="str">
        <f>VLOOKUP(C770, Query[[Country]:[GDP (UN)]],17, FALSE)</f>
        <v>$2.26 Tn</v>
      </c>
      <c r="Y770">
        <f>VLOOKUP(C770, Query[[Country]:[GDP Per Capita]],18, FALSE)</f>
        <v>2360.66</v>
      </c>
    </row>
    <row r="771" spans="1:25" x14ac:dyDescent="0.2">
      <c r="A771">
        <v>570</v>
      </c>
      <c r="B771" t="s">
        <v>604</v>
      </c>
      <c r="C771" t="s">
        <v>30</v>
      </c>
      <c r="D771">
        <v>34</v>
      </c>
      <c r="E771">
        <v>355</v>
      </c>
      <c r="F771">
        <v>211</v>
      </c>
      <c r="G771">
        <v>210</v>
      </c>
      <c r="H771">
        <v>694</v>
      </c>
      <c r="I771">
        <v>648</v>
      </c>
      <c r="J771">
        <v>493</v>
      </c>
      <c r="K771" t="s">
        <v>2752</v>
      </c>
      <c r="L771">
        <v>373</v>
      </c>
      <c r="M771">
        <v>44.9</v>
      </c>
      <c r="N771">
        <v>2014</v>
      </c>
      <c r="O771" t="str">
        <f>VLOOKUP(C771, Query[[Country]:[Population Rank]],2,FALSE)</f>
        <v>11</v>
      </c>
      <c r="P771" t="str">
        <f>VLOOKUP(C771, Query[[Country]:[Growth Rate]],3,FALSE)</f>
        <v>-0.30%</v>
      </c>
      <c r="Q771" t="str">
        <f>VLOOKUP(C771, Query[[Country]:[World Percentage]],4,FALSE)</f>
        <v>1.62%</v>
      </c>
      <c r="R771" t="str">
        <f>VLOOKUP(C771, Query[[Country]:[Density]],5,FALSE)</f>
        <v>334.66</v>
      </c>
      <c r="S771" t="str">
        <f>VLOOKUP(C771, Query[[Country]:[Land Area]],6, FALSE)</f>
        <v>364,555</v>
      </c>
      <c r="T771" t="str">
        <f>VLOOKUP(C771, Query[[Country]:[Area]],10, FALSE)</f>
        <v>377,930</v>
      </c>
      <c r="U771" t="str">
        <f>VLOOKUP(C771, Query[[Country]:[Region]],12, FALSE)</f>
        <v>Asia</v>
      </c>
      <c r="V771" t="str">
        <f>VLOOKUP(C771, Query[[Country]:[Subregion]],13, FALSE)</f>
        <v>Eastern Asia</v>
      </c>
      <c r="W771" t="str">
        <f>VLOOKUP(C771, Query[[Country]:[GDP (IMF)]],16, FALSE)</f>
        <v>$5.50 Tn</v>
      </c>
      <c r="X771" t="str">
        <f>VLOOKUP(C771, Query[[Country]:[GDP (UN)]],17, FALSE)</f>
        <v>$4.94 Tn</v>
      </c>
      <c r="Y771">
        <f>VLOOKUP(C771, Query[[Country]:[GDP Per Capita]],18, FALSE)</f>
        <v>43450.14</v>
      </c>
    </row>
    <row r="772" spans="1:25" x14ac:dyDescent="0.2">
      <c r="A772">
        <v>571</v>
      </c>
      <c r="B772" t="s">
        <v>605</v>
      </c>
      <c r="C772" t="s">
        <v>138</v>
      </c>
      <c r="D772">
        <v>27</v>
      </c>
      <c r="E772">
        <v>355</v>
      </c>
      <c r="F772">
        <v>478</v>
      </c>
      <c r="G772">
        <v>210</v>
      </c>
      <c r="H772">
        <v>389</v>
      </c>
      <c r="I772">
        <v>667</v>
      </c>
      <c r="J772">
        <v>493</v>
      </c>
      <c r="K772" t="s">
        <v>2759</v>
      </c>
      <c r="L772">
        <v>481</v>
      </c>
      <c r="M772">
        <v>44.9</v>
      </c>
      <c r="N772">
        <v>2014</v>
      </c>
      <c r="O772" t="str">
        <f>VLOOKUP(C772, Query[[Country]:[Population Rank]],2,FALSE)</f>
        <v>1</v>
      </c>
      <c r="P772" t="str">
        <f>VLOOKUP(C772, Query[[Country]:[Growth Rate]],3,FALSE)</f>
        <v>0.39%</v>
      </c>
      <c r="Q772" t="str">
        <f>VLOOKUP(C772, Query[[Country]:[World Percentage]],4,FALSE)</f>
        <v>18.47%</v>
      </c>
      <c r="R772" t="str">
        <f>VLOOKUP(C772, Query[[Country]:[Density]],5,FALSE)</f>
        <v>148.28</v>
      </c>
      <c r="S772" t="str">
        <f>VLOOKUP(C772, Query[[Country]:[Land Area]],6, FALSE)</f>
        <v>9,388,211</v>
      </c>
      <c r="T772" t="str">
        <f>VLOOKUP(C772, Query[[Country]:[Area]],10, FALSE)</f>
        <v>9,706,961</v>
      </c>
      <c r="U772" t="str">
        <f>VLOOKUP(C772, Query[[Country]:[Region]],12, FALSE)</f>
        <v>Asia</v>
      </c>
      <c r="V772" t="str">
        <f>VLOOKUP(C772, Query[[Country]:[Subregion]],13, FALSE)</f>
        <v>Eastern Asia</v>
      </c>
      <c r="W772" t="str">
        <f>VLOOKUP(C772, Query[[Country]:[GDP (IMF)]],16, FALSE)</f>
        <v>$15.47 Tn</v>
      </c>
      <c r="X772" t="str">
        <f>VLOOKUP(C772, Query[[Country]:[GDP (UN)]],17, FALSE)</f>
        <v>$11.22 Tn</v>
      </c>
      <c r="Y772">
        <f>VLOOKUP(C772, Query[[Country]:[GDP Per Capita]],18, FALSE)</f>
        <v>10746.78</v>
      </c>
    </row>
    <row r="773" spans="1:25" x14ac:dyDescent="0.2">
      <c r="A773">
        <v>572</v>
      </c>
      <c r="B773" t="s">
        <v>606</v>
      </c>
      <c r="C773" t="s">
        <v>115</v>
      </c>
      <c r="D773">
        <v>13</v>
      </c>
      <c r="E773">
        <v>355</v>
      </c>
      <c r="F773">
        <v>478</v>
      </c>
      <c r="G773">
        <v>210</v>
      </c>
      <c r="H773">
        <v>510</v>
      </c>
      <c r="I773">
        <v>238</v>
      </c>
      <c r="J773">
        <v>363</v>
      </c>
      <c r="K773" t="s">
        <v>2748</v>
      </c>
      <c r="L773">
        <v>552</v>
      </c>
      <c r="M773">
        <v>44.9</v>
      </c>
      <c r="N773">
        <v>2014</v>
      </c>
      <c r="O773" t="str">
        <f>VLOOKUP(C773, Query[[Country]:[Population Rank]],2,FALSE)</f>
        <v>55</v>
      </c>
      <c r="P773" t="str">
        <f>VLOOKUP(C773, Query[[Country]:[Growth Rate]],3,FALSE)</f>
        <v>1.18%</v>
      </c>
      <c r="Q773" t="str">
        <f>VLOOKUP(C773, Query[[Country]:[World Percentage]],4,FALSE)</f>
        <v>0.33%</v>
      </c>
      <c r="R773" t="str">
        <f>VLOOKUP(C773, Query[[Country]:[Density]],5,FALSE)</f>
        <v>3.32</v>
      </c>
      <c r="S773" t="str">
        <f>VLOOKUP(C773, Query[[Country]:[Land Area]],6, FALSE)</f>
        <v>7,682,300</v>
      </c>
      <c r="T773" t="str">
        <f>VLOOKUP(C773, Query[[Country]:[Area]],10, FALSE)</f>
        <v>7,692,024</v>
      </c>
      <c r="U773" t="str">
        <f>VLOOKUP(C773, Query[[Country]:[Region]],12, FALSE)</f>
        <v>Oceania</v>
      </c>
      <c r="V773" t="str">
        <f>VLOOKUP(C773, Query[[Country]:[Subregion]],13, FALSE)</f>
        <v>Australia and New Zealand</v>
      </c>
      <c r="W773" t="str">
        <f>VLOOKUP(C773, Query[[Country]:[GDP (IMF)]],16, FALSE)</f>
        <v>$1.48 Tn</v>
      </c>
      <c r="X773" t="str">
        <f>VLOOKUP(C773, Query[[Country]:[GDP (UN)]],17, FALSE)</f>
        <v>$1.30 Tn</v>
      </c>
      <c r="Y773">
        <f>VLOOKUP(C773, Query[[Country]:[GDP Per Capita]],18, FALSE)</f>
        <v>58096.73</v>
      </c>
    </row>
    <row r="774" spans="1:25" x14ac:dyDescent="0.2">
      <c r="A774">
        <v>573</v>
      </c>
      <c r="B774" t="s">
        <v>607</v>
      </c>
      <c r="C774" t="s">
        <v>30</v>
      </c>
      <c r="D774">
        <v>35</v>
      </c>
      <c r="E774">
        <v>355</v>
      </c>
      <c r="F774">
        <v>478</v>
      </c>
      <c r="G774">
        <v>210</v>
      </c>
      <c r="H774">
        <v>586</v>
      </c>
      <c r="I774">
        <v>589</v>
      </c>
      <c r="J774">
        <v>406</v>
      </c>
      <c r="K774" t="s">
        <v>2780</v>
      </c>
      <c r="L774">
        <v>149</v>
      </c>
      <c r="M774">
        <v>44.89</v>
      </c>
      <c r="N774">
        <v>2014</v>
      </c>
      <c r="O774" t="str">
        <f>VLOOKUP(C774, Query[[Country]:[Population Rank]],2,FALSE)</f>
        <v>11</v>
      </c>
      <c r="P774" t="str">
        <f>VLOOKUP(C774, Query[[Country]:[Growth Rate]],3,FALSE)</f>
        <v>-0.30%</v>
      </c>
      <c r="Q774" t="str">
        <f>VLOOKUP(C774, Query[[Country]:[World Percentage]],4,FALSE)</f>
        <v>1.62%</v>
      </c>
      <c r="R774" t="str">
        <f>VLOOKUP(C774, Query[[Country]:[Density]],5,FALSE)</f>
        <v>334.66</v>
      </c>
      <c r="S774" t="str">
        <f>VLOOKUP(C774, Query[[Country]:[Land Area]],6, FALSE)</f>
        <v>364,555</v>
      </c>
      <c r="T774" t="str">
        <f>VLOOKUP(C774, Query[[Country]:[Area]],10, FALSE)</f>
        <v>377,930</v>
      </c>
      <c r="U774" t="str">
        <f>VLOOKUP(C774, Query[[Country]:[Region]],12, FALSE)</f>
        <v>Asia</v>
      </c>
      <c r="V774" t="str">
        <f>VLOOKUP(C774, Query[[Country]:[Subregion]],13, FALSE)</f>
        <v>Eastern Asia</v>
      </c>
      <c r="W774" t="str">
        <f>VLOOKUP(C774, Query[[Country]:[GDP (IMF)]],16, FALSE)</f>
        <v>$5.50 Tn</v>
      </c>
      <c r="X774" t="str">
        <f>VLOOKUP(C774, Query[[Country]:[GDP (UN)]],17, FALSE)</f>
        <v>$4.94 Tn</v>
      </c>
      <c r="Y774">
        <f>VLOOKUP(C774, Query[[Country]:[GDP Per Capita]],18, FALSE)</f>
        <v>43450.14</v>
      </c>
    </row>
    <row r="775" spans="1:25" x14ac:dyDescent="0.2">
      <c r="A775">
        <v>574</v>
      </c>
      <c r="B775" t="s">
        <v>608</v>
      </c>
      <c r="C775" t="s">
        <v>358</v>
      </c>
      <c r="D775">
        <v>7</v>
      </c>
      <c r="E775">
        <v>355</v>
      </c>
      <c r="F775">
        <v>201</v>
      </c>
      <c r="G775">
        <v>210</v>
      </c>
      <c r="H775">
        <v>501</v>
      </c>
      <c r="I775">
        <v>966</v>
      </c>
      <c r="J775">
        <v>800</v>
      </c>
      <c r="K775" t="s">
        <v>2780</v>
      </c>
      <c r="L775">
        <v>426</v>
      </c>
      <c r="M775">
        <v>44.89</v>
      </c>
      <c r="N775">
        <v>2014</v>
      </c>
      <c r="O775" t="str">
        <f>VLOOKUP(C775, Query[[Country]:[Population Rank]],2,FALSE)</f>
        <v>2</v>
      </c>
      <c r="P775" t="str">
        <f>VLOOKUP(C775, Query[[Country]:[Growth Rate]],3,FALSE)</f>
        <v>0.99%</v>
      </c>
      <c r="Q775" t="str">
        <f>VLOOKUP(C775, Query[[Country]:[World Percentage]],4,FALSE)</f>
        <v>17.70%</v>
      </c>
      <c r="R775" t="str">
        <f>VLOOKUP(C775, Query[[Country]:[Density]],5,FALSE)</f>
        <v>419.76</v>
      </c>
      <c r="S775" t="str">
        <f>VLOOKUP(C775, Query[[Country]:[Land Area]],6, FALSE)</f>
        <v>2,973,190</v>
      </c>
      <c r="T775" t="str">
        <f>VLOOKUP(C775, Query[[Country]:[Area]],10, FALSE)</f>
        <v>3,287,590</v>
      </c>
      <c r="U775" t="str">
        <f>VLOOKUP(C775, Query[[Country]:[Region]],12, FALSE)</f>
        <v>Asia</v>
      </c>
      <c r="V775" t="str">
        <f>VLOOKUP(C775, Query[[Country]:[Subregion]],13, FALSE)</f>
        <v>Southern Asia</v>
      </c>
      <c r="W775" t="str">
        <f>VLOOKUP(C775, Query[[Country]:[GDP (IMF)]],16, FALSE)</f>
        <v>$3.26 Tn</v>
      </c>
      <c r="X775" t="str">
        <f>VLOOKUP(C775, Query[[Country]:[GDP (UN)]],17, FALSE)</f>
        <v>$2.26 Tn</v>
      </c>
      <c r="Y775">
        <f>VLOOKUP(C775, Query[[Country]:[GDP Per Capita]],18, FALSE)</f>
        <v>2360.66</v>
      </c>
    </row>
    <row r="776" spans="1:25" x14ac:dyDescent="0.2">
      <c r="A776">
        <v>575</v>
      </c>
      <c r="B776" t="s">
        <v>609</v>
      </c>
      <c r="C776" t="s">
        <v>95</v>
      </c>
      <c r="D776">
        <v>29</v>
      </c>
      <c r="E776">
        <v>355</v>
      </c>
      <c r="F776">
        <v>478</v>
      </c>
      <c r="G776">
        <v>210</v>
      </c>
      <c r="H776">
        <v>544</v>
      </c>
      <c r="I776">
        <v>598</v>
      </c>
      <c r="J776">
        <v>609</v>
      </c>
      <c r="K776" t="s">
        <v>2007</v>
      </c>
      <c r="L776">
        <v>737</v>
      </c>
      <c r="M776">
        <v>44.89</v>
      </c>
      <c r="N776">
        <v>2014</v>
      </c>
      <c r="O776" t="str">
        <f>VLOOKUP(C776, Query[[Country]:[Population Rank]],2,FALSE)</f>
        <v>23</v>
      </c>
      <c r="P776" t="str">
        <f>VLOOKUP(C776, Query[[Country]:[Growth Rate]],3,FALSE)</f>
        <v>-0.15%</v>
      </c>
      <c r="Q776" t="str">
        <f>VLOOKUP(C776, Query[[Country]:[World Percentage]],4,FALSE)</f>
        <v>0.78%</v>
      </c>
      <c r="R776" t="str">
        <f>VLOOKUP(C776, Query[[Country]:[Density]],5,FALSE)</f>
        <v>200.65</v>
      </c>
      <c r="S776" t="str">
        <f>VLOOKUP(C776, Query[[Country]:[Land Area]],6, FALSE)</f>
        <v>294,140</v>
      </c>
      <c r="T776" t="str">
        <f>VLOOKUP(C776, Query[[Country]:[Area]],10, FALSE)</f>
        <v>301,336</v>
      </c>
      <c r="U776" t="str">
        <f>VLOOKUP(C776, Query[[Country]:[Region]],12, FALSE)</f>
        <v>Europe</v>
      </c>
      <c r="V776" t="str">
        <f>VLOOKUP(C776, Query[[Country]:[Subregion]],13, FALSE)</f>
        <v>Southern Europe</v>
      </c>
      <c r="W776" t="str">
        <f>VLOOKUP(C776, Query[[Country]:[GDP (IMF)]],16, FALSE)</f>
        <v>$2.09 Tn</v>
      </c>
      <c r="X776" t="str">
        <f>VLOOKUP(C776, Query[[Country]:[GDP (UN)]],17, FALSE)</f>
        <v>$1.86 Tn</v>
      </c>
      <c r="Y776">
        <f>VLOOKUP(C776, Query[[Country]:[GDP Per Capita]],18, FALSE)</f>
        <v>34574.71</v>
      </c>
    </row>
    <row r="777" spans="1:25" x14ac:dyDescent="0.2">
      <c r="A777">
        <v>576</v>
      </c>
      <c r="B777" t="s">
        <v>610</v>
      </c>
      <c r="C777" t="s">
        <v>358</v>
      </c>
      <c r="D777">
        <v>8</v>
      </c>
      <c r="E777">
        <v>355</v>
      </c>
      <c r="F777">
        <v>206</v>
      </c>
      <c r="G777">
        <v>210</v>
      </c>
      <c r="H777">
        <v>532</v>
      </c>
      <c r="I777">
        <v>928</v>
      </c>
      <c r="J777">
        <v>406</v>
      </c>
      <c r="K777" t="s">
        <v>2719</v>
      </c>
      <c r="L777">
        <v>280</v>
      </c>
      <c r="M777">
        <v>44.89</v>
      </c>
      <c r="N777">
        <v>2014</v>
      </c>
      <c r="O777" t="str">
        <f>VLOOKUP(C777, Query[[Country]:[Population Rank]],2,FALSE)</f>
        <v>2</v>
      </c>
      <c r="P777" t="str">
        <f>VLOOKUP(C777, Query[[Country]:[Growth Rate]],3,FALSE)</f>
        <v>0.99%</v>
      </c>
      <c r="Q777" t="str">
        <f>VLOOKUP(C777, Query[[Country]:[World Percentage]],4,FALSE)</f>
        <v>17.70%</v>
      </c>
      <c r="R777" t="str">
        <f>VLOOKUP(C777, Query[[Country]:[Density]],5,FALSE)</f>
        <v>419.76</v>
      </c>
      <c r="S777" t="str">
        <f>VLOOKUP(C777, Query[[Country]:[Land Area]],6, FALSE)</f>
        <v>2,973,190</v>
      </c>
      <c r="T777" t="str">
        <f>VLOOKUP(C777, Query[[Country]:[Area]],10, FALSE)</f>
        <v>3,287,590</v>
      </c>
      <c r="U777" t="str">
        <f>VLOOKUP(C777, Query[[Country]:[Region]],12, FALSE)</f>
        <v>Asia</v>
      </c>
      <c r="V777" t="str">
        <f>VLOOKUP(C777, Query[[Country]:[Subregion]],13, FALSE)</f>
        <v>Southern Asia</v>
      </c>
      <c r="W777" t="str">
        <f>VLOOKUP(C777, Query[[Country]:[GDP (IMF)]],16, FALSE)</f>
        <v>$3.26 Tn</v>
      </c>
      <c r="X777" t="str">
        <f>VLOOKUP(C777, Query[[Country]:[GDP (UN)]],17, FALSE)</f>
        <v>$2.26 Tn</v>
      </c>
      <c r="Y777">
        <f>VLOOKUP(C777, Query[[Country]:[GDP Per Capita]],18, FALSE)</f>
        <v>2360.66</v>
      </c>
    </row>
    <row r="778" spans="1:25" x14ac:dyDescent="0.2">
      <c r="A778">
        <v>577</v>
      </c>
      <c r="B778" t="s">
        <v>611</v>
      </c>
      <c r="C778" t="s">
        <v>19</v>
      </c>
      <c r="D778">
        <v>45</v>
      </c>
      <c r="E778">
        <v>355</v>
      </c>
      <c r="F778">
        <v>437</v>
      </c>
      <c r="G778">
        <v>210</v>
      </c>
      <c r="H778">
        <v>534</v>
      </c>
      <c r="I778">
        <v>425</v>
      </c>
      <c r="J778">
        <v>493</v>
      </c>
      <c r="K778" t="s">
        <v>2755</v>
      </c>
      <c r="L778">
        <v>426</v>
      </c>
      <c r="M778">
        <v>44.88</v>
      </c>
      <c r="N778">
        <v>2014</v>
      </c>
      <c r="O778" t="str">
        <f>VLOOKUP(C778, Query[[Country]:[Population Rank]],2,FALSE)</f>
        <v>21</v>
      </c>
      <c r="P778" t="str">
        <f>VLOOKUP(C778, Query[[Country]:[Growth Rate]],3,FALSE)</f>
        <v>0.53%</v>
      </c>
      <c r="Q778" t="str">
        <f>VLOOKUP(C778, Query[[Country]:[World Percentage]],4,FALSE)</f>
        <v>0.87%</v>
      </c>
      <c r="R778" t="str">
        <f>VLOOKUP(C778, Query[[Country]:[Density]],5,FALSE)</f>
        <v>279.48</v>
      </c>
      <c r="S778" t="str">
        <f>VLOOKUP(C778, Query[[Country]:[Land Area]],6, FALSE)</f>
        <v>241,930</v>
      </c>
      <c r="T778" t="str">
        <f>VLOOKUP(C778, Query[[Country]:[Area]],10, FALSE)</f>
        <v>242,900</v>
      </c>
      <c r="U778" t="str">
        <f>VLOOKUP(C778, Query[[Country]:[Region]],12, FALSE)</f>
        <v>Europe</v>
      </c>
      <c r="V778" t="str">
        <f>VLOOKUP(C778, Query[[Country]:[Subregion]],13, FALSE)</f>
        <v>Northern Europe</v>
      </c>
      <c r="W778" t="str">
        <f>VLOOKUP(C778, Query[[Country]:[GDP (IMF)]],16, FALSE)</f>
        <v>$2.93 Tn</v>
      </c>
      <c r="X778" t="str">
        <f>VLOOKUP(C778, Query[[Country]:[GDP (UN)]],17, FALSE)</f>
        <v>$2.65 Tn</v>
      </c>
      <c r="Y778">
        <f>VLOOKUP(C778, Query[[Country]:[GDP Per Capita]],18, FALSE)</f>
        <v>43117.57</v>
      </c>
    </row>
    <row r="779" spans="1:25" x14ac:dyDescent="0.2">
      <c r="A779">
        <v>578</v>
      </c>
      <c r="B779" t="s">
        <v>612</v>
      </c>
      <c r="C779" t="s">
        <v>95</v>
      </c>
      <c r="D779">
        <v>30</v>
      </c>
      <c r="E779">
        <v>355</v>
      </c>
      <c r="F779">
        <v>478</v>
      </c>
      <c r="G779">
        <v>210</v>
      </c>
      <c r="H779">
        <v>595</v>
      </c>
      <c r="I779">
        <v>407</v>
      </c>
      <c r="J779">
        <v>609</v>
      </c>
      <c r="K779" t="s">
        <v>2677</v>
      </c>
      <c r="L779">
        <v>737</v>
      </c>
      <c r="M779">
        <v>44.87</v>
      </c>
      <c r="N779">
        <v>2014</v>
      </c>
      <c r="O779" t="str">
        <f>VLOOKUP(C779, Query[[Country]:[Population Rank]],2,FALSE)</f>
        <v>23</v>
      </c>
      <c r="P779" t="str">
        <f>VLOOKUP(C779, Query[[Country]:[Growth Rate]],3,FALSE)</f>
        <v>-0.15%</v>
      </c>
      <c r="Q779" t="str">
        <f>VLOOKUP(C779, Query[[Country]:[World Percentage]],4,FALSE)</f>
        <v>0.78%</v>
      </c>
      <c r="R779" t="str">
        <f>VLOOKUP(C779, Query[[Country]:[Density]],5,FALSE)</f>
        <v>200.65</v>
      </c>
      <c r="S779" t="str">
        <f>VLOOKUP(C779, Query[[Country]:[Land Area]],6, FALSE)</f>
        <v>294,140</v>
      </c>
      <c r="T779" t="str">
        <f>VLOOKUP(C779, Query[[Country]:[Area]],10, FALSE)</f>
        <v>301,336</v>
      </c>
      <c r="U779" t="str">
        <f>VLOOKUP(C779, Query[[Country]:[Region]],12, FALSE)</f>
        <v>Europe</v>
      </c>
      <c r="V779" t="str">
        <f>VLOOKUP(C779, Query[[Country]:[Subregion]],13, FALSE)</f>
        <v>Southern Europe</v>
      </c>
      <c r="W779" t="str">
        <f>VLOOKUP(C779, Query[[Country]:[GDP (IMF)]],16, FALSE)</f>
        <v>$2.09 Tn</v>
      </c>
      <c r="X779" t="str">
        <f>VLOOKUP(C779, Query[[Country]:[GDP (UN)]],17, FALSE)</f>
        <v>$1.86 Tn</v>
      </c>
      <c r="Y779">
        <f>VLOOKUP(C779, Query[[Country]:[GDP Per Capita]],18, FALSE)</f>
        <v>34574.71</v>
      </c>
    </row>
    <row r="780" spans="1:25" x14ac:dyDescent="0.2">
      <c r="A780">
        <v>579</v>
      </c>
      <c r="B780" t="s">
        <v>613</v>
      </c>
      <c r="C780" t="s">
        <v>95</v>
      </c>
      <c r="D780">
        <v>31</v>
      </c>
      <c r="E780">
        <v>355</v>
      </c>
      <c r="F780">
        <v>478</v>
      </c>
      <c r="G780">
        <v>210</v>
      </c>
      <c r="H780">
        <v>464</v>
      </c>
      <c r="I780">
        <v>773</v>
      </c>
      <c r="J780">
        <v>800</v>
      </c>
      <c r="K780" t="s">
        <v>2752</v>
      </c>
      <c r="L780">
        <v>181</v>
      </c>
      <c r="M780">
        <v>44.85</v>
      </c>
      <c r="N780">
        <v>2014</v>
      </c>
      <c r="O780" t="str">
        <f>VLOOKUP(C780, Query[[Country]:[Population Rank]],2,FALSE)</f>
        <v>23</v>
      </c>
      <c r="P780" t="str">
        <f>VLOOKUP(C780, Query[[Country]:[Growth Rate]],3,FALSE)</f>
        <v>-0.15%</v>
      </c>
      <c r="Q780" t="str">
        <f>VLOOKUP(C780, Query[[Country]:[World Percentage]],4,FALSE)</f>
        <v>0.78%</v>
      </c>
      <c r="R780" t="str">
        <f>VLOOKUP(C780, Query[[Country]:[Density]],5,FALSE)</f>
        <v>200.65</v>
      </c>
      <c r="S780" t="str">
        <f>VLOOKUP(C780, Query[[Country]:[Land Area]],6, FALSE)</f>
        <v>294,140</v>
      </c>
      <c r="T780" t="str">
        <f>VLOOKUP(C780, Query[[Country]:[Area]],10, FALSE)</f>
        <v>301,336</v>
      </c>
      <c r="U780" t="str">
        <f>VLOOKUP(C780, Query[[Country]:[Region]],12, FALSE)</f>
        <v>Europe</v>
      </c>
      <c r="V780" t="str">
        <f>VLOOKUP(C780, Query[[Country]:[Subregion]],13, FALSE)</f>
        <v>Southern Europe</v>
      </c>
      <c r="W780" t="str">
        <f>VLOOKUP(C780, Query[[Country]:[GDP (IMF)]],16, FALSE)</f>
        <v>$2.09 Tn</v>
      </c>
      <c r="X780" t="str">
        <f>VLOOKUP(C780, Query[[Country]:[GDP (UN)]],17, FALSE)</f>
        <v>$1.86 Tn</v>
      </c>
      <c r="Y780">
        <f>VLOOKUP(C780, Query[[Country]:[GDP Per Capita]],18, FALSE)</f>
        <v>34574.71</v>
      </c>
    </row>
    <row r="781" spans="1:25" x14ac:dyDescent="0.2">
      <c r="A781">
        <v>580</v>
      </c>
      <c r="B781" t="s">
        <v>614</v>
      </c>
      <c r="C781" t="s">
        <v>159</v>
      </c>
      <c r="D781">
        <v>17</v>
      </c>
      <c r="E781">
        <v>355</v>
      </c>
      <c r="F781">
        <v>478</v>
      </c>
      <c r="G781">
        <v>210</v>
      </c>
      <c r="H781">
        <v>437</v>
      </c>
      <c r="I781">
        <v>465</v>
      </c>
      <c r="J781">
        <v>493</v>
      </c>
      <c r="K781" t="s">
        <v>2755</v>
      </c>
      <c r="L781">
        <v>426</v>
      </c>
      <c r="M781">
        <v>44.85</v>
      </c>
      <c r="N781">
        <v>2014</v>
      </c>
      <c r="O781" t="str">
        <f>VLOOKUP(C781, Query[[Country]:[Population Rank]],2,FALSE)</f>
        <v>30</v>
      </c>
      <c r="P781" t="str">
        <f>VLOOKUP(C781, Query[[Country]:[Growth Rate]],3,FALSE)</f>
        <v>0.04%</v>
      </c>
      <c r="Q781" t="str">
        <f>VLOOKUP(C781, Query[[Country]:[World Percentage]],4,FALSE)</f>
        <v>0.60%</v>
      </c>
      <c r="R781" t="str">
        <f>VLOOKUP(C781, Query[[Country]:[Density]],5,FALSE)</f>
        <v>92.40</v>
      </c>
      <c r="S781" t="str">
        <f>VLOOKUP(C781, Query[[Country]:[Land Area]],6, FALSE)</f>
        <v>498,800</v>
      </c>
      <c r="T781" t="str">
        <f>VLOOKUP(C781, Query[[Country]:[Area]],10, FALSE)</f>
        <v>505,992</v>
      </c>
      <c r="U781" t="str">
        <f>VLOOKUP(C781, Query[[Country]:[Region]],12, FALSE)</f>
        <v>Europe</v>
      </c>
      <c r="V781" t="str">
        <f>VLOOKUP(C781, Query[[Country]:[Subregion]],13, FALSE)</f>
        <v>Southern Europe</v>
      </c>
      <c r="W781" t="str">
        <f>VLOOKUP(C781, Query[[Country]:[GDP (IMF)]],16, FALSE)</f>
        <v>$1.50 Tn</v>
      </c>
      <c r="X781" t="str">
        <f>VLOOKUP(C781, Query[[Country]:[GDP (UN)]],17, FALSE)</f>
        <v>$1.24 Tn</v>
      </c>
      <c r="Y781">
        <f>VLOOKUP(C781, Query[[Country]:[GDP Per Capita]],18, FALSE)</f>
        <v>32019.83</v>
      </c>
    </row>
    <row r="782" spans="1:25" x14ac:dyDescent="0.2">
      <c r="A782">
        <v>581</v>
      </c>
      <c r="B782" t="s">
        <v>615</v>
      </c>
      <c r="C782" t="s">
        <v>30</v>
      </c>
      <c r="D782">
        <v>36</v>
      </c>
      <c r="E782">
        <v>355</v>
      </c>
      <c r="F782">
        <v>324</v>
      </c>
      <c r="G782">
        <v>210</v>
      </c>
      <c r="H782">
        <v>585</v>
      </c>
      <c r="I782">
        <v>564</v>
      </c>
      <c r="J782">
        <v>493</v>
      </c>
      <c r="K782" t="s">
        <v>2760</v>
      </c>
      <c r="L782">
        <v>338</v>
      </c>
      <c r="M782">
        <v>44.85</v>
      </c>
      <c r="N782">
        <v>2014</v>
      </c>
      <c r="O782" t="str">
        <f>VLOOKUP(C782, Query[[Country]:[Population Rank]],2,FALSE)</f>
        <v>11</v>
      </c>
      <c r="P782" t="str">
        <f>VLOOKUP(C782, Query[[Country]:[Growth Rate]],3,FALSE)</f>
        <v>-0.30%</v>
      </c>
      <c r="Q782" t="str">
        <f>VLOOKUP(C782, Query[[Country]:[World Percentage]],4,FALSE)</f>
        <v>1.62%</v>
      </c>
      <c r="R782" t="str">
        <f>VLOOKUP(C782, Query[[Country]:[Density]],5,FALSE)</f>
        <v>334.66</v>
      </c>
      <c r="S782" t="str">
        <f>VLOOKUP(C782, Query[[Country]:[Land Area]],6, FALSE)</f>
        <v>364,555</v>
      </c>
      <c r="T782" t="str">
        <f>VLOOKUP(C782, Query[[Country]:[Area]],10, FALSE)</f>
        <v>377,930</v>
      </c>
      <c r="U782" t="str">
        <f>VLOOKUP(C782, Query[[Country]:[Region]],12, FALSE)</f>
        <v>Asia</v>
      </c>
      <c r="V782" t="str">
        <f>VLOOKUP(C782, Query[[Country]:[Subregion]],13, FALSE)</f>
        <v>Eastern Asia</v>
      </c>
      <c r="W782" t="str">
        <f>VLOOKUP(C782, Query[[Country]:[GDP (IMF)]],16, FALSE)</f>
        <v>$5.50 Tn</v>
      </c>
      <c r="X782" t="str">
        <f>VLOOKUP(C782, Query[[Country]:[GDP (UN)]],17, FALSE)</f>
        <v>$4.94 Tn</v>
      </c>
      <c r="Y782">
        <f>VLOOKUP(C782, Query[[Country]:[GDP Per Capita]],18, FALSE)</f>
        <v>43450.14</v>
      </c>
    </row>
    <row r="783" spans="1:25" x14ac:dyDescent="0.2">
      <c r="A783">
        <v>582</v>
      </c>
      <c r="B783" t="s">
        <v>616</v>
      </c>
      <c r="C783" t="s">
        <v>362</v>
      </c>
      <c r="D783">
        <v>4</v>
      </c>
      <c r="E783">
        <v>355</v>
      </c>
      <c r="F783">
        <v>478</v>
      </c>
      <c r="G783">
        <v>210</v>
      </c>
      <c r="H783">
        <v>569</v>
      </c>
      <c r="I783">
        <v>828</v>
      </c>
      <c r="J783">
        <v>609</v>
      </c>
      <c r="K783" t="s">
        <v>2762</v>
      </c>
      <c r="L783">
        <v>737</v>
      </c>
      <c r="M783">
        <v>44.85</v>
      </c>
      <c r="N783">
        <v>2014</v>
      </c>
      <c r="O783" t="str">
        <f>VLOOKUP(C783, Query[[Country]:[Population Rank]],2,FALSE)</f>
        <v>87</v>
      </c>
      <c r="P783" t="str">
        <f>VLOOKUP(C783, Query[[Country]:[Growth Rate]],3,FALSE)</f>
        <v>-0.48%</v>
      </c>
      <c r="Q783" t="str">
        <f>VLOOKUP(C783, Query[[Country]:[World Percentage]],4,FALSE)</f>
        <v>0.13%</v>
      </c>
      <c r="R783" t="str">
        <f>VLOOKUP(C783, Query[[Country]:[Density]],5,FALSE)</f>
        <v>78.97</v>
      </c>
      <c r="S783" t="str">
        <f>VLOOKUP(C783, Query[[Country]:[Land Area]],6, FALSE)</f>
        <v>128,900</v>
      </c>
      <c r="T783" t="str">
        <f>VLOOKUP(C783, Query[[Country]:[Area]],10, FALSE)</f>
        <v>131,990</v>
      </c>
      <c r="U783" t="str">
        <f>VLOOKUP(C783, Query[[Country]:[Region]],12, FALSE)</f>
        <v>Europe</v>
      </c>
      <c r="V783" t="str">
        <f>VLOOKUP(C783, Query[[Country]:[Subregion]],13, FALSE)</f>
        <v>Southern Europe</v>
      </c>
      <c r="W783" t="str">
        <f>VLOOKUP(C783, Query[[Country]:[GDP (IMF)]],16, FALSE)</f>
        <v>$230.50 Bn</v>
      </c>
      <c r="X783" t="str">
        <f>VLOOKUP(C783, Query[[Country]:[GDP (UN)]],17, FALSE)</f>
        <v>$192.69 Bn</v>
      </c>
      <c r="Y783">
        <f>VLOOKUP(C783, Query[[Country]:[GDP Per Capita]],18, FALSE)</f>
        <v>22114.44</v>
      </c>
    </row>
    <row r="784" spans="1:25" x14ac:dyDescent="0.2">
      <c r="A784">
        <v>583</v>
      </c>
      <c r="B784" t="s">
        <v>617</v>
      </c>
      <c r="C784" t="s">
        <v>95</v>
      </c>
      <c r="D784">
        <v>32</v>
      </c>
      <c r="E784">
        <v>355</v>
      </c>
      <c r="F784">
        <v>478</v>
      </c>
      <c r="G784">
        <v>210</v>
      </c>
      <c r="H784">
        <v>514</v>
      </c>
      <c r="I784">
        <v>536</v>
      </c>
      <c r="J784">
        <v>800</v>
      </c>
      <c r="K784" t="s">
        <v>2748</v>
      </c>
      <c r="L784">
        <v>552</v>
      </c>
      <c r="M784">
        <v>44.85</v>
      </c>
      <c r="N784">
        <v>2014</v>
      </c>
      <c r="O784" t="str">
        <f>VLOOKUP(C784, Query[[Country]:[Population Rank]],2,FALSE)</f>
        <v>23</v>
      </c>
      <c r="P784" t="str">
        <f>VLOOKUP(C784, Query[[Country]:[Growth Rate]],3,FALSE)</f>
        <v>-0.15%</v>
      </c>
      <c r="Q784" t="str">
        <f>VLOOKUP(C784, Query[[Country]:[World Percentage]],4,FALSE)</f>
        <v>0.78%</v>
      </c>
      <c r="R784" t="str">
        <f>VLOOKUP(C784, Query[[Country]:[Density]],5,FALSE)</f>
        <v>200.65</v>
      </c>
      <c r="S784" t="str">
        <f>VLOOKUP(C784, Query[[Country]:[Land Area]],6, FALSE)</f>
        <v>294,140</v>
      </c>
      <c r="T784" t="str">
        <f>VLOOKUP(C784, Query[[Country]:[Area]],10, FALSE)</f>
        <v>301,336</v>
      </c>
      <c r="U784" t="str">
        <f>VLOOKUP(C784, Query[[Country]:[Region]],12, FALSE)</f>
        <v>Europe</v>
      </c>
      <c r="V784" t="str">
        <f>VLOOKUP(C784, Query[[Country]:[Subregion]],13, FALSE)</f>
        <v>Southern Europe</v>
      </c>
      <c r="W784" t="str">
        <f>VLOOKUP(C784, Query[[Country]:[GDP (IMF)]],16, FALSE)</f>
        <v>$2.09 Tn</v>
      </c>
      <c r="X784" t="str">
        <f>VLOOKUP(C784, Query[[Country]:[GDP (UN)]],17, FALSE)</f>
        <v>$1.86 Tn</v>
      </c>
      <c r="Y784">
        <f>VLOOKUP(C784, Query[[Country]:[GDP Per Capita]],18, FALSE)</f>
        <v>34574.71</v>
      </c>
    </row>
    <row r="785" spans="1:25" x14ac:dyDescent="0.2">
      <c r="A785">
        <v>584</v>
      </c>
      <c r="B785" t="s">
        <v>618</v>
      </c>
      <c r="C785" t="s">
        <v>30</v>
      </c>
      <c r="D785">
        <v>37</v>
      </c>
      <c r="E785">
        <v>355</v>
      </c>
      <c r="F785">
        <v>199</v>
      </c>
      <c r="G785">
        <v>210</v>
      </c>
      <c r="H785">
        <v>846</v>
      </c>
      <c r="I785">
        <v>710</v>
      </c>
      <c r="J785">
        <v>493</v>
      </c>
      <c r="K785" t="s">
        <v>2750</v>
      </c>
      <c r="L785">
        <v>373</v>
      </c>
      <c r="M785">
        <v>44.85</v>
      </c>
      <c r="N785">
        <v>2014</v>
      </c>
      <c r="O785" t="str">
        <f>VLOOKUP(C785, Query[[Country]:[Population Rank]],2,FALSE)</f>
        <v>11</v>
      </c>
      <c r="P785" t="str">
        <f>VLOOKUP(C785, Query[[Country]:[Growth Rate]],3,FALSE)</f>
        <v>-0.30%</v>
      </c>
      <c r="Q785" t="str">
        <f>VLOOKUP(C785, Query[[Country]:[World Percentage]],4,FALSE)</f>
        <v>1.62%</v>
      </c>
      <c r="R785" t="str">
        <f>VLOOKUP(C785, Query[[Country]:[Density]],5,FALSE)</f>
        <v>334.66</v>
      </c>
      <c r="S785" t="str">
        <f>VLOOKUP(C785, Query[[Country]:[Land Area]],6, FALSE)</f>
        <v>364,555</v>
      </c>
      <c r="T785" t="str">
        <f>VLOOKUP(C785, Query[[Country]:[Area]],10, FALSE)</f>
        <v>377,930</v>
      </c>
      <c r="U785" t="str">
        <f>VLOOKUP(C785, Query[[Country]:[Region]],12, FALSE)</f>
        <v>Asia</v>
      </c>
      <c r="V785" t="str">
        <f>VLOOKUP(C785, Query[[Country]:[Subregion]],13, FALSE)</f>
        <v>Eastern Asia</v>
      </c>
      <c r="W785" t="str">
        <f>VLOOKUP(C785, Query[[Country]:[GDP (IMF)]],16, FALSE)</f>
        <v>$5.50 Tn</v>
      </c>
      <c r="X785" t="str">
        <f>VLOOKUP(C785, Query[[Country]:[GDP (UN)]],17, FALSE)</f>
        <v>$4.94 Tn</v>
      </c>
      <c r="Y785">
        <f>VLOOKUP(C785, Query[[Country]:[GDP Per Capita]],18, FALSE)</f>
        <v>43450.14</v>
      </c>
    </row>
    <row r="786" spans="1:25" x14ac:dyDescent="0.2">
      <c r="A786">
        <v>585</v>
      </c>
      <c r="B786" t="s">
        <v>619</v>
      </c>
      <c r="C786" t="s">
        <v>168</v>
      </c>
      <c r="D786">
        <v>5</v>
      </c>
      <c r="E786">
        <v>355</v>
      </c>
      <c r="F786">
        <v>478</v>
      </c>
      <c r="G786">
        <v>210</v>
      </c>
      <c r="H786">
        <v>418</v>
      </c>
      <c r="I786">
        <v>632</v>
      </c>
      <c r="J786">
        <v>406</v>
      </c>
      <c r="K786" t="s">
        <v>2755</v>
      </c>
      <c r="L786">
        <v>552</v>
      </c>
      <c r="M786">
        <v>44.85</v>
      </c>
      <c r="N786">
        <v>2014</v>
      </c>
      <c r="O786" t="str">
        <f>VLOOKUP(C786, Query[[Country]:[Population Rank]],2,FALSE)</f>
        <v>6</v>
      </c>
      <c r="P786" t="str">
        <f>VLOOKUP(C786, Query[[Country]:[Growth Rate]],3,FALSE)</f>
        <v>0.72%</v>
      </c>
      <c r="Q786" t="str">
        <f>VLOOKUP(C786, Query[[Country]:[World Percentage]],4,FALSE)</f>
        <v>2.73%</v>
      </c>
      <c r="R786" t="str">
        <f>VLOOKUP(C786, Query[[Country]:[Density]],5,FALSE)</f>
        <v>24.96</v>
      </c>
      <c r="S786" t="str">
        <f>VLOOKUP(C786, Query[[Country]:[Land Area]],6, FALSE)</f>
        <v>8,358,140</v>
      </c>
      <c r="T786" t="str">
        <f>VLOOKUP(C786, Query[[Country]:[Area]],10, FALSE)</f>
        <v>8,515,767</v>
      </c>
      <c r="U786" t="str">
        <f>VLOOKUP(C786, Query[[Country]:[Region]],12, FALSE)</f>
        <v>Americas</v>
      </c>
      <c r="V786" t="str">
        <f>VLOOKUP(C786, Query[[Country]:[Subregion]],13, FALSE)</f>
        <v>South America</v>
      </c>
      <c r="W786" t="str">
        <f>VLOOKUP(C786, Query[[Country]:[GDP (IMF)]],16, FALSE)</f>
        <v>$2.06 Tn</v>
      </c>
      <c r="X786" t="str">
        <f>VLOOKUP(C786, Query[[Country]:[GDP (UN)]],17, FALSE)</f>
        <v>$1.80 Tn</v>
      </c>
      <c r="Y786">
        <f>VLOOKUP(C786, Query[[Country]:[GDP Per Capita]],18, FALSE)</f>
        <v>9703.17</v>
      </c>
    </row>
    <row r="787" spans="1:25" x14ac:dyDescent="0.2">
      <c r="A787">
        <v>586</v>
      </c>
      <c r="B787" t="s">
        <v>620</v>
      </c>
      <c r="C787" t="s">
        <v>15</v>
      </c>
      <c r="D787">
        <v>173</v>
      </c>
      <c r="E787">
        <v>355</v>
      </c>
      <c r="F787">
        <v>478</v>
      </c>
      <c r="G787">
        <v>210</v>
      </c>
      <c r="H787">
        <v>616</v>
      </c>
      <c r="I787">
        <v>431</v>
      </c>
      <c r="J787">
        <v>363</v>
      </c>
      <c r="K787" t="s">
        <v>2759</v>
      </c>
      <c r="L787">
        <v>481</v>
      </c>
      <c r="M787">
        <v>44.85</v>
      </c>
      <c r="N787">
        <v>2014</v>
      </c>
      <c r="O787" t="str">
        <f>VLOOKUP(C787, Query[[Country]:[Population Rank]],2,FALSE)</f>
        <v>3</v>
      </c>
      <c r="P787" t="str">
        <f>VLOOKUP(C787, Query[[Country]:[Growth Rate]],3,FALSE)</f>
        <v>0.59%</v>
      </c>
      <c r="Q787" t="str">
        <f>VLOOKUP(C787, Query[[Country]:[World Percentage]],4,FALSE)</f>
        <v>4.25%</v>
      </c>
      <c r="R787" t="str">
        <f>VLOOKUP(C787, Query[[Country]:[Density]],5,FALSE)</f>
        <v>35.32</v>
      </c>
      <c r="S787" t="str">
        <f>VLOOKUP(C787, Query[[Country]:[Land Area]],6, FALSE)</f>
        <v>9,147,420</v>
      </c>
      <c r="T787" t="str">
        <f>VLOOKUP(C787, Query[[Country]:[Area]],10, FALSE)</f>
        <v>9,372,610</v>
      </c>
      <c r="U787" t="str">
        <f>VLOOKUP(C787, Query[[Country]:[Region]],12, FALSE)</f>
        <v>Americas</v>
      </c>
      <c r="V787" t="str">
        <f>VLOOKUP(C787, Query[[Country]:[Subregion]],13, FALSE)</f>
        <v>Northern America</v>
      </c>
      <c r="W787" t="str">
        <f>VLOOKUP(C787, Query[[Country]:[GDP (IMF)]],16, FALSE)</f>
        <v>$22.20 Tn</v>
      </c>
      <c r="X787" t="str">
        <f>VLOOKUP(C787, Query[[Country]:[GDP (UN)]],17, FALSE)</f>
        <v>$18.62 Tn</v>
      </c>
      <c r="Y787">
        <f>VLOOKUP(C787, Query[[Country]:[GDP Per Capita]],18, FALSE)</f>
        <v>67063.27</v>
      </c>
    </row>
    <row r="788" spans="1:25" x14ac:dyDescent="0.2">
      <c r="A788">
        <v>587</v>
      </c>
      <c r="B788" t="s">
        <v>621</v>
      </c>
      <c r="C788" t="s">
        <v>622</v>
      </c>
      <c r="D788">
        <v>1</v>
      </c>
      <c r="E788">
        <v>355</v>
      </c>
      <c r="F788">
        <v>150</v>
      </c>
      <c r="G788">
        <v>210</v>
      </c>
      <c r="H788">
        <v>902</v>
      </c>
      <c r="I788">
        <v>550</v>
      </c>
      <c r="J788">
        <v>406</v>
      </c>
      <c r="K788" t="s">
        <v>2757</v>
      </c>
      <c r="L788">
        <v>637</v>
      </c>
      <c r="M788">
        <v>44.85</v>
      </c>
      <c r="N788">
        <v>2014</v>
      </c>
      <c r="O788" t="str">
        <f>VLOOKUP(C788, Query[[Country]:[Population Rank]],2,FALSE)</f>
        <v>29</v>
      </c>
      <c r="P788" t="str">
        <f>VLOOKUP(C788, Query[[Country]:[Growth Rate]],3,FALSE)</f>
        <v>1.08%</v>
      </c>
      <c r="Q788" t="str">
        <f>VLOOKUP(C788, Query[[Country]:[World Percentage]],4,FALSE)</f>
        <v>0.65%</v>
      </c>
      <c r="R788" t="str">
        <f>VLOOKUP(C788, Query[[Country]:[Density]],5,FALSE)</f>
        <v>44.57</v>
      </c>
      <c r="S788" t="str">
        <f>VLOOKUP(C788, Query[[Country]:[Land Area]],6, FALSE)</f>
        <v>1,109,500</v>
      </c>
      <c r="T788" t="str">
        <f>VLOOKUP(C788, Query[[Country]:[Area]],10, FALSE)</f>
        <v>1,141,748</v>
      </c>
      <c r="U788" t="str">
        <f>VLOOKUP(C788, Query[[Country]:[Region]],12, FALSE)</f>
        <v>Americas</v>
      </c>
      <c r="V788" t="str">
        <f>VLOOKUP(C788, Query[[Country]:[Subregion]],13, FALSE)</f>
        <v>South America</v>
      </c>
      <c r="W788" t="str">
        <f>VLOOKUP(C788, Query[[Country]:[GDP (IMF)]],16, FALSE)</f>
        <v>$352.81 Bn</v>
      </c>
      <c r="X788" t="str">
        <f>VLOOKUP(C788, Query[[Country]:[GDP (UN)]],17, FALSE)</f>
        <v>$282.46 Bn</v>
      </c>
      <c r="Y788">
        <f>VLOOKUP(C788, Query[[Country]:[GDP Per Capita]],18, FALSE)</f>
        <v>6933.76</v>
      </c>
    </row>
    <row r="789" spans="1:25" x14ac:dyDescent="0.2">
      <c r="A789">
        <v>588</v>
      </c>
      <c r="B789" t="s">
        <v>623</v>
      </c>
      <c r="C789" t="s">
        <v>138</v>
      </c>
      <c r="D789">
        <v>28</v>
      </c>
      <c r="E789">
        <v>355</v>
      </c>
      <c r="F789">
        <v>294</v>
      </c>
      <c r="G789">
        <v>210</v>
      </c>
      <c r="H789">
        <v>500</v>
      </c>
      <c r="I789">
        <v>915</v>
      </c>
      <c r="J789">
        <v>800</v>
      </c>
      <c r="K789" t="s">
        <v>2723</v>
      </c>
      <c r="L789">
        <v>737</v>
      </c>
      <c r="M789">
        <v>44.84</v>
      </c>
      <c r="N789">
        <v>2014</v>
      </c>
      <c r="O789" t="str">
        <f>VLOOKUP(C789, Query[[Country]:[Population Rank]],2,FALSE)</f>
        <v>1</v>
      </c>
      <c r="P789" t="str">
        <f>VLOOKUP(C789, Query[[Country]:[Growth Rate]],3,FALSE)</f>
        <v>0.39%</v>
      </c>
      <c r="Q789" t="str">
        <f>VLOOKUP(C789, Query[[Country]:[World Percentage]],4,FALSE)</f>
        <v>18.47%</v>
      </c>
      <c r="R789" t="str">
        <f>VLOOKUP(C789, Query[[Country]:[Density]],5,FALSE)</f>
        <v>148.28</v>
      </c>
      <c r="S789" t="str">
        <f>VLOOKUP(C789, Query[[Country]:[Land Area]],6, FALSE)</f>
        <v>9,388,211</v>
      </c>
      <c r="T789" t="str">
        <f>VLOOKUP(C789, Query[[Country]:[Area]],10, FALSE)</f>
        <v>9,706,961</v>
      </c>
      <c r="U789" t="str">
        <f>VLOOKUP(C789, Query[[Country]:[Region]],12, FALSE)</f>
        <v>Asia</v>
      </c>
      <c r="V789" t="str">
        <f>VLOOKUP(C789, Query[[Country]:[Subregion]],13, FALSE)</f>
        <v>Eastern Asia</v>
      </c>
      <c r="W789" t="str">
        <f>VLOOKUP(C789, Query[[Country]:[GDP (IMF)]],16, FALSE)</f>
        <v>$15.47 Tn</v>
      </c>
      <c r="X789" t="str">
        <f>VLOOKUP(C789, Query[[Country]:[GDP (UN)]],17, FALSE)</f>
        <v>$11.22 Tn</v>
      </c>
      <c r="Y789">
        <f>VLOOKUP(C789, Query[[Country]:[GDP Per Capita]],18, FALSE)</f>
        <v>10746.78</v>
      </c>
    </row>
    <row r="790" spans="1:25" x14ac:dyDescent="0.2">
      <c r="A790">
        <v>589</v>
      </c>
      <c r="B790" t="s">
        <v>624</v>
      </c>
      <c r="C790" t="s">
        <v>30</v>
      </c>
      <c r="D790">
        <v>38</v>
      </c>
      <c r="E790">
        <v>355</v>
      </c>
      <c r="F790">
        <v>478</v>
      </c>
      <c r="G790">
        <v>210</v>
      </c>
      <c r="H790">
        <v>697</v>
      </c>
      <c r="I790">
        <v>608</v>
      </c>
      <c r="J790">
        <v>493</v>
      </c>
      <c r="K790" t="s">
        <v>2748</v>
      </c>
      <c r="L790">
        <v>481</v>
      </c>
      <c r="M790">
        <v>44.84</v>
      </c>
      <c r="N790">
        <v>2014</v>
      </c>
      <c r="O790" t="str">
        <f>VLOOKUP(C790, Query[[Country]:[Population Rank]],2,FALSE)</f>
        <v>11</v>
      </c>
      <c r="P790" t="str">
        <f>VLOOKUP(C790, Query[[Country]:[Growth Rate]],3,FALSE)</f>
        <v>-0.30%</v>
      </c>
      <c r="Q790" t="str">
        <f>VLOOKUP(C790, Query[[Country]:[World Percentage]],4,FALSE)</f>
        <v>1.62%</v>
      </c>
      <c r="R790" t="str">
        <f>VLOOKUP(C790, Query[[Country]:[Density]],5,FALSE)</f>
        <v>334.66</v>
      </c>
      <c r="S790" t="str">
        <f>VLOOKUP(C790, Query[[Country]:[Land Area]],6, FALSE)</f>
        <v>364,555</v>
      </c>
      <c r="T790" t="str">
        <f>VLOOKUP(C790, Query[[Country]:[Area]],10, FALSE)</f>
        <v>377,930</v>
      </c>
      <c r="U790" t="str">
        <f>VLOOKUP(C790, Query[[Country]:[Region]],12, FALSE)</f>
        <v>Asia</v>
      </c>
      <c r="V790" t="str">
        <f>VLOOKUP(C790, Query[[Country]:[Subregion]],13, FALSE)</f>
        <v>Eastern Asia</v>
      </c>
      <c r="W790" t="str">
        <f>VLOOKUP(C790, Query[[Country]:[GDP (IMF)]],16, FALSE)</f>
        <v>$5.50 Tn</v>
      </c>
      <c r="X790" t="str">
        <f>VLOOKUP(C790, Query[[Country]:[GDP (UN)]],17, FALSE)</f>
        <v>$4.94 Tn</v>
      </c>
      <c r="Y790">
        <f>VLOOKUP(C790, Query[[Country]:[GDP Per Capita]],18, FALSE)</f>
        <v>43450.14</v>
      </c>
    </row>
    <row r="791" spans="1:25" x14ac:dyDescent="0.2">
      <c r="A791">
        <v>590</v>
      </c>
      <c r="B791" t="s">
        <v>625</v>
      </c>
      <c r="C791" t="s">
        <v>15</v>
      </c>
      <c r="D791">
        <v>174</v>
      </c>
      <c r="E791">
        <v>355</v>
      </c>
      <c r="F791">
        <v>478</v>
      </c>
      <c r="G791">
        <v>210</v>
      </c>
      <c r="H791">
        <v>796</v>
      </c>
      <c r="I791">
        <v>549</v>
      </c>
      <c r="J791">
        <v>609</v>
      </c>
      <c r="K791" t="s">
        <v>2762</v>
      </c>
      <c r="L791">
        <v>552</v>
      </c>
      <c r="M791">
        <v>44.84</v>
      </c>
      <c r="N791">
        <v>2014</v>
      </c>
      <c r="O791" t="str">
        <f>VLOOKUP(C791, Query[[Country]:[Population Rank]],2,FALSE)</f>
        <v>3</v>
      </c>
      <c r="P791" t="str">
        <f>VLOOKUP(C791, Query[[Country]:[Growth Rate]],3,FALSE)</f>
        <v>0.59%</v>
      </c>
      <c r="Q791" t="str">
        <f>VLOOKUP(C791, Query[[Country]:[World Percentage]],4,FALSE)</f>
        <v>4.25%</v>
      </c>
      <c r="R791" t="str">
        <f>VLOOKUP(C791, Query[[Country]:[Density]],5,FALSE)</f>
        <v>35.32</v>
      </c>
      <c r="S791" t="str">
        <f>VLOOKUP(C791, Query[[Country]:[Land Area]],6, FALSE)</f>
        <v>9,147,420</v>
      </c>
      <c r="T791" t="str">
        <f>VLOOKUP(C791, Query[[Country]:[Area]],10, FALSE)</f>
        <v>9,372,610</v>
      </c>
      <c r="U791" t="str">
        <f>VLOOKUP(C791, Query[[Country]:[Region]],12, FALSE)</f>
        <v>Americas</v>
      </c>
      <c r="V791" t="str">
        <f>VLOOKUP(C791, Query[[Country]:[Subregion]],13, FALSE)</f>
        <v>Northern America</v>
      </c>
      <c r="W791" t="str">
        <f>VLOOKUP(C791, Query[[Country]:[GDP (IMF)]],16, FALSE)</f>
        <v>$22.20 Tn</v>
      </c>
      <c r="X791" t="str">
        <f>VLOOKUP(C791, Query[[Country]:[GDP (UN)]],17, FALSE)</f>
        <v>$18.62 Tn</v>
      </c>
      <c r="Y791">
        <f>VLOOKUP(C791, Query[[Country]:[GDP Per Capita]],18, FALSE)</f>
        <v>67063.27</v>
      </c>
    </row>
    <row r="792" spans="1:25" x14ac:dyDescent="0.2">
      <c r="A792">
        <v>591</v>
      </c>
      <c r="B792" t="s">
        <v>626</v>
      </c>
      <c r="C792" t="s">
        <v>15</v>
      </c>
      <c r="D792">
        <v>175</v>
      </c>
      <c r="E792">
        <v>191</v>
      </c>
      <c r="F792">
        <v>478</v>
      </c>
      <c r="G792">
        <v>210</v>
      </c>
      <c r="H792">
        <v>571</v>
      </c>
      <c r="I792">
        <v>518</v>
      </c>
      <c r="J792">
        <v>800</v>
      </c>
      <c r="K792" t="s">
        <v>2771</v>
      </c>
      <c r="L792">
        <v>552</v>
      </c>
      <c r="M792">
        <v>44.83</v>
      </c>
      <c r="N792">
        <v>2014</v>
      </c>
      <c r="O792" t="str">
        <f>VLOOKUP(C792, Query[[Country]:[Population Rank]],2,FALSE)</f>
        <v>3</v>
      </c>
      <c r="P792" t="str">
        <f>VLOOKUP(C792, Query[[Country]:[Growth Rate]],3,FALSE)</f>
        <v>0.59%</v>
      </c>
      <c r="Q792" t="str">
        <f>VLOOKUP(C792, Query[[Country]:[World Percentage]],4,FALSE)</f>
        <v>4.25%</v>
      </c>
      <c r="R792" t="str">
        <f>VLOOKUP(C792, Query[[Country]:[Density]],5,FALSE)</f>
        <v>35.32</v>
      </c>
      <c r="S792" t="str">
        <f>VLOOKUP(C792, Query[[Country]:[Land Area]],6, FALSE)</f>
        <v>9,147,420</v>
      </c>
      <c r="T792" t="str">
        <f>VLOOKUP(C792, Query[[Country]:[Area]],10, FALSE)</f>
        <v>9,372,610</v>
      </c>
      <c r="U792" t="str">
        <f>VLOOKUP(C792, Query[[Country]:[Region]],12, FALSE)</f>
        <v>Americas</v>
      </c>
      <c r="V792" t="str">
        <f>VLOOKUP(C792, Query[[Country]:[Subregion]],13, FALSE)</f>
        <v>Northern America</v>
      </c>
      <c r="W792" t="str">
        <f>VLOOKUP(C792, Query[[Country]:[GDP (IMF)]],16, FALSE)</f>
        <v>$22.20 Tn</v>
      </c>
      <c r="X792" t="str">
        <f>VLOOKUP(C792, Query[[Country]:[GDP (UN)]],17, FALSE)</f>
        <v>$18.62 Tn</v>
      </c>
      <c r="Y792">
        <f>VLOOKUP(C792, Query[[Country]:[GDP Per Capita]],18, FALSE)</f>
        <v>67063.27</v>
      </c>
    </row>
    <row r="793" spans="1:25" x14ac:dyDescent="0.2">
      <c r="A793">
        <v>592</v>
      </c>
      <c r="B793" t="s">
        <v>627</v>
      </c>
      <c r="C793" t="s">
        <v>358</v>
      </c>
      <c r="D793">
        <v>9</v>
      </c>
      <c r="E793">
        <v>355</v>
      </c>
      <c r="F793">
        <v>478</v>
      </c>
      <c r="G793">
        <v>210</v>
      </c>
      <c r="H793">
        <v>458</v>
      </c>
      <c r="I793">
        <v>420</v>
      </c>
      <c r="J793">
        <v>310</v>
      </c>
      <c r="K793" t="s">
        <v>2713</v>
      </c>
      <c r="L793">
        <v>737</v>
      </c>
      <c r="M793">
        <v>44.83</v>
      </c>
      <c r="N793">
        <v>2014</v>
      </c>
      <c r="O793" t="str">
        <f>VLOOKUP(C793, Query[[Country]:[Population Rank]],2,FALSE)</f>
        <v>2</v>
      </c>
      <c r="P793" t="str">
        <f>VLOOKUP(C793, Query[[Country]:[Growth Rate]],3,FALSE)</f>
        <v>0.99%</v>
      </c>
      <c r="Q793" t="str">
        <f>VLOOKUP(C793, Query[[Country]:[World Percentage]],4,FALSE)</f>
        <v>17.70%</v>
      </c>
      <c r="R793" t="str">
        <f>VLOOKUP(C793, Query[[Country]:[Density]],5,FALSE)</f>
        <v>419.76</v>
      </c>
      <c r="S793" t="str">
        <f>VLOOKUP(C793, Query[[Country]:[Land Area]],6, FALSE)</f>
        <v>2,973,190</v>
      </c>
      <c r="T793" t="str">
        <f>VLOOKUP(C793, Query[[Country]:[Area]],10, FALSE)</f>
        <v>3,287,590</v>
      </c>
      <c r="U793" t="str">
        <f>VLOOKUP(C793, Query[[Country]:[Region]],12, FALSE)</f>
        <v>Asia</v>
      </c>
      <c r="V793" t="str">
        <f>VLOOKUP(C793, Query[[Country]:[Subregion]],13, FALSE)</f>
        <v>Southern Asia</v>
      </c>
      <c r="W793" t="str">
        <f>VLOOKUP(C793, Query[[Country]:[GDP (IMF)]],16, FALSE)</f>
        <v>$3.26 Tn</v>
      </c>
      <c r="X793" t="str">
        <f>VLOOKUP(C793, Query[[Country]:[GDP (UN)]],17, FALSE)</f>
        <v>$2.26 Tn</v>
      </c>
      <c r="Y793">
        <f>VLOOKUP(C793, Query[[Country]:[GDP Per Capita]],18, FALSE)</f>
        <v>2360.66</v>
      </c>
    </row>
    <row r="794" spans="1:25" x14ac:dyDescent="0.2">
      <c r="A794">
        <v>593</v>
      </c>
      <c r="B794" t="s">
        <v>628</v>
      </c>
      <c r="C794" t="s">
        <v>117</v>
      </c>
      <c r="D794">
        <v>5</v>
      </c>
      <c r="E794">
        <v>355</v>
      </c>
      <c r="F794">
        <v>384</v>
      </c>
      <c r="G794">
        <v>210</v>
      </c>
      <c r="H794">
        <v>606</v>
      </c>
      <c r="I794">
        <v>633</v>
      </c>
      <c r="J794">
        <v>363</v>
      </c>
      <c r="K794" t="s">
        <v>2737</v>
      </c>
      <c r="L794">
        <v>426</v>
      </c>
      <c r="M794">
        <v>44.83</v>
      </c>
      <c r="N794">
        <v>2014</v>
      </c>
      <c r="O794" t="str">
        <f>VLOOKUP(C794, Query[[Country]:[Population Rank]],2,FALSE)</f>
        <v>115</v>
      </c>
      <c r="P794" t="str">
        <f>VLOOKUP(C794, Query[[Country]:[Growth Rate]],3,FALSE)</f>
        <v>0.35%</v>
      </c>
      <c r="Q794" t="str">
        <f>VLOOKUP(C794, Query[[Country]:[World Percentage]],4,FALSE)</f>
        <v>0.07%</v>
      </c>
      <c r="R794" t="str">
        <f>VLOOKUP(C794, Query[[Country]:[Density]],5,FALSE)</f>
        <v>134.41</v>
      </c>
      <c r="S794" t="str">
        <f>VLOOKUP(C794, Query[[Country]:[Land Area]],6, FALSE)</f>
        <v>42,430</v>
      </c>
      <c r="T794" t="str">
        <f>VLOOKUP(C794, Query[[Country]:[Area]],10, FALSE)</f>
        <v>43,094</v>
      </c>
      <c r="U794" t="str">
        <f>VLOOKUP(C794, Query[[Country]:[Region]],12, FALSE)</f>
        <v>Europe</v>
      </c>
      <c r="V794" t="str">
        <f>VLOOKUP(C794, Query[[Country]:[Subregion]],13, FALSE)</f>
        <v>Northern Europe</v>
      </c>
      <c r="W794" t="str">
        <f>VLOOKUP(C794, Query[[Country]:[GDP (IMF)]],16, FALSE)</f>
        <v>$364.55 Bn</v>
      </c>
      <c r="X794" t="str">
        <f>VLOOKUP(C794, Query[[Country]:[GDP (UN)]],17, FALSE)</f>
        <v>$306.90 Bn</v>
      </c>
      <c r="Y794">
        <f>VLOOKUP(C794, Query[[Country]:[GDP Per Capita]],18, FALSE)</f>
        <v>62937.38</v>
      </c>
    </row>
    <row r="795" spans="1:25" x14ac:dyDescent="0.2">
      <c r="A795">
        <v>594</v>
      </c>
      <c r="B795" t="s">
        <v>629</v>
      </c>
      <c r="C795" t="s">
        <v>30</v>
      </c>
      <c r="D795">
        <v>39</v>
      </c>
      <c r="E795">
        <v>355</v>
      </c>
      <c r="F795">
        <v>316</v>
      </c>
      <c r="G795">
        <v>210</v>
      </c>
      <c r="H795">
        <v>646</v>
      </c>
      <c r="I795">
        <v>682</v>
      </c>
      <c r="J795">
        <v>609</v>
      </c>
      <c r="K795" t="s">
        <v>2772</v>
      </c>
      <c r="L795">
        <v>204</v>
      </c>
      <c r="M795">
        <v>44.83</v>
      </c>
      <c r="N795">
        <v>2014</v>
      </c>
      <c r="O795" t="str">
        <f>VLOOKUP(C795, Query[[Country]:[Population Rank]],2,FALSE)</f>
        <v>11</v>
      </c>
      <c r="P795" t="str">
        <f>VLOOKUP(C795, Query[[Country]:[Growth Rate]],3,FALSE)</f>
        <v>-0.30%</v>
      </c>
      <c r="Q795" t="str">
        <f>VLOOKUP(C795, Query[[Country]:[World Percentage]],4,FALSE)</f>
        <v>1.62%</v>
      </c>
      <c r="R795" t="str">
        <f>VLOOKUP(C795, Query[[Country]:[Density]],5,FALSE)</f>
        <v>334.66</v>
      </c>
      <c r="S795" t="str">
        <f>VLOOKUP(C795, Query[[Country]:[Land Area]],6, FALSE)</f>
        <v>364,555</v>
      </c>
      <c r="T795" t="str">
        <f>VLOOKUP(C795, Query[[Country]:[Area]],10, FALSE)</f>
        <v>377,930</v>
      </c>
      <c r="U795" t="str">
        <f>VLOOKUP(C795, Query[[Country]:[Region]],12, FALSE)</f>
        <v>Asia</v>
      </c>
      <c r="V795" t="str">
        <f>VLOOKUP(C795, Query[[Country]:[Subregion]],13, FALSE)</f>
        <v>Eastern Asia</v>
      </c>
      <c r="W795" t="str">
        <f>VLOOKUP(C795, Query[[Country]:[GDP (IMF)]],16, FALSE)</f>
        <v>$5.50 Tn</v>
      </c>
      <c r="X795" t="str">
        <f>VLOOKUP(C795, Query[[Country]:[GDP (UN)]],17, FALSE)</f>
        <v>$4.94 Tn</v>
      </c>
      <c r="Y795">
        <f>VLOOKUP(C795, Query[[Country]:[GDP Per Capita]],18, FALSE)</f>
        <v>43450.14</v>
      </c>
    </row>
    <row r="796" spans="1:25" x14ac:dyDescent="0.2">
      <c r="A796">
        <v>595</v>
      </c>
      <c r="B796" t="s">
        <v>630</v>
      </c>
      <c r="C796" t="s">
        <v>141</v>
      </c>
      <c r="D796">
        <v>7</v>
      </c>
      <c r="E796">
        <v>355</v>
      </c>
      <c r="F796">
        <v>478</v>
      </c>
      <c r="G796">
        <v>210</v>
      </c>
      <c r="H796">
        <v>357</v>
      </c>
      <c r="I796">
        <v>582</v>
      </c>
      <c r="J796">
        <v>800</v>
      </c>
      <c r="K796" t="s">
        <v>2774</v>
      </c>
      <c r="L796">
        <v>737</v>
      </c>
      <c r="M796">
        <v>44.82</v>
      </c>
      <c r="N796">
        <v>2014</v>
      </c>
      <c r="O796" t="str">
        <f>VLOOKUP(C796, Query[[Country]:[Population Rank]],2,FALSE)</f>
        <v>57</v>
      </c>
      <c r="P796" t="str">
        <f>VLOOKUP(C796, Query[[Country]:[Growth Rate]],3,FALSE)</f>
        <v>0.18%</v>
      </c>
      <c r="Q796" t="str">
        <f>VLOOKUP(C796, Query[[Country]:[World Percentage]],4,FALSE)</f>
        <v>0.31%</v>
      </c>
      <c r="R796" t="str">
        <f>VLOOKUP(C796, Query[[Country]:[Density]],5,FALSE)</f>
        <v>658.05</v>
      </c>
      <c r="S796" t="str">
        <f>VLOOKUP(C796, Query[[Country]:[Land Area]],6, FALSE)</f>
        <v>35,410</v>
      </c>
      <c r="T796" t="str">
        <f>VLOOKUP(C796, Query[[Country]:[Area]],10, FALSE)</f>
        <v>36,193</v>
      </c>
      <c r="U796" t="str">
        <f>VLOOKUP(C796, Query[[Country]:[Region]],12, FALSE)</f>
        <v>Asia</v>
      </c>
      <c r="V796" t="str">
        <f>VLOOKUP(C796, Query[[Country]:[Subregion]],13, FALSE)</f>
        <v>Eastern Asia</v>
      </c>
      <c r="W796" t="str">
        <f>VLOOKUP(C796, Query[[Country]:[GDP (IMF)]],16, FALSE)</f>
        <v>$633.70 Bn</v>
      </c>
      <c r="X796" t="str">
        <f>VLOOKUP(C796, Query[[Country]:[GDP (UN)]],17, FALSE)</f>
        <v>-</v>
      </c>
      <c r="Y796">
        <f>VLOOKUP(C796, Query[[Country]:[GDP Per Capita]],18, FALSE)</f>
        <v>26607.09</v>
      </c>
    </row>
    <row r="797" spans="1:25" x14ac:dyDescent="0.2">
      <c r="A797">
        <v>596</v>
      </c>
      <c r="B797" t="s">
        <v>631</v>
      </c>
      <c r="C797" t="s">
        <v>15</v>
      </c>
      <c r="D797">
        <v>176</v>
      </c>
      <c r="E797">
        <v>355</v>
      </c>
      <c r="F797">
        <v>259</v>
      </c>
      <c r="G797">
        <v>210</v>
      </c>
      <c r="H797">
        <v>671</v>
      </c>
      <c r="I797">
        <v>602</v>
      </c>
      <c r="J797">
        <v>363</v>
      </c>
      <c r="K797" t="s">
        <v>2752</v>
      </c>
      <c r="L797">
        <v>481</v>
      </c>
      <c r="M797">
        <v>44.82</v>
      </c>
      <c r="N797">
        <v>2014</v>
      </c>
      <c r="O797" t="str">
        <f>VLOOKUP(C797, Query[[Country]:[Population Rank]],2,FALSE)</f>
        <v>3</v>
      </c>
      <c r="P797" t="str">
        <f>VLOOKUP(C797, Query[[Country]:[Growth Rate]],3,FALSE)</f>
        <v>0.59%</v>
      </c>
      <c r="Q797" t="str">
        <f>VLOOKUP(C797, Query[[Country]:[World Percentage]],4,FALSE)</f>
        <v>4.25%</v>
      </c>
      <c r="R797" t="str">
        <f>VLOOKUP(C797, Query[[Country]:[Density]],5,FALSE)</f>
        <v>35.32</v>
      </c>
      <c r="S797" t="str">
        <f>VLOOKUP(C797, Query[[Country]:[Land Area]],6, FALSE)</f>
        <v>9,147,420</v>
      </c>
      <c r="T797" t="str">
        <f>VLOOKUP(C797, Query[[Country]:[Area]],10, FALSE)</f>
        <v>9,372,610</v>
      </c>
      <c r="U797" t="str">
        <f>VLOOKUP(C797, Query[[Country]:[Region]],12, FALSE)</f>
        <v>Americas</v>
      </c>
      <c r="V797" t="str">
        <f>VLOOKUP(C797, Query[[Country]:[Subregion]],13, FALSE)</f>
        <v>Northern America</v>
      </c>
      <c r="W797" t="str">
        <f>VLOOKUP(C797, Query[[Country]:[GDP (IMF)]],16, FALSE)</f>
        <v>$22.20 Tn</v>
      </c>
      <c r="X797" t="str">
        <f>VLOOKUP(C797, Query[[Country]:[GDP (UN)]],17, FALSE)</f>
        <v>$18.62 Tn</v>
      </c>
      <c r="Y797">
        <f>VLOOKUP(C797, Query[[Country]:[GDP Per Capita]],18, FALSE)</f>
        <v>67063.27</v>
      </c>
    </row>
    <row r="798" spans="1:25" x14ac:dyDescent="0.2">
      <c r="A798">
        <v>597</v>
      </c>
      <c r="B798" t="s">
        <v>632</v>
      </c>
      <c r="C798" t="s">
        <v>95</v>
      </c>
      <c r="D798">
        <v>33</v>
      </c>
      <c r="E798">
        <v>355</v>
      </c>
      <c r="F798">
        <v>478</v>
      </c>
      <c r="G798">
        <v>210</v>
      </c>
      <c r="H798">
        <v>490</v>
      </c>
      <c r="I798">
        <v>569</v>
      </c>
      <c r="J798">
        <v>609</v>
      </c>
      <c r="K798" t="s">
        <v>2730</v>
      </c>
      <c r="L798">
        <v>737</v>
      </c>
      <c r="M798">
        <v>44.82</v>
      </c>
      <c r="N798">
        <v>2014</v>
      </c>
      <c r="O798" t="str">
        <f>VLOOKUP(C798, Query[[Country]:[Population Rank]],2,FALSE)</f>
        <v>23</v>
      </c>
      <c r="P798" t="str">
        <f>VLOOKUP(C798, Query[[Country]:[Growth Rate]],3,FALSE)</f>
        <v>-0.15%</v>
      </c>
      <c r="Q798" t="str">
        <f>VLOOKUP(C798, Query[[Country]:[World Percentage]],4,FALSE)</f>
        <v>0.78%</v>
      </c>
      <c r="R798" t="str">
        <f>VLOOKUP(C798, Query[[Country]:[Density]],5,FALSE)</f>
        <v>200.65</v>
      </c>
      <c r="S798" t="str">
        <f>VLOOKUP(C798, Query[[Country]:[Land Area]],6, FALSE)</f>
        <v>294,140</v>
      </c>
      <c r="T798" t="str">
        <f>VLOOKUP(C798, Query[[Country]:[Area]],10, FALSE)</f>
        <v>301,336</v>
      </c>
      <c r="U798" t="str">
        <f>VLOOKUP(C798, Query[[Country]:[Region]],12, FALSE)</f>
        <v>Europe</v>
      </c>
      <c r="V798" t="str">
        <f>VLOOKUP(C798, Query[[Country]:[Subregion]],13, FALSE)</f>
        <v>Southern Europe</v>
      </c>
      <c r="W798" t="str">
        <f>VLOOKUP(C798, Query[[Country]:[GDP (IMF)]],16, FALSE)</f>
        <v>$2.09 Tn</v>
      </c>
      <c r="X798" t="str">
        <f>VLOOKUP(C798, Query[[Country]:[GDP (UN)]],17, FALSE)</f>
        <v>$1.86 Tn</v>
      </c>
      <c r="Y798">
        <f>VLOOKUP(C798, Query[[Country]:[GDP Per Capita]],18, FALSE)</f>
        <v>34574.71</v>
      </c>
    </row>
    <row r="799" spans="1:25" x14ac:dyDescent="0.2">
      <c r="A799">
        <v>598</v>
      </c>
      <c r="B799" t="s">
        <v>633</v>
      </c>
      <c r="C799" t="s">
        <v>401</v>
      </c>
      <c r="D799">
        <v>2</v>
      </c>
      <c r="E799">
        <v>355</v>
      </c>
      <c r="F799">
        <v>478</v>
      </c>
      <c r="G799">
        <v>210</v>
      </c>
      <c r="H799">
        <v>668</v>
      </c>
      <c r="I799">
        <v>517</v>
      </c>
      <c r="J799">
        <v>493</v>
      </c>
      <c r="K799" t="s">
        <v>2759</v>
      </c>
      <c r="L799">
        <v>552</v>
      </c>
      <c r="M799">
        <v>44.82</v>
      </c>
      <c r="N799">
        <v>2014</v>
      </c>
      <c r="O799" t="str">
        <f>VLOOKUP(C799, Query[[Country]:[Population Rank]],2,FALSE)</f>
        <v>94</v>
      </c>
      <c r="P799" t="str">
        <f>VLOOKUP(C799, Query[[Country]:[Growth Rate]],3,FALSE)</f>
        <v>-0.25%</v>
      </c>
      <c r="Q799" t="str">
        <f>VLOOKUP(C799, Query[[Country]:[World Percentage]],4,FALSE)</f>
        <v>0.12%</v>
      </c>
      <c r="R799" t="str">
        <f>VLOOKUP(C799, Query[[Country]:[Density]],5,FALSE)</f>
        <v>103.84</v>
      </c>
      <c r="S799" t="str">
        <f>VLOOKUP(C799, Query[[Country]:[Land Area]],6, FALSE)</f>
        <v>90,530</v>
      </c>
      <c r="T799" t="str">
        <f>VLOOKUP(C799, Query[[Country]:[Area]],10, FALSE)</f>
        <v>93,028</v>
      </c>
      <c r="U799" t="str">
        <f>VLOOKUP(C799, Query[[Country]:[Region]],12, FALSE)</f>
        <v>Europe</v>
      </c>
      <c r="V799" t="str">
        <f>VLOOKUP(C799, Query[[Country]:[Subregion]],13, FALSE)</f>
        <v>Eastern Europe</v>
      </c>
      <c r="W799" t="str">
        <f>VLOOKUP(C799, Query[[Country]:[GDP (IMF)]],16, FALSE)</f>
        <v>$177.73 Bn</v>
      </c>
      <c r="X799" t="str">
        <f>VLOOKUP(C799, Query[[Country]:[GDP (UN)]],17, FALSE)</f>
        <v>$125.82 Bn</v>
      </c>
      <c r="Y799">
        <f>VLOOKUP(C799, Query[[Country]:[GDP Per Capita]],18, FALSE)</f>
        <v>18398.3</v>
      </c>
    </row>
    <row r="800" spans="1:25" x14ac:dyDescent="0.2">
      <c r="A800">
        <v>599</v>
      </c>
      <c r="B800" t="s">
        <v>634</v>
      </c>
      <c r="C800" t="s">
        <v>138</v>
      </c>
      <c r="D800">
        <v>29</v>
      </c>
      <c r="E800">
        <v>355</v>
      </c>
      <c r="F800">
        <v>166</v>
      </c>
      <c r="G800">
        <v>210</v>
      </c>
      <c r="H800">
        <v>592</v>
      </c>
      <c r="I800">
        <v>928</v>
      </c>
      <c r="J800">
        <v>493</v>
      </c>
      <c r="K800" t="s">
        <v>2756</v>
      </c>
      <c r="L800">
        <v>373</v>
      </c>
      <c r="M800">
        <v>44.82</v>
      </c>
      <c r="N800">
        <v>2014</v>
      </c>
      <c r="O800" t="str">
        <f>VLOOKUP(C800, Query[[Country]:[Population Rank]],2,FALSE)</f>
        <v>1</v>
      </c>
      <c r="P800" t="str">
        <f>VLOOKUP(C800, Query[[Country]:[Growth Rate]],3,FALSE)</f>
        <v>0.39%</v>
      </c>
      <c r="Q800" t="str">
        <f>VLOOKUP(C800, Query[[Country]:[World Percentage]],4,FALSE)</f>
        <v>18.47%</v>
      </c>
      <c r="R800" t="str">
        <f>VLOOKUP(C800, Query[[Country]:[Density]],5,FALSE)</f>
        <v>148.28</v>
      </c>
      <c r="S800" t="str">
        <f>VLOOKUP(C800, Query[[Country]:[Land Area]],6, FALSE)</f>
        <v>9,388,211</v>
      </c>
      <c r="T800" t="str">
        <f>VLOOKUP(C800, Query[[Country]:[Area]],10, FALSE)</f>
        <v>9,706,961</v>
      </c>
      <c r="U800" t="str">
        <f>VLOOKUP(C800, Query[[Country]:[Region]],12, FALSE)</f>
        <v>Asia</v>
      </c>
      <c r="V800" t="str">
        <f>VLOOKUP(C800, Query[[Country]:[Subregion]],13, FALSE)</f>
        <v>Eastern Asia</v>
      </c>
      <c r="W800" t="str">
        <f>VLOOKUP(C800, Query[[Country]:[GDP (IMF)]],16, FALSE)</f>
        <v>$15.47 Tn</v>
      </c>
      <c r="X800" t="str">
        <f>VLOOKUP(C800, Query[[Country]:[GDP (UN)]],17, FALSE)</f>
        <v>$11.22 Tn</v>
      </c>
      <c r="Y800">
        <f>VLOOKUP(C800, Query[[Country]:[GDP Per Capita]],18, FALSE)</f>
        <v>10746.78</v>
      </c>
    </row>
    <row r="801" spans="1:25" x14ac:dyDescent="0.2">
      <c r="A801">
        <v>600</v>
      </c>
      <c r="B801" t="s">
        <v>635</v>
      </c>
      <c r="C801" t="s">
        <v>229</v>
      </c>
      <c r="D801">
        <v>4</v>
      </c>
      <c r="E801">
        <v>355</v>
      </c>
      <c r="F801">
        <v>478</v>
      </c>
      <c r="G801">
        <v>210</v>
      </c>
      <c r="H801">
        <v>593</v>
      </c>
      <c r="I801">
        <v>597</v>
      </c>
      <c r="J801">
        <v>609</v>
      </c>
      <c r="K801" t="s">
        <v>2771</v>
      </c>
      <c r="L801">
        <v>307</v>
      </c>
      <c r="M801">
        <v>44.82</v>
      </c>
      <c r="N801">
        <v>2014</v>
      </c>
      <c r="O801" t="str">
        <f>VLOOKUP(C801, Query[[Country]:[Population Rank]],2,FALSE)</f>
        <v>124</v>
      </c>
      <c r="P801" t="str">
        <f>VLOOKUP(C801, Query[[Country]:[Growth Rate]],3,FALSE)</f>
        <v>1.13%</v>
      </c>
      <c r="Q801" t="str">
        <f>VLOOKUP(C801, Query[[Country]:[World Percentage]],4,FALSE)</f>
        <v>0.06%</v>
      </c>
      <c r="R801" t="str">
        <f>VLOOKUP(C801, Query[[Country]:[Density]],5,FALSE)</f>
        <v>70.27</v>
      </c>
      <c r="S801" t="str">
        <f>VLOOKUP(C801, Query[[Country]:[Land Area]],6, FALSE)</f>
        <v>68,890</v>
      </c>
      <c r="T801" t="str">
        <f>VLOOKUP(C801, Query[[Country]:[Area]],10, FALSE)</f>
        <v>70,273</v>
      </c>
      <c r="U801" t="str">
        <f>VLOOKUP(C801, Query[[Country]:[Region]],12, FALSE)</f>
        <v>Europe</v>
      </c>
      <c r="V801" t="str">
        <f>VLOOKUP(C801, Query[[Country]:[Subregion]],13, FALSE)</f>
        <v>Northern Europe</v>
      </c>
      <c r="W801" t="str">
        <f>VLOOKUP(C801, Query[[Country]:[GDP (IMF)]],16, FALSE)</f>
        <v>$405.19 Bn</v>
      </c>
      <c r="X801" t="str">
        <f>VLOOKUP(C801, Query[[Country]:[GDP (UN)]],17, FALSE)</f>
        <v>$304.82 Bn</v>
      </c>
      <c r="Y801">
        <f>VLOOKUP(C801, Query[[Country]:[GDP Per Capita]],18, FALSE)</f>
        <v>82058.03</v>
      </c>
    </row>
    <row r="802" spans="1:25" x14ac:dyDescent="0.2">
      <c r="A802">
        <v>601</v>
      </c>
      <c r="B802" t="s">
        <v>636</v>
      </c>
      <c r="C802" t="s">
        <v>92</v>
      </c>
      <c r="D802">
        <v>21</v>
      </c>
      <c r="E802">
        <v>355</v>
      </c>
      <c r="F802">
        <v>478</v>
      </c>
      <c r="G802">
        <v>210</v>
      </c>
      <c r="H802">
        <v>896</v>
      </c>
      <c r="I802">
        <v>934</v>
      </c>
      <c r="J802">
        <v>609</v>
      </c>
      <c r="K802" t="s">
        <v>2756</v>
      </c>
      <c r="L802">
        <v>121</v>
      </c>
      <c r="M802">
        <v>44.82</v>
      </c>
      <c r="N802">
        <v>2014</v>
      </c>
      <c r="O802" t="str">
        <f>VLOOKUP(C802, Query[[Country]:[Population Rank]],2,FALSE)</f>
        <v>28</v>
      </c>
      <c r="P802" t="str">
        <f>VLOOKUP(C802, Query[[Country]:[Growth Rate]],3,FALSE)</f>
        <v>0.09%</v>
      </c>
      <c r="Q802" t="str">
        <f>VLOOKUP(C802, Query[[Country]:[World Percentage]],4,FALSE)</f>
        <v>0.66%</v>
      </c>
      <c r="R802" t="str">
        <f>VLOOKUP(C802, Query[[Country]:[Density]],5,FALSE)</f>
        <v>511.62</v>
      </c>
      <c r="S802" t="str">
        <f>VLOOKUP(C802, Query[[Country]:[Land Area]],6, FALSE)</f>
        <v>97,230</v>
      </c>
      <c r="T802" t="str">
        <f>VLOOKUP(C802, Query[[Country]:[Area]],10, FALSE)</f>
        <v>100,210</v>
      </c>
      <c r="U802" t="str">
        <f>VLOOKUP(C802, Query[[Country]:[Region]],12, FALSE)</f>
        <v>Asia</v>
      </c>
      <c r="V802" t="str">
        <f>VLOOKUP(C802, Query[[Country]:[Subregion]],13, FALSE)</f>
        <v>Eastern Asia</v>
      </c>
      <c r="W802" t="str">
        <f>VLOOKUP(C802, Query[[Country]:[GDP (IMF)]],16, FALSE)</f>
        <v>$1.74 Tn</v>
      </c>
      <c r="X802" t="str">
        <f>VLOOKUP(C802, Query[[Country]:[GDP (UN)]],17, FALSE)</f>
        <v>$1.41 Tn</v>
      </c>
      <c r="Y802">
        <f>VLOOKUP(C802, Query[[Country]:[GDP Per Capita]],18, FALSE)</f>
        <v>34023.56</v>
      </c>
    </row>
    <row r="803" spans="1:25" x14ac:dyDescent="0.2">
      <c r="A803">
        <v>602</v>
      </c>
      <c r="B803" t="s">
        <v>637</v>
      </c>
      <c r="C803" t="s">
        <v>428</v>
      </c>
      <c r="D803">
        <v>2</v>
      </c>
      <c r="E803">
        <v>255</v>
      </c>
      <c r="F803">
        <v>337</v>
      </c>
      <c r="G803">
        <v>210</v>
      </c>
      <c r="H803">
        <v>681</v>
      </c>
      <c r="I803">
        <v>580</v>
      </c>
      <c r="J803">
        <v>609</v>
      </c>
      <c r="K803" t="s">
        <v>2760</v>
      </c>
      <c r="L803">
        <v>737</v>
      </c>
      <c r="M803">
        <v>44.81</v>
      </c>
      <c r="N803">
        <v>2014</v>
      </c>
      <c r="O803" t="str">
        <f>VLOOKUP(C803, Query[[Country]:[Population Rank]],2,FALSE)</f>
        <v>17</v>
      </c>
      <c r="P803" t="str">
        <f>VLOOKUP(C803, Query[[Country]:[Growth Rate]],3,FALSE)</f>
        <v>1.09%</v>
      </c>
      <c r="Q803" t="str">
        <f>VLOOKUP(C803, Query[[Country]:[World Percentage]],4,FALSE)</f>
        <v>1.08%</v>
      </c>
      <c r="R803" t="str">
        <f>VLOOKUP(C803, Query[[Country]:[Density]],5,FALSE)</f>
        <v>107.64</v>
      </c>
      <c r="S803" t="str">
        <f>VLOOKUP(C803, Query[[Country]:[Land Area]],6, FALSE)</f>
        <v>769,630</v>
      </c>
      <c r="T803" t="str">
        <f>VLOOKUP(C803, Query[[Country]:[Area]],10, FALSE)</f>
        <v>783,562</v>
      </c>
      <c r="U803" t="str">
        <f>VLOOKUP(C803, Query[[Country]:[Region]],12, FALSE)</f>
        <v>Asia</v>
      </c>
      <c r="V803" t="str">
        <f>VLOOKUP(C803, Query[[Country]:[Subregion]],13, FALSE)</f>
        <v>Western Asia</v>
      </c>
      <c r="W803" t="str">
        <f>VLOOKUP(C803, Query[[Country]:[GDP (IMF)]],16, FALSE)</f>
        <v>$809.55 Bn</v>
      </c>
      <c r="X803" t="str">
        <f>VLOOKUP(C803, Query[[Country]:[GDP (UN)]],17, FALSE)</f>
        <v>$863.71 Bn</v>
      </c>
      <c r="Y803">
        <f>VLOOKUP(C803, Query[[Country]:[GDP Per Capita]],18, FALSE)</f>
        <v>9598.81</v>
      </c>
    </row>
    <row r="804" spans="1:25" x14ac:dyDescent="0.2">
      <c r="A804">
        <v>603</v>
      </c>
      <c r="B804" t="s">
        <v>638</v>
      </c>
      <c r="C804" t="s">
        <v>30</v>
      </c>
      <c r="D804">
        <v>40</v>
      </c>
      <c r="E804">
        <v>355</v>
      </c>
      <c r="F804">
        <v>478</v>
      </c>
      <c r="G804">
        <v>210</v>
      </c>
      <c r="H804">
        <v>574</v>
      </c>
      <c r="I804">
        <v>707</v>
      </c>
      <c r="J804">
        <v>609</v>
      </c>
      <c r="K804" t="s">
        <v>2718</v>
      </c>
      <c r="L804">
        <v>227</v>
      </c>
      <c r="M804">
        <v>44.81</v>
      </c>
      <c r="N804">
        <v>2014</v>
      </c>
      <c r="O804" t="str">
        <f>VLOOKUP(C804, Query[[Country]:[Population Rank]],2,FALSE)</f>
        <v>11</v>
      </c>
      <c r="P804" t="str">
        <f>VLOOKUP(C804, Query[[Country]:[Growth Rate]],3,FALSE)</f>
        <v>-0.30%</v>
      </c>
      <c r="Q804" t="str">
        <f>VLOOKUP(C804, Query[[Country]:[World Percentage]],4,FALSE)</f>
        <v>1.62%</v>
      </c>
      <c r="R804" t="str">
        <f>VLOOKUP(C804, Query[[Country]:[Density]],5,FALSE)</f>
        <v>334.66</v>
      </c>
      <c r="S804" t="str">
        <f>VLOOKUP(C804, Query[[Country]:[Land Area]],6, FALSE)</f>
        <v>364,555</v>
      </c>
      <c r="T804" t="str">
        <f>VLOOKUP(C804, Query[[Country]:[Area]],10, FALSE)</f>
        <v>377,930</v>
      </c>
      <c r="U804" t="str">
        <f>VLOOKUP(C804, Query[[Country]:[Region]],12, FALSE)</f>
        <v>Asia</v>
      </c>
      <c r="V804" t="str">
        <f>VLOOKUP(C804, Query[[Country]:[Subregion]],13, FALSE)</f>
        <v>Eastern Asia</v>
      </c>
      <c r="W804" t="str">
        <f>VLOOKUP(C804, Query[[Country]:[GDP (IMF)]],16, FALSE)</f>
        <v>$5.50 Tn</v>
      </c>
      <c r="X804" t="str">
        <f>VLOOKUP(C804, Query[[Country]:[GDP (UN)]],17, FALSE)</f>
        <v>$4.94 Tn</v>
      </c>
      <c r="Y804">
        <f>VLOOKUP(C804, Query[[Country]:[GDP Per Capita]],18, FALSE)</f>
        <v>43450.14</v>
      </c>
    </row>
    <row r="805" spans="1:25" x14ac:dyDescent="0.2">
      <c r="A805">
        <v>604</v>
      </c>
      <c r="B805" t="s">
        <v>639</v>
      </c>
      <c r="C805" t="s">
        <v>15</v>
      </c>
      <c r="D805">
        <v>177</v>
      </c>
      <c r="E805">
        <v>341</v>
      </c>
      <c r="F805">
        <v>478</v>
      </c>
      <c r="G805">
        <v>210</v>
      </c>
      <c r="H805">
        <v>699</v>
      </c>
      <c r="I805">
        <v>320</v>
      </c>
      <c r="J805">
        <v>493</v>
      </c>
      <c r="K805" t="s">
        <v>2730</v>
      </c>
      <c r="L805">
        <v>552</v>
      </c>
      <c r="M805">
        <v>44.81</v>
      </c>
      <c r="N805">
        <v>2014</v>
      </c>
      <c r="O805" t="str">
        <f>VLOOKUP(C805, Query[[Country]:[Population Rank]],2,FALSE)</f>
        <v>3</v>
      </c>
      <c r="P805" t="str">
        <f>VLOOKUP(C805, Query[[Country]:[Growth Rate]],3,FALSE)</f>
        <v>0.59%</v>
      </c>
      <c r="Q805" t="str">
        <f>VLOOKUP(C805, Query[[Country]:[World Percentage]],4,FALSE)</f>
        <v>4.25%</v>
      </c>
      <c r="R805" t="str">
        <f>VLOOKUP(C805, Query[[Country]:[Density]],5,FALSE)</f>
        <v>35.32</v>
      </c>
      <c r="S805" t="str">
        <f>VLOOKUP(C805, Query[[Country]:[Land Area]],6, FALSE)</f>
        <v>9,147,420</v>
      </c>
      <c r="T805" t="str">
        <f>VLOOKUP(C805, Query[[Country]:[Area]],10, FALSE)</f>
        <v>9,372,610</v>
      </c>
      <c r="U805" t="str">
        <f>VLOOKUP(C805, Query[[Country]:[Region]],12, FALSE)</f>
        <v>Americas</v>
      </c>
      <c r="V805" t="str">
        <f>VLOOKUP(C805, Query[[Country]:[Subregion]],13, FALSE)</f>
        <v>Northern America</v>
      </c>
      <c r="W805" t="str">
        <f>VLOOKUP(C805, Query[[Country]:[GDP (IMF)]],16, FALSE)</f>
        <v>$22.20 Tn</v>
      </c>
      <c r="X805" t="str">
        <f>VLOOKUP(C805, Query[[Country]:[GDP (UN)]],17, FALSE)</f>
        <v>$18.62 Tn</v>
      </c>
      <c r="Y805">
        <f>VLOOKUP(C805, Query[[Country]:[GDP Per Capita]],18, FALSE)</f>
        <v>67063.27</v>
      </c>
    </row>
    <row r="806" spans="1:25" x14ac:dyDescent="0.2">
      <c r="A806">
        <v>605</v>
      </c>
      <c r="B806" t="s">
        <v>640</v>
      </c>
      <c r="C806" t="s">
        <v>115</v>
      </c>
      <c r="D806">
        <v>14</v>
      </c>
      <c r="E806">
        <v>355</v>
      </c>
      <c r="F806">
        <v>478</v>
      </c>
      <c r="G806">
        <v>210</v>
      </c>
      <c r="H806">
        <v>457</v>
      </c>
      <c r="I806">
        <v>733</v>
      </c>
      <c r="J806">
        <v>493</v>
      </c>
      <c r="K806" t="s">
        <v>2713</v>
      </c>
      <c r="L806">
        <v>552</v>
      </c>
      <c r="M806">
        <v>44.81</v>
      </c>
      <c r="N806">
        <v>2014</v>
      </c>
      <c r="O806" t="str">
        <f>VLOOKUP(C806, Query[[Country]:[Population Rank]],2,FALSE)</f>
        <v>55</v>
      </c>
      <c r="P806" t="str">
        <f>VLOOKUP(C806, Query[[Country]:[Growth Rate]],3,FALSE)</f>
        <v>1.18%</v>
      </c>
      <c r="Q806" t="str">
        <f>VLOOKUP(C806, Query[[Country]:[World Percentage]],4,FALSE)</f>
        <v>0.33%</v>
      </c>
      <c r="R806" t="str">
        <f>VLOOKUP(C806, Query[[Country]:[Density]],5,FALSE)</f>
        <v>3.32</v>
      </c>
      <c r="S806" t="str">
        <f>VLOOKUP(C806, Query[[Country]:[Land Area]],6, FALSE)</f>
        <v>7,682,300</v>
      </c>
      <c r="T806" t="str">
        <f>VLOOKUP(C806, Query[[Country]:[Area]],10, FALSE)</f>
        <v>7,692,024</v>
      </c>
      <c r="U806" t="str">
        <f>VLOOKUP(C806, Query[[Country]:[Region]],12, FALSE)</f>
        <v>Oceania</v>
      </c>
      <c r="V806" t="str">
        <f>VLOOKUP(C806, Query[[Country]:[Subregion]],13, FALSE)</f>
        <v>Australia and New Zealand</v>
      </c>
      <c r="W806" t="str">
        <f>VLOOKUP(C806, Query[[Country]:[GDP (IMF)]],16, FALSE)</f>
        <v>$1.48 Tn</v>
      </c>
      <c r="X806" t="str">
        <f>VLOOKUP(C806, Query[[Country]:[GDP (UN)]],17, FALSE)</f>
        <v>$1.30 Tn</v>
      </c>
      <c r="Y806">
        <f>VLOOKUP(C806, Query[[Country]:[GDP Per Capita]],18, FALSE)</f>
        <v>58096.73</v>
      </c>
    </row>
    <row r="807" spans="1:25" x14ac:dyDescent="0.2">
      <c r="A807">
        <v>606</v>
      </c>
      <c r="B807" t="s">
        <v>641</v>
      </c>
      <c r="C807" t="s">
        <v>15</v>
      </c>
      <c r="D807">
        <v>178</v>
      </c>
      <c r="E807">
        <v>355</v>
      </c>
      <c r="F807">
        <v>229</v>
      </c>
      <c r="G807">
        <v>210</v>
      </c>
      <c r="H807">
        <v>731</v>
      </c>
      <c r="I807">
        <v>610</v>
      </c>
      <c r="J807">
        <v>800</v>
      </c>
      <c r="K807" t="s">
        <v>2772</v>
      </c>
      <c r="L807">
        <v>737</v>
      </c>
      <c r="M807">
        <v>44.8</v>
      </c>
      <c r="N807">
        <v>2014</v>
      </c>
      <c r="O807" t="str">
        <f>VLOOKUP(C807, Query[[Country]:[Population Rank]],2,FALSE)</f>
        <v>3</v>
      </c>
      <c r="P807" t="str">
        <f>VLOOKUP(C807, Query[[Country]:[Growth Rate]],3,FALSE)</f>
        <v>0.59%</v>
      </c>
      <c r="Q807" t="str">
        <f>VLOOKUP(C807, Query[[Country]:[World Percentage]],4,FALSE)</f>
        <v>4.25%</v>
      </c>
      <c r="R807" t="str">
        <f>VLOOKUP(C807, Query[[Country]:[Density]],5,FALSE)</f>
        <v>35.32</v>
      </c>
      <c r="S807" t="str">
        <f>VLOOKUP(C807, Query[[Country]:[Land Area]],6, FALSE)</f>
        <v>9,147,420</v>
      </c>
      <c r="T807" t="str">
        <f>VLOOKUP(C807, Query[[Country]:[Area]],10, FALSE)</f>
        <v>9,372,610</v>
      </c>
      <c r="U807" t="str">
        <f>VLOOKUP(C807, Query[[Country]:[Region]],12, FALSE)</f>
        <v>Americas</v>
      </c>
      <c r="V807" t="str">
        <f>VLOOKUP(C807, Query[[Country]:[Subregion]],13, FALSE)</f>
        <v>Northern America</v>
      </c>
      <c r="W807" t="str">
        <f>VLOOKUP(C807, Query[[Country]:[GDP (IMF)]],16, FALSE)</f>
        <v>$22.20 Tn</v>
      </c>
      <c r="X807" t="str">
        <f>VLOOKUP(C807, Query[[Country]:[GDP (UN)]],17, FALSE)</f>
        <v>$18.62 Tn</v>
      </c>
      <c r="Y807">
        <f>VLOOKUP(C807, Query[[Country]:[GDP Per Capita]],18, FALSE)</f>
        <v>67063.27</v>
      </c>
    </row>
    <row r="808" spans="1:25" x14ac:dyDescent="0.2">
      <c r="A808">
        <v>607</v>
      </c>
      <c r="B808" t="s">
        <v>2781</v>
      </c>
      <c r="C808" t="s">
        <v>145</v>
      </c>
      <c r="D808">
        <v>8</v>
      </c>
      <c r="E808">
        <v>143</v>
      </c>
      <c r="F808">
        <v>312</v>
      </c>
      <c r="G808">
        <v>210</v>
      </c>
      <c r="H808">
        <v>830</v>
      </c>
      <c r="I808">
        <v>713</v>
      </c>
      <c r="J808">
        <v>609</v>
      </c>
      <c r="K808" t="s">
        <v>2772</v>
      </c>
      <c r="L808">
        <v>637</v>
      </c>
      <c r="M808">
        <v>44.8</v>
      </c>
      <c r="N808">
        <v>2014</v>
      </c>
      <c r="O808" t="str">
        <f>VLOOKUP(C808, Query[[Country]:[Population Rank]],2,FALSE)</f>
        <v>81</v>
      </c>
      <c r="P808" t="str">
        <f>VLOOKUP(C808, Query[[Country]:[Growth Rate]],3,FALSE)</f>
        <v>0.44%</v>
      </c>
      <c r="Q808" t="str">
        <f>VLOOKUP(C808, Query[[Country]:[World Percentage]],4,FALSE)</f>
        <v>0.15%</v>
      </c>
      <c r="R808" t="str">
        <f>VLOOKUP(C808, Query[[Country]:[Density]],5,FALSE)</f>
        <v>379.64</v>
      </c>
      <c r="S808" t="str">
        <f>VLOOKUP(C808, Query[[Country]:[Land Area]],6, FALSE)</f>
        <v>30,280</v>
      </c>
      <c r="T808" t="str">
        <f>VLOOKUP(C808, Query[[Country]:[Area]],10, FALSE)</f>
        <v>30,528</v>
      </c>
      <c r="U808" t="str">
        <f>VLOOKUP(C808, Query[[Country]:[Region]],12, FALSE)</f>
        <v>Europe</v>
      </c>
      <c r="V808" t="str">
        <f>VLOOKUP(C808, Query[[Country]:[Subregion]],13, FALSE)</f>
        <v>Western Europe</v>
      </c>
      <c r="W808" t="str">
        <f>VLOOKUP(C808, Query[[Country]:[GDP (IMF)]],16, FALSE)</f>
        <v>$553.78 Bn</v>
      </c>
      <c r="X808" t="str">
        <f>VLOOKUP(C808, Query[[Country]:[GDP (UN)]],17, FALSE)</f>
        <v>$467.96 Bn</v>
      </c>
      <c r="Y808">
        <f>VLOOKUP(C808, Query[[Country]:[GDP Per Capita]],18, FALSE)</f>
        <v>47782.49</v>
      </c>
    </row>
    <row r="809" spans="1:25" x14ac:dyDescent="0.2">
      <c r="A809">
        <v>608</v>
      </c>
      <c r="B809" t="s">
        <v>642</v>
      </c>
      <c r="C809" t="s">
        <v>115</v>
      </c>
      <c r="D809">
        <v>15</v>
      </c>
      <c r="E809">
        <v>355</v>
      </c>
      <c r="F809">
        <v>478</v>
      </c>
      <c r="G809">
        <v>210</v>
      </c>
      <c r="H809">
        <v>461</v>
      </c>
      <c r="I809">
        <v>278</v>
      </c>
      <c r="J809">
        <v>609</v>
      </c>
      <c r="K809" t="s">
        <v>2771</v>
      </c>
      <c r="L809">
        <v>737</v>
      </c>
      <c r="M809">
        <v>44.8</v>
      </c>
      <c r="N809">
        <v>2014</v>
      </c>
      <c r="O809" t="str">
        <f>VLOOKUP(C809, Query[[Country]:[Population Rank]],2,FALSE)</f>
        <v>55</v>
      </c>
      <c r="P809" t="str">
        <f>VLOOKUP(C809, Query[[Country]:[Growth Rate]],3,FALSE)</f>
        <v>1.18%</v>
      </c>
      <c r="Q809" t="str">
        <f>VLOOKUP(C809, Query[[Country]:[World Percentage]],4,FALSE)</f>
        <v>0.33%</v>
      </c>
      <c r="R809" t="str">
        <f>VLOOKUP(C809, Query[[Country]:[Density]],5,FALSE)</f>
        <v>3.32</v>
      </c>
      <c r="S809" t="str">
        <f>VLOOKUP(C809, Query[[Country]:[Land Area]],6, FALSE)</f>
        <v>7,682,300</v>
      </c>
      <c r="T809" t="str">
        <f>VLOOKUP(C809, Query[[Country]:[Area]],10, FALSE)</f>
        <v>7,692,024</v>
      </c>
      <c r="U809" t="str">
        <f>VLOOKUP(C809, Query[[Country]:[Region]],12, FALSE)</f>
        <v>Oceania</v>
      </c>
      <c r="V809" t="str">
        <f>VLOOKUP(C809, Query[[Country]:[Subregion]],13, FALSE)</f>
        <v>Australia and New Zealand</v>
      </c>
      <c r="W809" t="str">
        <f>VLOOKUP(C809, Query[[Country]:[GDP (IMF)]],16, FALSE)</f>
        <v>$1.48 Tn</v>
      </c>
      <c r="X809" t="str">
        <f>VLOOKUP(C809, Query[[Country]:[GDP (UN)]],17, FALSE)</f>
        <v>$1.30 Tn</v>
      </c>
      <c r="Y809">
        <f>VLOOKUP(C809, Query[[Country]:[GDP Per Capita]],18, FALSE)</f>
        <v>58096.73</v>
      </c>
    </row>
    <row r="810" spans="1:25" x14ac:dyDescent="0.2">
      <c r="A810">
        <v>609</v>
      </c>
      <c r="B810" t="s">
        <v>643</v>
      </c>
      <c r="C810" t="s">
        <v>154</v>
      </c>
      <c r="D810">
        <v>5</v>
      </c>
      <c r="E810">
        <v>355</v>
      </c>
      <c r="F810">
        <v>233</v>
      </c>
      <c r="G810">
        <v>210</v>
      </c>
      <c r="H810">
        <v>597</v>
      </c>
      <c r="I810">
        <v>557</v>
      </c>
      <c r="J810">
        <v>493</v>
      </c>
      <c r="K810" t="s">
        <v>2763</v>
      </c>
      <c r="L810">
        <v>481</v>
      </c>
      <c r="M810">
        <v>44.8</v>
      </c>
      <c r="N810">
        <v>2014</v>
      </c>
      <c r="O810" t="str">
        <f>VLOOKUP(C810, Query[[Country]:[Population Rank]],2,FALSE)</f>
        <v>25</v>
      </c>
      <c r="P810" t="str">
        <f>VLOOKUP(C810, Query[[Country]:[Growth Rate]],3,FALSE)</f>
        <v>1.28%</v>
      </c>
      <c r="Q810" t="str">
        <f>VLOOKUP(C810, Query[[Country]:[World Percentage]],4,FALSE)</f>
        <v>0.76%</v>
      </c>
      <c r="R810" t="str">
        <f>VLOOKUP(C810, Query[[Country]:[Density]],5,FALSE)</f>
        <v>48.57</v>
      </c>
      <c r="S810" t="str">
        <f>VLOOKUP(C810, Query[[Country]:[Land Area]],6, FALSE)</f>
        <v>1,213,090</v>
      </c>
      <c r="T810" t="str">
        <f>VLOOKUP(C810, Query[[Country]:[Area]],10, FALSE)</f>
        <v>1,221,037</v>
      </c>
      <c r="U810" t="str">
        <f>VLOOKUP(C810, Query[[Country]:[Region]],12, FALSE)</f>
        <v>Africa</v>
      </c>
      <c r="V810" t="str">
        <f>VLOOKUP(C810, Query[[Country]:[Subregion]],13, FALSE)</f>
        <v>Southern Africa</v>
      </c>
      <c r="W810" t="str">
        <f>VLOOKUP(C810, Query[[Country]:[GDP (IMF)]],16, FALSE)</f>
        <v>$386.73 Bn</v>
      </c>
      <c r="X810" t="str">
        <f>VLOOKUP(C810, Query[[Country]:[GDP (UN)]],17, FALSE)</f>
        <v>$295.44 Bn</v>
      </c>
      <c r="Y810">
        <f>VLOOKUP(C810, Query[[Country]:[GDP Per Capita]],18, FALSE)</f>
        <v>6520.58</v>
      </c>
    </row>
    <row r="811" spans="1:25" x14ac:dyDescent="0.2">
      <c r="A811">
        <v>610</v>
      </c>
      <c r="B811" t="s">
        <v>644</v>
      </c>
      <c r="C811" t="s">
        <v>138</v>
      </c>
      <c r="D811">
        <v>30</v>
      </c>
      <c r="E811">
        <v>355</v>
      </c>
      <c r="F811">
        <v>478</v>
      </c>
      <c r="G811">
        <v>210</v>
      </c>
      <c r="H811">
        <v>653</v>
      </c>
      <c r="I811">
        <v>837</v>
      </c>
      <c r="J811">
        <v>493</v>
      </c>
      <c r="K811" t="s">
        <v>2730</v>
      </c>
      <c r="L811">
        <v>737</v>
      </c>
      <c r="M811">
        <v>44.79</v>
      </c>
      <c r="N811">
        <v>2014</v>
      </c>
      <c r="O811" t="str">
        <f>VLOOKUP(C811, Query[[Country]:[Population Rank]],2,FALSE)</f>
        <v>1</v>
      </c>
      <c r="P811" t="str">
        <f>VLOOKUP(C811, Query[[Country]:[Growth Rate]],3,FALSE)</f>
        <v>0.39%</v>
      </c>
      <c r="Q811" t="str">
        <f>VLOOKUP(C811, Query[[Country]:[World Percentage]],4,FALSE)</f>
        <v>18.47%</v>
      </c>
      <c r="R811" t="str">
        <f>VLOOKUP(C811, Query[[Country]:[Density]],5,FALSE)</f>
        <v>148.28</v>
      </c>
      <c r="S811" t="str">
        <f>VLOOKUP(C811, Query[[Country]:[Land Area]],6, FALSE)</f>
        <v>9,388,211</v>
      </c>
      <c r="T811" t="str">
        <f>VLOOKUP(C811, Query[[Country]:[Area]],10, FALSE)</f>
        <v>9,706,961</v>
      </c>
      <c r="U811" t="str">
        <f>VLOOKUP(C811, Query[[Country]:[Region]],12, FALSE)</f>
        <v>Asia</v>
      </c>
      <c r="V811" t="str">
        <f>VLOOKUP(C811, Query[[Country]:[Subregion]],13, FALSE)</f>
        <v>Eastern Asia</v>
      </c>
      <c r="W811" t="str">
        <f>VLOOKUP(C811, Query[[Country]:[GDP (IMF)]],16, FALSE)</f>
        <v>$15.47 Tn</v>
      </c>
      <c r="X811" t="str">
        <f>VLOOKUP(C811, Query[[Country]:[GDP (UN)]],17, FALSE)</f>
        <v>$11.22 Tn</v>
      </c>
      <c r="Y811">
        <f>VLOOKUP(C811, Query[[Country]:[GDP Per Capita]],18, FALSE)</f>
        <v>10746.78</v>
      </c>
    </row>
    <row r="812" spans="1:25" x14ac:dyDescent="0.2">
      <c r="A812">
        <v>611</v>
      </c>
      <c r="B812" t="s">
        <v>645</v>
      </c>
      <c r="C812" t="s">
        <v>358</v>
      </c>
      <c r="D812">
        <v>10</v>
      </c>
      <c r="E812">
        <v>355</v>
      </c>
      <c r="F812">
        <v>307</v>
      </c>
      <c r="G812">
        <v>210</v>
      </c>
      <c r="H812">
        <v>845</v>
      </c>
      <c r="I812">
        <v>846</v>
      </c>
      <c r="J812">
        <v>609</v>
      </c>
      <c r="K812" t="s">
        <v>2760</v>
      </c>
      <c r="L812">
        <v>737</v>
      </c>
      <c r="M812">
        <v>44.79</v>
      </c>
      <c r="N812">
        <v>2014</v>
      </c>
      <c r="O812" t="str">
        <f>VLOOKUP(C812, Query[[Country]:[Population Rank]],2,FALSE)</f>
        <v>2</v>
      </c>
      <c r="P812" t="str">
        <f>VLOOKUP(C812, Query[[Country]:[Growth Rate]],3,FALSE)</f>
        <v>0.99%</v>
      </c>
      <c r="Q812" t="str">
        <f>VLOOKUP(C812, Query[[Country]:[World Percentage]],4,FALSE)</f>
        <v>17.70%</v>
      </c>
      <c r="R812" t="str">
        <f>VLOOKUP(C812, Query[[Country]:[Density]],5,FALSE)</f>
        <v>419.76</v>
      </c>
      <c r="S812" t="str">
        <f>VLOOKUP(C812, Query[[Country]:[Land Area]],6, FALSE)</f>
        <v>2,973,190</v>
      </c>
      <c r="T812" t="str">
        <f>VLOOKUP(C812, Query[[Country]:[Area]],10, FALSE)</f>
        <v>3,287,590</v>
      </c>
      <c r="U812" t="str">
        <f>VLOOKUP(C812, Query[[Country]:[Region]],12, FALSE)</f>
        <v>Asia</v>
      </c>
      <c r="V812" t="str">
        <f>VLOOKUP(C812, Query[[Country]:[Subregion]],13, FALSE)</f>
        <v>Southern Asia</v>
      </c>
      <c r="W812" t="str">
        <f>VLOOKUP(C812, Query[[Country]:[GDP (IMF)]],16, FALSE)</f>
        <v>$3.26 Tn</v>
      </c>
      <c r="X812" t="str">
        <f>VLOOKUP(C812, Query[[Country]:[GDP (UN)]],17, FALSE)</f>
        <v>$2.26 Tn</v>
      </c>
      <c r="Y812">
        <f>VLOOKUP(C812, Query[[Country]:[GDP Per Capita]],18, FALSE)</f>
        <v>2360.66</v>
      </c>
    </row>
    <row r="813" spans="1:25" x14ac:dyDescent="0.2">
      <c r="A813">
        <v>612</v>
      </c>
      <c r="B813" t="s">
        <v>646</v>
      </c>
      <c r="C813" t="s">
        <v>115</v>
      </c>
      <c r="D813">
        <v>16</v>
      </c>
      <c r="E813">
        <v>355</v>
      </c>
      <c r="F813">
        <v>478</v>
      </c>
      <c r="G813">
        <v>210</v>
      </c>
      <c r="H813">
        <v>462</v>
      </c>
      <c r="I813">
        <v>389</v>
      </c>
      <c r="J813">
        <v>406</v>
      </c>
      <c r="K813" t="s">
        <v>2737</v>
      </c>
      <c r="L813">
        <v>426</v>
      </c>
      <c r="M813">
        <v>44.79</v>
      </c>
      <c r="N813">
        <v>2014</v>
      </c>
      <c r="O813" t="str">
        <f>VLOOKUP(C813, Query[[Country]:[Population Rank]],2,FALSE)</f>
        <v>55</v>
      </c>
      <c r="P813" t="str">
        <f>VLOOKUP(C813, Query[[Country]:[Growth Rate]],3,FALSE)</f>
        <v>1.18%</v>
      </c>
      <c r="Q813" t="str">
        <f>VLOOKUP(C813, Query[[Country]:[World Percentage]],4,FALSE)</f>
        <v>0.33%</v>
      </c>
      <c r="R813" t="str">
        <f>VLOOKUP(C813, Query[[Country]:[Density]],5,FALSE)</f>
        <v>3.32</v>
      </c>
      <c r="S813" t="str">
        <f>VLOOKUP(C813, Query[[Country]:[Land Area]],6, FALSE)</f>
        <v>7,682,300</v>
      </c>
      <c r="T813" t="str">
        <f>VLOOKUP(C813, Query[[Country]:[Area]],10, FALSE)</f>
        <v>7,692,024</v>
      </c>
      <c r="U813" t="str">
        <f>VLOOKUP(C813, Query[[Country]:[Region]],12, FALSE)</f>
        <v>Oceania</v>
      </c>
      <c r="V813" t="str">
        <f>VLOOKUP(C813, Query[[Country]:[Subregion]],13, FALSE)</f>
        <v>Australia and New Zealand</v>
      </c>
      <c r="W813" t="str">
        <f>VLOOKUP(C813, Query[[Country]:[GDP (IMF)]],16, FALSE)</f>
        <v>$1.48 Tn</v>
      </c>
      <c r="X813" t="str">
        <f>VLOOKUP(C813, Query[[Country]:[GDP (UN)]],17, FALSE)</f>
        <v>$1.30 Tn</v>
      </c>
      <c r="Y813">
        <f>VLOOKUP(C813, Query[[Country]:[GDP Per Capita]],18, FALSE)</f>
        <v>58096.73</v>
      </c>
    </row>
    <row r="814" spans="1:25" x14ac:dyDescent="0.2">
      <c r="A814">
        <v>613</v>
      </c>
      <c r="B814" t="s">
        <v>647</v>
      </c>
      <c r="C814" t="s">
        <v>115</v>
      </c>
      <c r="D814">
        <v>17</v>
      </c>
      <c r="E814">
        <v>355</v>
      </c>
      <c r="F814">
        <v>459</v>
      </c>
      <c r="G814">
        <v>210</v>
      </c>
      <c r="H814">
        <v>556</v>
      </c>
      <c r="I814">
        <v>678</v>
      </c>
      <c r="J814">
        <v>609</v>
      </c>
      <c r="K814" t="s">
        <v>2774</v>
      </c>
      <c r="L814">
        <v>637</v>
      </c>
      <c r="M814">
        <v>44.79</v>
      </c>
      <c r="N814">
        <v>2014</v>
      </c>
      <c r="O814" t="str">
        <f>VLOOKUP(C814, Query[[Country]:[Population Rank]],2,FALSE)</f>
        <v>55</v>
      </c>
      <c r="P814" t="str">
        <f>VLOOKUP(C814, Query[[Country]:[Growth Rate]],3,FALSE)</f>
        <v>1.18%</v>
      </c>
      <c r="Q814" t="str">
        <f>VLOOKUP(C814, Query[[Country]:[World Percentage]],4,FALSE)</f>
        <v>0.33%</v>
      </c>
      <c r="R814" t="str">
        <f>VLOOKUP(C814, Query[[Country]:[Density]],5,FALSE)</f>
        <v>3.32</v>
      </c>
      <c r="S814" t="str">
        <f>VLOOKUP(C814, Query[[Country]:[Land Area]],6, FALSE)</f>
        <v>7,682,300</v>
      </c>
      <c r="T814" t="str">
        <f>VLOOKUP(C814, Query[[Country]:[Area]],10, FALSE)</f>
        <v>7,692,024</v>
      </c>
      <c r="U814" t="str">
        <f>VLOOKUP(C814, Query[[Country]:[Region]],12, FALSE)</f>
        <v>Oceania</v>
      </c>
      <c r="V814" t="str">
        <f>VLOOKUP(C814, Query[[Country]:[Subregion]],13, FALSE)</f>
        <v>Australia and New Zealand</v>
      </c>
      <c r="W814" t="str">
        <f>VLOOKUP(C814, Query[[Country]:[GDP (IMF)]],16, FALSE)</f>
        <v>$1.48 Tn</v>
      </c>
      <c r="X814" t="str">
        <f>VLOOKUP(C814, Query[[Country]:[GDP (UN)]],17, FALSE)</f>
        <v>$1.30 Tn</v>
      </c>
      <c r="Y814">
        <f>VLOOKUP(C814, Query[[Country]:[GDP Per Capita]],18, FALSE)</f>
        <v>58096.73</v>
      </c>
    </row>
    <row r="815" spans="1:25" x14ac:dyDescent="0.2">
      <c r="A815">
        <v>614</v>
      </c>
      <c r="B815" t="s">
        <v>648</v>
      </c>
      <c r="C815" t="s">
        <v>105</v>
      </c>
      <c r="D815">
        <v>13</v>
      </c>
      <c r="E815">
        <v>355</v>
      </c>
      <c r="F815">
        <v>227</v>
      </c>
      <c r="G815">
        <v>210</v>
      </c>
      <c r="H815">
        <v>605</v>
      </c>
      <c r="I815">
        <v>861</v>
      </c>
      <c r="J815">
        <v>609</v>
      </c>
      <c r="K815" t="s">
        <v>2763</v>
      </c>
      <c r="L815">
        <v>737</v>
      </c>
      <c r="M815">
        <v>44.78</v>
      </c>
      <c r="N815">
        <v>2014</v>
      </c>
      <c r="O815" t="str">
        <f>VLOOKUP(C815, Query[[Country]:[Population Rank]],2,FALSE)</f>
        <v>69</v>
      </c>
      <c r="P815" t="str">
        <f>VLOOKUP(C815, Query[[Country]:[Growth Rate]],3,FALSE)</f>
        <v>0.22%</v>
      </c>
      <c r="Q815" t="str">
        <f>VLOOKUP(C815, Query[[Country]:[World Percentage]],4,FALSE)</f>
        <v>0.22%</v>
      </c>
      <c r="R815" t="str">
        <f>VLOOKUP(C815, Query[[Country]:[Density]],5,FALSE)</f>
        <v>409.44</v>
      </c>
      <c r="S815" t="str">
        <f>VLOOKUP(C815, Query[[Country]:[Land Area]],6, FALSE)</f>
        <v>33,720</v>
      </c>
      <c r="T815" t="str">
        <f>VLOOKUP(C815, Query[[Country]:[Area]],10, FALSE)</f>
        <v>41,850</v>
      </c>
      <c r="U815" t="str">
        <f>VLOOKUP(C815, Query[[Country]:[Region]],12, FALSE)</f>
        <v>Europe</v>
      </c>
      <c r="V815" t="str">
        <f>VLOOKUP(C815, Query[[Country]:[Subregion]],13, FALSE)</f>
        <v>Western Europe</v>
      </c>
      <c r="W815" t="str">
        <f>VLOOKUP(C815, Query[[Country]:[GDP (IMF)]],16, FALSE)</f>
        <v>$954.93 Bn</v>
      </c>
      <c r="X815" t="str">
        <f>VLOOKUP(C815, Query[[Country]:[GDP (UN)]],17, FALSE)</f>
        <v>$777.23 Bn</v>
      </c>
      <c r="Y815">
        <f>VLOOKUP(C815, Query[[Country]:[GDP Per Capita]],18, FALSE)</f>
        <v>55730.27</v>
      </c>
    </row>
    <row r="816" spans="1:25" x14ac:dyDescent="0.2">
      <c r="A816">
        <v>615</v>
      </c>
      <c r="B816" t="s">
        <v>649</v>
      </c>
      <c r="C816" t="s">
        <v>92</v>
      </c>
      <c r="D816">
        <v>22</v>
      </c>
      <c r="E816">
        <v>355</v>
      </c>
      <c r="F816">
        <v>387</v>
      </c>
      <c r="G816">
        <v>210</v>
      </c>
      <c r="H816">
        <v>543</v>
      </c>
      <c r="I816">
        <v>770</v>
      </c>
      <c r="J816">
        <v>609</v>
      </c>
      <c r="K816" t="s">
        <v>2723</v>
      </c>
      <c r="L816">
        <v>481</v>
      </c>
      <c r="M816">
        <v>44.78</v>
      </c>
      <c r="N816">
        <v>2014</v>
      </c>
      <c r="O816" t="str">
        <f>VLOOKUP(C816, Query[[Country]:[Population Rank]],2,FALSE)</f>
        <v>28</v>
      </c>
      <c r="P816" t="str">
        <f>VLOOKUP(C816, Query[[Country]:[Growth Rate]],3,FALSE)</f>
        <v>0.09%</v>
      </c>
      <c r="Q816" t="str">
        <f>VLOOKUP(C816, Query[[Country]:[World Percentage]],4,FALSE)</f>
        <v>0.66%</v>
      </c>
      <c r="R816" t="str">
        <f>VLOOKUP(C816, Query[[Country]:[Density]],5,FALSE)</f>
        <v>511.62</v>
      </c>
      <c r="S816" t="str">
        <f>VLOOKUP(C816, Query[[Country]:[Land Area]],6, FALSE)</f>
        <v>97,230</v>
      </c>
      <c r="T816" t="str">
        <f>VLOOKUP(C816, Query[[Country]:[Area]],10, FALSE)</f>
        <v>100,210</v>
      </c>
      <c r="U816" t="str">
        <f>VLOOKUP(C816, Query[[Country]:[Region]],12, FALSE)</f>
        <v>Asia</v>
      </c>
      <c r="V816" t="str">
        <f>VLOOKUP(C816, Query[[Country]:[Subregion]],13, FALSE)</f>
        <v>Eastern Asia</v>
      </c>
      <c r="W816" t="str">
        <f>VLOOKUP(C816, Query[[Country]:[GDP (IMF)]],16, FALSE)</f>
        <v>$1.74 Tn</v>
      </c>
      <c r="X816" t="str">
        <f>VLOOKUP(C816, Query[[Country]:[GDP (UN)]],17, FALSE)</f>
        <v>$1.41 Tn</v>
      </c>
      <c r="Y816">
        <f>VLOOKUP(C816, Query[[Country]:[GDP Per Capita]],18, FALSE)</f>
        <v>34023.56</v>
      </c>
    </row>
    <row r="817" spans="1:25" x14ac:dyDescent="0.2">
      <c r="A817">
        <v>616</v>
      </c>
      <c r="B817" t="s">
        <v>650</v>
      </c>
      <c r="C817" t="s">
        <v>15</v>
      </c>
      <c r="D817">
        <v>179</v>
      </c>
      <c r="E817">
        <v>355</v>
      </c>
      <c r="F817">
        <v>478</v>
      </c>
      <c r="G817">
        <v>210</v>
      </c>
      <c r="H817">
        <v>907</v>
      </c>
      <c r="I817">
        <v>806</v>
      </c>
      <c r="J817">
        <v>493</v>
      </c>
      <c r="K817" t="s">
        <v>2730</v>
      </c>
      <c r="L817">
        <v>737</v>
      </c>
      <c r="M817">
        <v>44.78</v>
      </c>
      <c r="N817">
        <v>2014</v>
      </c>
      <c r="O817" t="str">
        <f>VLOOKUP(C817, Query[[Country]:[Population Rank]],2,FALSE)</f>
        <v>3</v>
      </c>
      <c r="P817" t="str">
        <f>VLOOKUP(C817, Query[[Country]:[Growth Rate]],3,FALSE)</f>
        <v>0.59%</v>
      </c>
      <c r="Q817" t="str">
        <f>VLOOKUP(C817, Query[[Country]:[World Percentage]],4,FALSE)</f>
        <v>4.25%</v>
      </c>
      <c r="R817" t="str">
        <f>VLOOKUP(C817, Query[[Country]:[Density]],5,FALSE)</f>
        <v>35.32</v>
      </c>
      <c r="S817" t="str">
        <f>VLOOKUP(C817, Query[[Country]:[Land Area]],6, FALSE)</f>
        <v>9,147,420</v>
      </c>
      <c r="T817" t="str">
        <f>VLOOKUP(C817, Query[[Country]:[Area]],10, FALSE)</f>
        <v>9,372,610</v>
      </c>
      <c r="U817" t="str">
        <f>VLOOKUP(C817, Query[[Country]:[Region]],12, FALSE)</f>
        <v>Americas</v>
      </c>
      <c r="V817" t="str">
        <f>VLOOKUP(C817, Query[[Country]:[Subregion]],13, FALSE)</f>
        <v>Northern America</v>
      </c>
      <c r="W817" t="str">
        <f>VLOOKUP(C817, Query[[Country]:[GDP (IMF)]],16, FALSE)</f>
        <v>$22.20 Tn</v>
      </c>
      <c r="X817" t="str">
        <f>VLOOKUP(C817, Query[[Country]:[GDP (UN)]],17, FALSE)</f>
        <v>$18.62 Tn</v>
      </c>
      <c r="Y817">
        <f>VLOOKUP(C817, Query[[Country]:[GDP Per Capita]],18, FALSE)</f>
        <v>67063.27</v>
      </c>
    </row>
    <row r="818" spans="1:25" x14ac:dyDescent="0.2">
      <c r="A818">
        <v>617</v>
      </c>
      <c r="B818" t="s">
        <v>2782</v>
      </c>
      <c r="C818" t="s">
        <v>66</v>
      </c>
      <c r="D818">
        <v>28</v>
      </c>
      <c r="E818">
        <v>355</v>
      </c>
      <c r="F818">
        <v>435</v>
      </c>
      <c r="G818">
        <v>210</v>
      </c>
      <c r="H818">
        <v>710</v>
      </c>
      <c r="I818">
        <v>581</v>
      </c>
      <c r="J818">
        <v>800</v>
      </c>
      <c r="K818" t="s">
        <v>2774</v>
      </c>
      <c r="L818">
        <v>737</v>
      </c>
      <c r="M818">
        <v>44.77</v>
      </c>
      <c r="N818">
        <v>2014</v>
      </c>
      <c r="O818" t="str">
        <f>VLOOKUP(C818, Query[[Country]:[Population Rank]],2,FALSE)</f>
        <v>22</v>
      </c>
      <c r="P818" t="str">
        <f>VLOOKUP(C818, Query[[Country]:[Growth Rate]],3,FALSE)</f>
        <v>0.22%</v>
      </c>
      <c r="Q818" t="str">
        <f>VLOOKUP(C818, Query[[Country]:[World Percentage]],4,FALSE)</f>
        <v>0.84%</v>
      </c>
      <c r="R818" t="str">
        <f>VLOOKUP(C818, Query[[Country]:[Density]],5,FALSE)</f>
        <v>118.31</v>
      </c>
      <c r="S818" t="str">
        <f>VLOOKUP(C818, Query[[Country]:[Land Area]],6, FALSE)</f>
        <v>547,557</v>
      </c>
      <c r="T818" t="str">
        <f>VLOOKUP(C818, Query[[Country]:[Area]],10, FALSE)</f>
        <v>551,695</v>
      </c>
      <c r="U818" t="str">
        <f>VLOOKUP(C818, Query[[Country]:[Region]],12, FALSE)</f>
        <v>Europe</v>
      </c>
      <c r="V818" t="str">
        <f>VLOOKUP(C818, Query[[Country]:[Subregion]],13, FALSE)</f>
        <v>Western Europe</v>
      </c>
      <c r="W818" t="str">
        <f>VLOOKUP(C818, Query[[Country]:[GDP (IMF)]],16, FALSE)</f>
        <v>$2.88 Tn</v>
      </c>
      <c r="X818" t="str">
        <f>VLOOKUP(C818, Query[[Country]:[GDP (UN)]],17, FALSE)</f>
        <v>$2.47 Tn</v>
      </c>
      <c r="Y818">
        <f>VLOOKUP(C818, Query[[Country]:[GDP Per Capita]],18, FALSE)</f>
        <v>44061.52</v>
      </c>
    </row>
    <row r="819" spans="1:25" x14ac:dyDescent="0.2">
      <c r="A819">
        <v>618</v>
      </c>
      <c r="B819" t="s">
        <v>651</v>
      </c>
      <c r="C819" t="s">
        <v>95</v>
      </c>
      <c r="D819">
        <v>34</v>
      </c>
      <c r="E819">
        <v>355</v>
      </c>
      <c r="F819">
        <v>478</v>
      </c>
      <c r="G819">
        <v>210</v>
      </c>
      <c r="H819">
        <v>617</v>
      </c>
      <c r="I819">
        <v>643</v>
      </c>
      <c r="J819">
        <v>800</v>
      </c>
      <c r="K819" t="s">
        <v>2755</v>
      </c>
      <c r="L819">
        <v>737</v>
      </c>
      <c r="M819">
        <v>44.77</v>
      </c>
      <c r="N819">
        <v>2014</v>
      </c>
      <c r="O819" t="str">
        <f>VLOOKUP(C819, Query[[Country]:[Population Rank]],2,FALSE)</f>
        <v>23</v>
      </c>
      <c r="P819" t="str">
        <f>VLOOKUP(C819, Query[[Country]:[Growth Rate]],3,FALSE)</f>
        <v>-0.15%</v>
      </c>
      <c r="Q819" t="str">
        <f>VLOOKUP(C819, Query[[Country]:[World Percentage]],4,FALSE)</f>
        <v>0.78%</v>
      </c>
      <c r="R819" t="str">
        <f>VLOOKUP(C819, Query[[Country]:[Density]],5,FALSE)</f>
        <v>200.65</v>
      </c>
      <c r="S819" t="str">
        <f>VLOOKUP(C819, Query[[Country]:[Land Area]],6, FALSE)</f>
        <v>294,140</v>
      </c>
      <c r="T819" t="str">
        <f>VLOOKUP(C819, Query[[Country]:[Area]],10, FALSE)</f>
        <v>301,336</v>
      </c>
      <c r="U819" t="str">
        <f>VLOOKUP(C819, Query[[Country]:[Region]],12, FALSE)</f>
        <v>Europe</v>
      </c>
      <c r="V819" t="str">
        <f>VLOOKUP(C819, Query[[Country]:[Subregion]],13, FALSE)</f>
        <v>Southern Europe</v>
      </c>
      <c r="W819" t="str">
        <f>VLOOKUP(C819, Query[[Country]:[GDP (IMF)]],16, FALSE)</f>
        <v>$2.09 Tn</v>
      </c>
      <c r="X819" t="str">
        <f>VLOOKUP(C819, Query[[Country]:[GDP (UN)]],17, FALSE)</f>
        <v>$1.86 Tn</v>
      </c>
      <c r="Y819">
        <f>VLOOKUP(C819, Query[[Country]:[GDP Per Capita]],18, FALSE)</f>
        <v>34574.71</v>
      </c>
    </row>
    <row r="820" spans="1:25" x14ac:dyDescent="0.2">
      <c r="A820">
        <v>619</v>
      </c>
      <c r="B820" t="s">
        <v>652</v>
      </c>
      <c r="C820" t="s">
        <v>92</v>
      </c>
      <c r="D820">
        <v>23</v>
      </c>
      <c r="E820">
        <v>355</v>
      </c>
      <c r="F820">
        <v>478</v>
      </c>
      <c r="G820">
        <v>210</v>
      </c>
      <c r="H820">
        <v>472</v>
      </c>
      <c r="I820">
        <v>561</v>
      </c>
      <c r="J820">
        <v>493</v>
      </c>
      <c r="K820" t="s">
        <v>2718</v>
      </c>
      <c r="L820">
        <v>307</v>
      </c>
      <c r="M820">
        <v>44.77</v>
      </c>
      <c r="N820">
        <v>2014</v>
      </c>
      <c r="O820" t="str">
        <f>VLOOKUP(C820, Query[[Country]:[Population Rank]],2,FALSE)</f>
        <v>28</v>
      </c>
      <c r="P820" t="str">
        <f>VLOOKUP(C820, Query[[Country]:[Growth Rate]],3,FALSE)</f>
        <v>0.09%</v>
      </c>
      <c r="Q820" t="str">
        <f>VLOOKUP(C820, Query[[Country]:[World Percentage]],4,FALSE)</f>
        <v>0.66%</v>
      </c>
      <c r="R820" t="str">
        <f>VLOOKUP(C820, Query[[Country]:[Density]],5,FALSE)</f>
        <v>511.62</v>
      </c>
      <c r="S820" t="str">
        <f>VLOOKUP(C820, Query[[Country]:[Land Area]],6, FALSE)</f>
        <v>97,230</v>
      </c>
      <c r="T820" t="str">
        <f>VLOOKUP(C820, Query[[Country]:[Area]],10, FALSE)</f>
        <v>100,210</v>
      </c>
      <c r="U820" t="str">
        <f>VLOOKUP(C820, Query[[Country]:[Region]],12, FALSE)</f>
        <v>Asia</v>
      </c>
      <c r="V820" t="str">
        <f>VLOOKUP(C820, Query[[Country]:[Subregion]],13, FALSE)</f>
        <v>Eastern Asia</v>
      </c>
      <c r="W820" t="str">
        <f>VLOOKUP(C820, Query[[Country]:[GDP (IMF)]],16, FALSE)</f>
        <v>$1.74 Tn</v>
      </c>
      <c r="X820" t="str">
        <f>VLOOKUP(C820, Query[[Country]:[GDP (UN)]],17, FALSE)</f>
        <v>$1.41 Tn</v>
      </c>
      <c r="Y820">
        <f>VLOOKUP(C820, Query[[Country]:[GDP Per Capita]],18, FALSE)</f>
        <v>34023.56</v>
      </c>
    </row>
    <row r="821" spans="1:25" x14ac:dyDescent="0.2">
      <c r="A821">
        <v>620</v>
      </c>
      <c r="B821" t="s">
        <v>653</v>
      </c>
      <c r="C821" t="s">
        <v>159</v>
      </c>
      <c r="D821">
        <v>18</v>
      </c>
      <c r="E821">
        <v>355</v>
      </c>
      <c r="F821">
        <v>423</v>
      </c>
      <c r="G821">
        <v>210</v>
      </c>
      <c r="H821">
        <v>558</v>
      </c>
      <c r="I821">
        <v>558</v>
      </c>
      <c r="J821">
        <v>363</v>
      </c>
      <c r="K821" t="s">
        <v>2723</v>
      </c>
      <c r="L821">
        <v>737</v>
      </c>
      <c r="M821">
        <v>44.77</v>
      </c>
      <c r="N821">
        <v>2014</v>
      </c>
      <c r="O821" t="str">
        <f>VLOOKUP(C821, Query[[Country]:[Population Rank]],2,FALSE)</f>
        <v>30</v>
      </c>
      <c r="P821" t="str">
        <f>VLOOKUP(C821, Query[[Country]:[Growth Rate]],3,FALSE)</f>
        <v>0.04%</v>
      </c>
      <c r="Q821" t="str">
        <f>VLOOKUP(C821, Query[[Country]:[World Percentage]],4,FALSE)</f>
        <v>0.60%</v>
      </c>
      <c r="R821" t="str">
        <f>VLOOKUP(C821, Query[[Country]:[Density]],5,FALSE)</f>
        <v>92.40</v>
      </c>
      <c r="S821" t="str">
        <f>VLOOKUP(C821, Query[[Country]:[Land Area]],6, FALSE)</f>
        <v>498,800</v>
      </c>
      <c r="T821" t="str">
        <f>VLOOKUP(C821, Query[[Country]:[Area]],10, FALSE)</f>
        <v>505,992</v>
      </c>
      <c r="U821" t="str">
        <f>VLOOKUP(C821, Query[[Country]:[Region]],12, FALSE)</f>
        <v>Europe</v>
      </c>
      <c r="V821" t="str">
        <f>VLOOKUP(C821, Query[[Country]:[Subregion]],13, FALSE)</f>
        <v>Southern Europe</v>
      </c>
      <c r="W821" t="str">
        <f>VLOOKUP(C821, Query[[Country]:[GDP (IMF)]],16, FALSE)</f>
        <v>$1.50 Tn</v>
      </c>
      <c r="X821" t="str">
        <f>VLOOKUP(C821, Query[[Country]:[GDP (UN)]],17, FALSE)</f>
        <v>$1.24 Tn</v>
      </c>
      <c r="Y821">
        <f>VLOOKUP(C821, Query[[Country]:[GDP Per Capita]],18, FALSE)</f>
        <v>32019.83</v>
      </c>
    </row>
    <row r="822" spans="1:25" x14ac:dyDescent="0.2">
      <c r="A822">
        <v>621</v>
      </c>
      <c r="B822" t="s">
        <v>654</v>
      </c>
      <c r="C822" t="s">
        <v>15</v>
      </c>
      <c r="D822">
        <v>180</v>
      </c>
      <c r="E822">
        <v>355</v>
      </c>
      <c r="F822">
        <v>478</v>
      </c>
      <c r="G822">
        <v>210</v>
      </c>
      <c r="H822">
        <v>608</v>
      </c>
      <c r="I822">
        <v>339</v>
      </c>
      <c r="J822">
        <v>609</v>
      </c>
      <c r="K822" t="s">
        <v>2713</v>
      </c>
      <c r="L822">
        <v>737</v>
      </c>
      <c r="M822">
        <v>44.77</v>
      </c>
      <c r="N822">
        <v>2014</v>
      </c>
      <c r="O822" t="str">
        <f>VLOOKUP(C822, Query[[Country]:[Population Rank]],2,FALSE)</f>
        <v>3</v>
      </c>
      <c r="P822" t="str">
        <f>VLOOKUP(C822, Query[[Country]:[Growth Rate]],3,FALSE)</f>
        <v>0.59%</v>
      </c>
      <c r="Q822" t="str">
        <f>VLOOKUP(C822, Query[[Country]:[World Percentage]],4,FALSE)</f>
        <v>4.25%</v>
      </c>
      <c r="R822" t="str">
        <f>VLOOKUP(C822, Query[[Country]:[Density]],5,FALSE)</f>
        <v>35.32</v>
      </c>
      <c r="S822" t="str">
        <f>VLOOKUP(C822, Query[[Country]:[Land Area]],6, FALSE)</f>
        <v>9,147,420</v>
      </c>
      <c r="T822" t="str">
        <f>VLOOKUP(C822, Query[[Country]:[Area]],10, FALSE)</f>
        <v>9,372,610</v>
      </c>
      <c r="U822" t="str">
        <f>VLOOKUP(C822, Query[[Country]:[Region]],12, FALSE)</f>
        <v>Americas</v>
      </c>
      <c r="V822" t="str">
        <f>VLOOKUP(C822, Query[[Country]:[Subregion]],13, FALSE)</f>
        <v>Northern America</v>
      </c>
      <c r="W822" t="str">
        <f>VLOOKUP(C822, Query[[Country]:[GDP (IMF)]],16, FALSE)</f>
        <v>$22.20 Tn</v>
      </c>
      <c r="X822" t="str">
        <f>VLOOKUP(C822, Query[[Country]:[GDP (UN)]],17, FALSE)</f>
        <v>$18.62 Tn</v>
      </c>
      <c r="Y822">
        <f>VLOOKUP(C822, Query[[Country]:[GDP Per Capita]],18, FALSE)</f>
        <v>67063.27</v>
      </c>
    </row>
    <row r="823" spans="1:25" x14ac:dyDescent="0.2">
      <c r="A823">
        <v>622</v>
      </c>
      <c r="B823" t="s">
        <v>655</v>
      </c>
      <c r="C823" t="s">
        <v>66</v>
      </c>
      <c r="D823">
        <v>29</v>
      </c>
      <c r="E823">
        <v>236</v>
      </c>
      <c r="F823">
        <v>478</v>
      </c>
      <c r="G823">
        <v>143</v>
      </c>
      <c r="H823">
        <v>615</v>
      </c>
      <c r="I823">
        <v>480</v>
      </c>
      <c r="J823">
        <v>609</v>
      </c>
      <c r="K823" t="s">
        <v>2772</v>
      </c>
      <c r="L823">
        <v>481</v>
      </c>
      <c r="M823">
        <v>44.77</v>
      </c>
      <c r="N823">
        <v>2014</v>
      </c>
      <c r="O823" t="str">
        <f>VLOOKUP(C823, Query[[Country]:[Population Rank]],2,FALSE)</f>
        <v>22</v>
      </c>
      <c r="P823" t="str">
        <f>VLOOKUP(C823, Query[[Country]:[Growth Rate]],3,FALSE)</f>
        <v>0.22%</v>
      </c>
      <c r="Q823" t="str">
        <f>VLOOKUP(C823, Query[[Country]:[World Percentage]],4,FALSE)</f>
        <v>0.84%</v>
      </c>
      <c r="R823" t="str">
        <f>VLOOKUP(C823, Query[[Country]:[Density]],5,FALSE)</f>
        <v>118.31</v>
      </c>
      <c r="S823" t="str">
        <f>VLOOKUP(C823, Query[[Country]:[Land Area]],6, FALSE)</f>
        <v>547,557</v>
      </c>
      <c r="T823" t="str">
        <f>VLOOKUP(C823, Query[[Country]:[Area]],10, FALSE)</f>
        <v>551,695</v>
      </c>
      <c r="U823" t="str">
        <f>VLOOKUP(C823, Query[[Country]:[Region]],12, FALSE)</f>
        <v>Europe</v>
      </c>
      <c r="V823" t="str">
        <f>VLOOKUP(C823, Query[[Country]:[Subregion]],13, FALSE)</f>
        <v>Western Europe</v>
      </c>
      <c r="W823" t="str">
        <f>VLOOKUP(C823, Query[[Country]:[GDP (IMF)]],16, FALSE)</f>
        <v>$2.88 Tn</v>
      </c>
      <c r="X823" t="str">
        <f>VLOOKUP(C823, Query[[Country]:[GDP (UN)]],17, FALSE)</f>
        <v>$2.47 Tn</v>
      </c>
      <c r="Y823">
        <f>VLOOKUP(C823, Query[[Country]:[GDP Per Capita]],18, FALSE)</f>
        <v>44061.52</v>
      </c>
    </row>
    <row r="824" spans="1:25" x14ac:dyDescent="0.2">
      <c r="A824">
        <v>623</v>
      </c>
      <c r="B824" t="s">
        <v>656</v>
      </c>
      <c r="C824" t="s">
        <v>15</v>
      </c>
      <c r="D824">
        <v>181</v>
      </c>
      <c r="E824">
        <v>142</v>
      </c>
      <c r="F824">
        <v>478</v>
      </c>
      <c r="G824">
        <v>210</v>
      </c>
      <c r="H824">
        <v>993</v>
      </c>
      <c r="I824">
        <v>753</v>
      </c>
      <c r="J824">
        <v>609</v>
      </c>
      <c r="K824" t="s">
        <v>2766</v>
      </c>
      <c r="L824">
        <v>737</v>
      </c>
      <c r="M824">
        <v>44.76</v>
      </c>
      <c r="N824">
        <v>2014</v>
      </c>
      <c r="O824" t="str">
        <f>VLOOKUP(C824, Query[[Country]:[Population Rank]],2,FALSE)</f>
        <v>3</v>
      </c>
      <c r="P824" t="str">
        <f>VLOOKUP(C824, Query[[Country]:[Growth Rate]],3,FALSE)</f>
        <v>0.59%</v>
      </c>
      <c r="Q824" t="str">
        <f>VLOOKUP(C824, Query[[Country]:[World Percentage]],4,FALSE)</f>
        <v>4.25%</v>
      </c>
      <c r="R824" t="str">
        <f>VLOOKUP(C824, Query[[Country]:[Density]],5,FALSE)</f>
        <v>35.32</v>
      </c>
      <c r="S824" t="str">
        <f>VLOOKUP(C824, Query[[Country]:[Land Area]],6, FALSE)</f>
        <v>9,147,420</v>
      </c>
      <c r="T824" t="str">
        <f>VLOOKUP(C824, Query[[Country]:[Area]],10, FALSE)</f>
        <v>9,372,610</v>
      </c>
      <c r="U824" t="str">
        <f>VLOOKUP(C824, Query[[Country]:[Region]],12, FALSE)</f>
        <v>Americas</v>
      </c>
      <c r="V824" t="str">
        <f>VLOOKUP(C824, Query[[Country]:[Subregion]],13, FALSE)</f>
        <v>Northern America</v>
      </c>
      <c r="W824" t="str">
        <f>VLOOKUP(C824, Query[[Country]:[GDP (IMF)]],16, FALSE)</f>
        <v>$22.20 Tn</v>
      </c>
      <c r="X824" t="str">
        <f>VLOOKUP(C824, Query[[Country]:[GDP (UN)]],17, FALSE)</f>
        <v>$18.62 Tn</v>
      </c>
      <c r="Y824">
        <f>VLOOKUP(C824, Query[[Country]:[GDP Per Capita]],18, FALSE)</f>
        <v>67063.27</v>
      </c>
    </row>
    <row r="825" spans="1:25" x14ac:dyDescent="0.2">
      <c r="A825">
        <v>624</v>
      </c>
      <c r="B825" t="s">
        <v>657</v>
      </c>
      <c r="C825" t="s">
        <v>19</v>
      </c>
      <c r="D825">
        <v>46</v>
      </c>
      <c r="E825">
        <v>281</v>
      </c>
      <c r="F825">
        <v>478</v>
      </c>
      <c r="G825">
        <v>180</v>
      </c>
      <c r="H825">
        <v>718</v>
      </c>
      <c r="I825">
        <v>343</v>
      </c>
      <c r="J825">
        <v>493</v>
      </c>
      <c r="K825" t="s">
        <v>2723</v>
      </c>
      <c r="L825">
        <v>737</v>
      </c>
      <c r="M825">
        <v>44.76</v>
      </c>
      <c r="N825">
        <v>2014</v>
      </c>
      <c r="O825" t="str">
        <f>VLOOKUP(C825, Query[[Country]:[Population Rank]],2,FALSE)</f>
        <v>21</v>
      </c>
      <c r="P825" t="str">
        <f>VLOOKUP(C825, Query[[Country]:[Growth Rate]],3,FALSE)</f>
        <v>0.53%</v>
      </c>
      <c r="Q825" t="str">
        <f>VLOOKUP(C825, Query[[Country]:[World Percentage]],4,FALSE)</f>
        <v>0.87%</v>
      </c>
      <c r="R825" t="str">
        <f>VLOOKUP(C825, Query[[Country]:[Density]],5,FALSE)</f>
        <v>279.48</v>
      </c>
      <c r="S825" t="str">
        <f>VLOOKUP(C825, Query[[Country]:[Land Area]],6, FALSE)</f>
        <v>241,930</v>
      </c>
      <c r="T825" t="str">
        <f>VLOOKUP(C825, Query[[Country]:[Area]],10, FALSE)</f>
        <v>242,900</v>
      </c>
      <c r="U825" t="str">
        <f>VLOOKUP(C825, Query[[Country]:[Region]],12, FALSE)</f>
        <v>Europe</v>
      </c>
      <c r="V825" t="str">
        <f>VLOOKUP(C825, Query[[Country]:[Subregion]],13, FALSE)</f>
        <v>Northern Europe</v>
      </c>
      <c r="W825" t="str">
        <f>VLOOKUP(C825, Query[[Country]:[GDP (IMF)]],16, FALSE)</f>
        <v>$2.93 Tn</v>
      </c>
      <c r="X825" t="str">
        <f>VLOOKUP(C825, Query[[Country]:[GDP (UN)]],17, FALSE)</f>
        <v>$2.65 Tn</v>
      </c>
      <c r="Y825">
        <f>VLOOKUP(C825, Query[[Country]:[GDP Per Capita]],18, FALSE)</f>
        <v>43117.57</v>
      </c>
    </row>
    <row r="826" spans="1:25" x14ac:dyDescent="0.2">
      <c r="A826">
        <v>625</v>
      </c>
      <c r="B826" t="s">
        <v>658</v>
      </c>
      <c r="C826" t="s">
        <v>115</v>
      </c>
      <c r="D826">
        <v>18</v>
      </c>
      <c r="E826">
        <v>355</v>
      </c>
      <c r="F826">
        <v>478</v>
      </c>
      <c r="G826">
        <v>210</v>
      </c>
      <c r="H826">
        <v>470</v>
      </c>
      <c r="I826">
        <v>543</v>
      </c>
      <c r="J826">
        <v>493</v>
      </c>
      <c r="K826" t="s">
        <v>2723</v>
      </c>
      <c r="L826">
        <v>373</v>
      </c>
      <c r="M826">
        <v>44.76</v>
      </c>
      <c r="N826">
        <v>2014</v>
      </c>
      <c r="O826" t="str">
        <f>VLOOKUP(C826, Query[[Country]:[Population Rank]],2,FALSE)</f>
        <v>55</v>
      </c>
      <c r="P826" t="str">
        <f>VLOOKUP(C826, Query[[Country]:[Growth Rate]],3,FALSE)</f>
        <v>1.18%</v>
      </c>
      <c r="Q826" t="str">
        <f>VLOOKUP(C826, Query[[Country]:[World Percentage]],4,FALSE)</f>
        <v>0.33%</v>
      </c>
      <c r="R826" t="str">
        <f>VLOOKUP(C826, Query[[Country]:[Density]],5,FALSE)</f>
        <v>3.32</v>
      </c>
      <c r="S826" t="str">
        <f>VLOOKUP(C826, Query[[Country]:[Land Area]],6, FALSE)</f>
        <v>7,682,300</v>
      </c>
      <c r="T826" t="str">
        <f>VLOOKUP(C826, Query[[Country]:[Area]],10, FALSE)</f>
        <v>7,692,024</v>
      </c>
      <c r="U826" t="str">
        <f>VLOOKUP(C826, Query[[Country]:[Region]],12, FALSE)</f>
        <v>Oceania</v>
      </c>
      <c r="V826" t="str">
        <f>VLOOKUP(C826, Query[[Country]:[Subregion]],13, FALSE)</f>
        <v>Australia and New Zealand</v>
      </c>
      <c r="W826" t="str">
        <f>VLOOKUP(C826, Query[[Country]:[GDP (IMF)]],16, FALSE)</f>
        <v>$1.48 Tn</v>
      </c>
      <c r="X826" t="str">
        <f>VLOOKUP(C826, Query[[Country]:[GDP (UN)]],17, FALSE)</f>
        <v>$1.30 Tn</v>
      </c>
      <c r="Y826">
        <f>VLOOKUP(C826, Query[[Country]:[GDP Per Capita]],18, FALSE)</f>
        <v>58096.73</v>
      </c>
    </row>
    <row r="827" spans="1:25" x14ac:dyDescent="0.2">
      <c r="A827">
        <v>626</v>
      </c>
      <c r="B827" t="s">
        <v>2783</v>
      </c>
      <c r="C827" t="s">
        <v>168</v>
      </c>
      <c r="D827">
        <v>6</v>
      </c>
      <c r="E827">
        <v>355</v>
      </c>
      <c r="F827">
        <v>478</v>
      </c>
      <c r="G827">
        <v>210</v>
      </c>
      <c r="H827">
        <v>515</v>
      </c>
      <c r="I827">
        <v>616</v>
      </c>
      <c r="J827">
        <v>406</v>
      </c>
      <c r="K827" t="s">
        <v>2774</v>
      </c>
      <c r="L827">
        <v>737</v>
      </c>
      <c r="M827">
        <v>44.76</v>
      </c>
      <c r="N827">
        <v>2014</v>
      </c>
      <c r="O827" t="str">
        <f>VLOOKUP(C827, Query[[Country]:[Population Rank]],2,FALSE)</f>
        <v>6</v>
      </c>
      <c r="P827" t="str">
        <f>VLOOKUP(C827, Query[[Country]:[Growth Rate]],3,FALSE)</f>
        <v>0.72%</v>
      </c>
      <c r="Q827" t="str">
        <f>VLOOKUP(C827, Query[[Country]:[World Percentage]],4,FALSE)</f>
        <v>2.73%</v>
      </c>
      <c r="R827" t="str">
        <f>VLOOKUP(C827, Query[[Country]:[Density]],5,FALSE)</f>
        <v>24.96</v>
      </c>
      <c r="S827" t="str">
        <f>VLOOKUP(C827, Query[[Country]:[Land Area]],6, FALSE)</f>
        <v>8,358,140</v>
      </c>
      <c r="T827" t="str">
        <f>VLOOKUP(C827, Query[[Country]:[Area]],10, FALSE)</f>
        <v>8,515,767</v>
      </c>
      <c r="U827" t="str">
        <f>VLOOKUP(C827, Query[[Country]:[Region]],12, FALSE)</f>
        <v>Americas</v>
      </c>
      <c r="V827" t="str">
        <f>VLOOKUP(C827, Query[[Country]:[Subregion]],13, FALSE)</f>
        <v>South America</v>
      </c>
      <c r="W827" t="str">
        <f>VLOOKUP(C827, Query[[Country]:[GDP (IMF)]],16, FALSE)</f>
        <v>$2.06 Tn</v>
      </c>
      <c r="X827" t="str">
        <f>VLOOKUP(C827, Query[[Country]:[GDP (UN)]],17, FALSE)</f>
        <v>$1.80 Tn</v>
      </c>
      <c r="Y827">
        <f>VLOOKUP(C827, Query[[Country]:[GDP Per Capita]],18, FALSE)</f>
        <v>9703.17</v>
      </c>
    </row>
    <row r="828" spans="1:25" x14ac:dyDescent="0.2">
      <c r="A828">
        <v>627</v>
      </c>
      <c r="B828" t="s">
        <v>659</v>
      </c>
      <c r="C828" t="s">
        <v>52</v>
      </c>
      <c r="D828">
        <v>22</v>
      </c>
      <c r="E828">
        <v>355</v>
      </c>
      <c r="F828">
        <v>478</v>
      </c>
      <c r="G828">
        <v>210</v>
      </c>
      <c r="H828">
        <v>496</v>
      </c>
      <c r="I828">
        <v>742</v>
      </c>
      <c r="J828">
        <v>310</v>
      </c>
      <c r="K828" t="s">
        <v>2760</v>
      </c>
      <c r="L828">
        <v>737</v>
      </c>
      <c r="M828">
        <v>44.75</v>
      </c>
      <c r="N828">
        <v>2014</v>
      </c>
      <c r="O828" t="str">
        <f>VLOOKUP(C828, Query[[Country]:[Population Rank]],2,FALSE)</f>
        <v>39</v>
      </c>
      <c r="P828" t="str">
        <f>VLOOKUP(C828, Query[[Country]:[Growth Rate]],3,FALSE)</f>
        <v>0.89%</v>
      </c>
      <c r="Q828" t="str">
        <f>VLOOKUP(C828, Query[[Country]:[World Percentage]],4,FALSE)</f>
        <v>0.48%</v>
      </c>
      <c r="R828" t="str">
        <f>VLOOKUP(C828, Query[[Country]:[Density]],5,FALSE)</f>
        <v>3.78</v>
      </c>
      <c r="S828" t="str">
        <f>VLOOKUP(C828, Query[[Country]:[Land Area]],6, FALSE)</f>
        <v>9,093,510</v>
      </c>
      <c r="T828" t="str">
        <f>VLOOKUP(C828, Query[[Country]:[Area]],10, FALSE)</f>
        <v>9,984,670</v>
      </c>
      <c r="U828" t="str">
        <f>VLOOKUP(C828, Query[[Country]:[Region]],12, FALSE)</f>
        <v>Americas</v>
      </c>
      <c r="V828" t="str">
        <f>VLOOKUP(C828, Query[[Country]:[Subregion]],13, FALSE)</f>
        <v>Northern America</v>
      </c>
      <c r="W828" t="str">
        <f>VLOOKUP(C828, Query[[Country]:[GDP (IMF)]],16, FALSE)</f>
        <v>$1.83 Tn</v>
      </c>
      <c r="X828" t="str">
        <f>VLOOKUP(C828, Query[[Country]:[GDP (UN)]],17, FALSE)</f>
        <v>$1.53 Tn</v>
      </c>
      <c r="Y828">
        <f>VLOOKUP(C828, Query[[Country]:[GDP Per Capita]],18, FALSE)</f>
        <v>48552.87</v>
      </c>
    </row>
    <row r="829" spans="1:25" x14ac:dyDescent="0.2">
      <c r="A829">
        <v>628</v>
      </c>
      <c r="B829" t="s">
        <v>660</v>
      </c>
      <c r="C829" t="s">
        <v>301</v>
      </c>
      <c r="D829">
        <v>5</v>
      </c>
      <c r="E829">
        <v>355</v>
      </c>
      <c r="F829">
        <v>448</v>
      </c>
      <c r="G829">
        <v>210</v>
      </c>
      <c r="H829">
        <v>552</v>
      </c>
      <c r="I829">
        <v>575</v>
      </c>
      <c r="J829">
        <v>609</v>
      </c>
      <c r="K829" t="s">
        <v>2723</v>
      </c>
      <c r="L829">
        <v>637</v>
      </c>
      <c r="M829">
        <v>44.75</v>
      </c>
      <c r="N829">
        <v>2014</v>
      </c>
      <c r="O829" t="str">
        <f>VLOOKUP(C829, Query[[Country]:[Population Rank]],2,FALSE)</f>
        <v>126</v>
      </c>
      <c r="P829" t="str">
        <f>VLOOKUP(C829, Query[[Country]:[Growth Rate]],3,FALSE)</f>
        <v>0.82%</v>
      </c>
      <c r="Q829" t="str">
        <f>VLOOKUP(C829, Query[[Country]:[World Percentage]],4,FALSE)</f>
        <v>0.06%</v>
      </c>
      <c r="R829" t="str">
        <f>VLOOKUP(C829, Query[[Country]:[Density]],5,FALSE)</f>
        <v>17.83</v>
      </c>
      <c r="S829" t="str">
        <f>VLOOKUP(C829, Query[[Country]:[Land Area]],6, FALSE)</f>
        <v>263,310</v>
      </c>
      <c r="T829" t="str">
        <f>VLOOKUP(C829, Query[[Country]:[Area]],10, FALSE)</f>
        <v>270,467</v>
      </c>
      <c r="U829" t="str">
        <f>VLOOKUP(C829, Query[[Country]:[Region]],12, FALSE)</f>
        <v>Oceania</v>
      </c>
      <c r="V829" t="str">
        <f>VLOOKUP(C829, Query[[Country]:[Subregion]],13, FALSE)</f>
        <v>Australia and New Zealand</v>
      </c>
      <c r="W829" t="str">
        <f>VLOOKUP(C829, Query[[Country]:[GDP (IMF)]],16, FALSE)</f>
        <v>$224.94 Bn</v>
      </c>
      <c r="X829" t="str">
        <f>VLOOKUP(C829, Query[[Country]:[GDP (UN)]],17, FALSE)</f>
        <v>$187.52 Bn</v>
      </c>
      <c r="Y829">
        <f>VLOOKUP(C829, Query[[Country]:[GDP Per Capita]],18, FALSE)</f>
        <v>46647.06</v>
      </c>
    </row>
    <row r="830" spans="1:25" x14ac:dyDescent="0.2">
      <c r="A830">
        <v>629</v>
      </c>
      <c r="B830" t="s">
        <v>661</v>
      </c>
      <c r="C830" t="s">
        <v>92</v>
      </c>
      <c r="D830">
        <v>24</v>
      </c>
      <c r="E830">
        <v>355</v>
      </c>
      <c r="F830">
        <v>478</v>
      </c>
      <c r="G830">
        <v>210</v>
      </c>
      <c r="H830">
        <v>598</v>
      </c>
      <c r="I830">
        <v>798</v>
      </c>
      <c r="J830">
        <v>800</v>
      </c>
      <c r="K830" t="s">
        <v>2690</v>
      </c>
      <c r="L830">
        <v>227</v>
      </c>
      <c r="M830">
        <v>44.74</v>
      </c>
      <c r="N830">
        <v>2014</v>
      </c>
      <c r="O830" t="str">
        <f>VLOOKUP(C830, Query[[Country]:[Population Rank]],2,FALSE)</f>
        <v>28</v>
      </c>
      <c r="P830" t="str">
        <f>VLOOKUP(C830, Query[[Country]:[Growth Rate]],3,FALSE)</f>
        <v>0.09%</v>
      </c>
      <c r="Q830" t="str">
        <f>VLOOKUP(C830, Query[[Country]:[World Percentage]],4,FALSE)</f>
        <v>0.66%</v>
      </c>
      <c r="R830" t="str">
        <f>VLOOKUP(C830, Query[[Country]:[Density]],5,FALSE)</f>
        <v>511.62</v>
      </c>
      <c r="S830" t="str">
        <f>VLOOKUP(C830, Query[[Country]:[Land Area]],6, FALSE)</f>
        <v>97,230</v>
      </c>
      <c r="T830" t="str">
        <f>VLOOKUP(C830, Query[[Country]:[Area]],10, FALSE)</f>
        <v>100,210</v>
      </c>
      <c r="U830" t="str">
        <f>VLOOKUP(C830, Query[[Country]:[Region]],12, FALSE)</f>
        <v>Asia</v>
      </c>
      <c r="V830" t="str">
        <f>VLOOKUP(C830, Query[[Country]:[Subregion]],13, FALSE)</f>
        <v>Eastern Asia</v>
      </c>
      <c r="W830" t="str">
        <f>VLOOKUP(C830, Query[[Country]:[GDP (IMF)]],16, FALSE)</f>
        <v>$1.74 Tn</v>
      </c>
      <c r="X830" t="str">
        <f>VLOOKUP(C830, Query[[Country]:[GDP (UN)]],17, FALSE)</f>
        <v>$1.41 Tn</v>
      </c>
      <c r="Y830">
        <f>VLOOKUP(C830, Query[[Country]:[GDP Per Capita]],18, FALSE)</f>
        <v>34023.56</v>
      </c>
    </row>
    <row r="831" spans="1:25" x14ac:dyDescent="0.2">
      <c r="A831">
        <v>630</v>
      </c>
      <c r="B831" t="s">
        <v>662</v>
      </c>
      <c r="C831" t="s">
        <v>19</v>
      </c>
      <c r="D831">
        <v>47</v>
      </c>
      <c r="E831">
        <v>355</v>
      </c>
      <c r="F831">
        <v>478</v>
      </c>
      <c r="G831">
        <v>210</v>
      </c>
      <c r="H831">
        <v>613</v>
      </c>
      <c r="I831">
        <v>301</v>
      </c>
      <c r="J831">
        <v>800</v>
      </c>
      <c r="K831" t="s">
        <v>2774</v>
      </c>
      <c r="L831">
        <v>637</v>
      </c>
      <c r="M831">
        <v>44.74</v>
      </c>
      <c r="N831">
        <v>2014</v>
      </c>
      <c r="O831" t="str">
        <f>VLOOKUP(C831, Query[[Country]:[Population Rank]],2,FALSE)</f>
        <v>21</v>
      </c>
      <c r="P831" t="str">
        <f>VLOOKUP(C831, Query[[Country]:[Growth Rate]],3,FALSE)</f>
        <v>0.53%</v>
      </c>
      <c r="Q831" t="str">
        <f>VLOOKUP(C831, Query[[Country]:[World Percentage]],4,FALSE)</f>
        <v>0.87%</v>
      </c>
      <c r="R831" t="str">
        <f>VLOOKUP(C831, Query[[Country]:[Density]],5,FALSE)</f>
        <v>279.48</v>
      </c>
      <c r="S831" t="str">
        <f>VLOOKUP(C831, Query[[Country]:[Land Area]],6, FALSE)</f>
        <v>241,930</v>
      </c>
      <c r="T831" t="str">
        <f>VLOOKUP(C831, Query[[Country]:[Area]],10, FALSE)</f>
        <v>242,900</v>
      </c>
      <c r="U831" t="str">
        <f>VLOOKUP(C831, Query[[Country]:[Region]],12, FALSE)</f>
        <v>Europe</v>
      </c>
      <c r="V831" t="str">
        <f>VLOOKUP(C831, Query[[Country]:[Subregion]],13, FALSE)</f>
        <v>Northern Europe</v>
      </c>
      <c r="W831" t="str">
        <f>VLOOKUP(C831, Query[[Country]:[GDP (IMF)]],16, FALSE)</f>
        <v>$2.93 Tn</v>
      </c>
      <c r="X831" t="str">
        <f>VLOOKUP(C831, Query[[Country]:[GDP (UN)]],17, FALSE)</f>
        <v>$2.65 Tn</v>
      </c>
      <c r="Y831">
        <f>VLOOKUP(C831, Query[[Country]:[GDP Per Capita]],18, FALSE)</f>
        <v>43117.57</v>
      </c>
    </row>
    <row r="832" spans="1:25" x14ac:dyDescent="0.2">
      <c r="A832">
        <v>631</v>
      </c>
      <c r="B832" t="s">
        <v>663</v>
      </c>
      <c r="C832" t="s">
        <v>362</v>
      </c>
      <c r="D832">
        <v>5</v>
      </c>
      <c r="E832">
        <v>355</v>
      </c>
      <c r="F832">
        <v>478</v>
      </c>
      <c r="G832">
        <v>210</v>
      </c>
      <c r="H832">
        <v>485</v>
      </c>
      <c r="I832">
        <v>674</v>
      </c>
      <c r="J832">
        <v>406</v>
      </c>
      <c r="K832" t="s">
        <v>2760</v>
      </c>
      <c r="L832">
        <v>552</v>
      </c>
      <c r="M832">
        <v>44.74</v>
      </c>
      <c r="N832">
        <v>2014</v>
      </c>
      <c r="O832" t="str">
        <f>VLOOKUP(C832, Query[[Country]:[Population Rank]],2,FALSE)</f>
        <v>87</v>
      </c>
      <c r="P832" t="str">
        <f>VLOOKUP(C832, Query[[Country]:[Growth Rate]],3,FALSE)</f>
        <v>-0.48%</v>
      </c>
      <c r="Q832" t="str">
        <f>VLOOKUP(C832, Query[[Country]:[World Percentage]],4,FALSE)</f>
        <v>0.13%</v>
      </c>
      <c r="R832" t="str">
        <f>VLOOKUP(C832, Query[[Country]:[Density]],5,FALSE)</f>
        <v>78.97</v>
      </c>
      <c r="S832" t="str">
        <f>VLOOKUP(C832, Query[[Country]:[Land Area]],6, FALSE)</f>
        <v>128,900</v>
      </c>
      <c r="T832" t="str">
        <f>VLOOKUP(C832, Query[[Country]:[Area]],10, FALSE)</f>
        <v>131,990</v>
      </c>
      <c r="U832" t="str">
        <f>VLOOKUP(C832, Query[[Country]:[Region]],12, FALSE)</f>
        <v>Europe</v>
      </c>
      <c r="V832" t="str">
        <f>VLOOKUP(C832, Query[[Country]:[Subregion]],13, FALSE)</f>
        <v>Southern Europe</v>
      </c>
      <c r="W832" t="str">
        <f>VLOOKUP(C832, Query[[Country]:[GDP (IMF)]],16, FALSE)</f>
        <v>$230.50 Bn</v>
      </c>
      <c r="X832" t="str">
        <f>VLOOKUP(C832, Query[[Country]:[GDP (UN)]],17, FALSE)</f>
        <v>$192.69 Bn</v>
      </c>
      <c r="Y832">
        <f>VLOOKUP(C832, Query[[Country]:[GDP Per Capita]],18, FALSE)</f>
        <v>22114.44</v>
      </c>
    </row>
    <row r="833" spans="1:25" x14ac:dyDescent="0.2">
      <c r="A833">
        <v>632</v>
      </c>
      <c r="B833" t="s">
        <v>664</v>
      </c>
      <c r="C833" t="s">
        <v>307</v>
      </c>
      <c r="D833">
        <v>5</v>
      </c>
      <c r="E833">
        <v>355</v>
      </c>
      <c r="F833">
        <v>478</v>
      </c>
      <c r="G833">
        <v>210</v>
      </c>
      <c r="H833">
        <v>506</v>
      </c>
      <c r="I833">
        <v>515</v>
      </c>
      <c r="J833">
        <v>609</v>
      </c>
      <c r="K833" t="s">
        <v>2737</v>
      </c>
      <c r="L833">
        <v>552</v>
      </c>
      <c r="M833">
        <v>44.74</v>
      </c>
      <c r="N833">
        <v>2014</v>
      </c>
      <c r="O833" t="str">
        <f>VLOOKUP(C833, Query[[Country]:[Population Rank]],2,FALSE)</f>
        <v>89</v>
      </c>
      <c r="P833" t="str">
        <f>VLOOKUP(C833, Query[[Country]:[Growth Rate]],3,FALSE)</f>
        <v>-0.29%</v>
      </c>
      <c r="Q833" t="str">
        <f>VLOOKUP(C833, Query[[Country]:[World Percentage]],4,FALSE)</f>
        <v>0.13%</v>
      </c>
      <c r="R833" t="str">
        <f>VLOOKUP(C833, Query[[Country]:[Density]],5,FALSE)</f>
        <v>110.73</v>
      </c>
      <c r="S833" t="str">
        <f>VLOOKUP(C833, Query[[Country]:[Land Area]],6, FALSE)</f>
        <v>91,590</v>
      </c>
      <c r="T833" t="str">
        <f>VLOOKUP(C833, Query[[Country]:[Area]],10, FALSE)</f>
        <v>92,090</v>
      </c>
      <c r="U833" t="str">
        <f>VLOOKUP(C833, Query[[Country]:[Region]],12, FALSE)</f>
        <v>Europe</v>
      </c>
      <c r="V833" t="str">
        <f>VLOOKUP(C833, Query[[Country]:[Subregion]],13, FALSE)</f>
        <v>Southern Europe</v>
      </c>
      <c r="W833" t="str">
        <f>VLOOKUP(C833, Query[[Country]:[GDP (IMF)]],16, FALSE)</f>
        <v>$249.91 Bn</v>
      </c>
      <c r="X833" t="str">
        <f>VLOOKUP(C833, Query[[Country]:[GDP (UN)]],17, FALSE)</f>
        <v>$204.84 Bn</v>
      </c>
      <c r="Y833">
        <f>VLOOKUP(C833, Query[[Country]:[GDP Per Capita]],18, FALSE)</f>
        <v>24509.08</v>
      </c>
    </row>
    <row r="834" spans="1:25" x14ac:dyDescent="0.2">
      <c r="A834">
        <v>633</v>
      </c>
      <c r="B834" t="s">
        <v>665</v>
      </c>
      <c r="C834" t="s">
        <v>15</v>
      </c>
      <c r="D834">
        <v>182</v>
      </c>
      <c r="E834">
        <v>355</v>
      </c>
      <c r="F834">
        <v>478</v>
      </c>
      <c r="G834">
        <v>210</v>
      </c>
      <c r="H834">
        <v>664</v>
      </c>
      <c r="I834">
        <v>445</v>
      </c>
      <c r="J834">
        <v>493</v>
      </c>
      <c r="K834" t="s">
        <v>2737</v>
      </c>
      <c r="L834">
        <v>426</v>
      </c>
      <c r="M834">
        <v>44.74</v>
      </c>
      <c r="N834">
        <v>2014</v>
      </c>
      <c r="O834" t="str">
        <f>VLOOKUP(C834, Query[[Country]:[Population Rank]],2,FALSE)</f>
        <v>3</v>
      </c>
      <c r="P834" t="str">
        <f>VLOOKUP(C834, Query[[Country]:[Growth Rate]],3,FALSE)</f>
        <v>0.59%</v>
      </c>
      <c r="Q834" t="str">
        <f>VLOOKUP(C834, Query[[Country]:[World Percentage]],4,FALSE)</f>
        <v>4.25%</v>
      </c>
      <c r="R834" t="str">
        <f>VLOOKUP(C834, Query[[Country]:[Density]],5,FALSE)</f>
        <v>35.32</v>
      </c>
      <c r="S834" t="str">
        <f>VLOOKUP(C834, Query[[Country]:[Land Area]],6, FALSE)</f>
        <v>9,147,420</v>
      </c>
      <c r="T834" t="str">
        <f>VLOOKUP(C834, Query[[Country]:[Area]],10, FALSE)</f>
        <v>9,372,610</v>
      </c>
      <c r="U834" t="str">
        <f>VLOOKUP(C834, Query[[Country]:[Region]],12, FALSE)</f>
        <v>Americas</v>
      </c>
      <c r="V834" t="str">
        <f>VLOOKUP(C834, Query[[Country]:[Subregion]],13, FALSE)</f>
        <v>Northern America</v>
      </c>
      <c r="W834" t="str">
        <f>VLOOKUP(C834, Query[[Country]:[GDP (IMF)]],16, FALSE)</f>
        <v>$22.20 Tn</v>
      </c>
      <c r="X834" t="str">
        <f>VLOOKUP(C834, Query[[Country]:[GDP (UN)]],17, FALSE)</f>
        <v>$18.62 Tn</v>
      </c>
      <c r="Y834">
        <f>VLOOKUP(C834, Query[[Country]:[GDP Per Capita]],18, FALSE)</f>
        <v>67063.27</v>
      </c>
    </row>
    <row r="835" spans="1:25" x14ac:dyDescent="0.2">
      <c r="A835">
        <v>634</v>
      </c>
      <c r="B835" t="s">
        <v>666</v>
      </c>
      <c r="C835" t="s">
        <v>101</v>
      </c>
      <c r="D835">
        <v>45</v>
      </c>
      <c r="E835">
        <v>207</v>
      </c>
      <c r="F835">
        <v>478</v>
      </c>
      <c r="G835">
        <v>210</v>
      </c>
      <c r="H835">
        <v>541</v>
      </c>
      <c r="I835">
        <v>369</v>
      </c>
      <c r="J835">
        <v>609</v>
      </c>
      <c r="K835" t="s">
        <v>2766</v>
      </c>
      <c r="L835">
        <v>481</v>
      </c>
      <c r="M835">
        <v>44.74</v>
      </c>
      <c r="N835">
        <v>2014</v>
      </c>
      <c r="O835" t="str">
        <f>VLOOKUP(C835, Query[[Country]:[Population Rank]],2,FALSE)</f>
        <v>19</v>
      </c>
      <c r="P835" t="str">
        <f>VLOOKUP(C835, Query[[Country]:[Growth Rate]],3,FALSE)</f>
        <v>0.32%</v>
      </c>
      <c r="Q835" t="str">
        <f>VLOOKUP(C835, Query[[Country]:[World Percentage]],4,FALSE)</f>
        <v>1.07%</v>
      </c>
      <c r="R835" t="str">
        <f>VLOOKUP(C835, Query[[Country]:[Density]],5,FALSE)</f>
        <v>234.61</v>
      </c>
      <c r="S835" t="str">
        <f>VLOOKUP(C835, Query[[Country]:[Land Area]],6, FALSE)</f>
        <v>348,560</v>
      </c>
      <c r="T835" t="str">
        <f>VLOOKUP(C835, Query[[Country]:[Area]],10, FALSE)</f>
        <v>357,114</v>
      </c>
      <c r="U835" t="str">
        <f>VLOOKUP(C835, Query[[Country]:[Region]],12, FALSE)</f>
        <v>Europe</v>
      </c>
      <c r="V835" t="str">
        <f>VLOOKUP(C835, Query[[Country]:[Subregion]],13, FALSE)</f>
        <v>Western Europe</v>
      </c>
      <c r="W835" t="str">
        <f>VLOOKUP(C835, Query[[Country]:[GDP (IMF)]],16, FALSE)</f>
        <v>$4.16 Tn</v>
      </c>
      <c r="X835" t="str">
        <f>VLOOKUP(C835, Query[[Country]:[GDP (UN)]],17, FALSE)</f>
        <v>$3.48 Tn</v>
      </c>
      <c r="Y835">
        <f>VLOOKUP(C835, Query[[Country]:[GDP Per Capita]],18, FALSE)</f>
        <v>49617.15</v>
      </c>
    </row>
    <row r="836" spans="1:25" x14ac:dyDescent="0.2">
      <c r="A836">
        <v>635</v>
      </c>
      <c r="B836" t="s">
        <v>667</v>
      </c>
      <c r="C836" t="s">
        <v>141</v>
      </c>
      <c r="D836">
        <v>8</v>
      </c>
      <c r="E836">
        <v>355</v>
      </c>
      <c r="F836">
        <v>364</v>
      </c>
      <c r="G836">
        <v>210</v>
      </c>
      <c r="H836">
        <v>405</v>
      </c>
      <c r="I836">
        <v>692</v>
      </c>
      <c r="J836">
        <v>609</v>
      </c>
      <c r="K836" t="s">
        <v>2752</v>
      </c>
      <c r="L836">
        <v>737</v>
      </c>
      <c r="M836">
        <v>44.74</v>
      </c>
      <c r="N836">
        <v>2014</v>
      </c>
      <c r="O836" t="str">
        <f>VLOOKUP(C836, Query[[Country]:[Population Rank]],2,FALSE)</f>
        <v>57</v>
      </c>
      <c r="P836" t="str">
        <f>VLOOKUP(C836, Query[[Country]:[Growth Rate]],3,FALSE)</f>
        <v>0.18%</v>
      </c>
      <c r="Q836" t="str">
        <f>VLOOKUP(C836, Query[[Country]:[World Percentage]],4,FALSE)</f>
        <v>0.31%</v>
      </c>
      <c r="R836" t="str">
        <f>VLOOKUP(C836, Query[[Country]:[Density]],5,FALSE)</f>
        <v>658.05</v>
      </c>
      <c r="S836" t="str">
        <f>VLOOKUP(C836, Query[[Country]:[Land Area]],6, FALSE)</f>
        <v>35,410</v>
      </c>
      <c r="T836" t="str">
        <f>VLOOKUP(C836, Query[[Country]:[Area]],10, FALSE)</f>
        <v>36,193</v>
      </c>
      <c r="U836" t="str">
        <f>VLOOKUP(C836, Query[[Country]:[Region]],12, FALSE)</f>
        <v>Asia</v>
      </c>
      <c r="V836" t="str">
        <f>VLOOKUP(C836, Query[[Country]:[Subregion]],13, FALSE)</f>
        <v>Eastern Asia</v>
      </c>
      <c r="W836" t="str">
        <f>VLOOKUP(C836, Query[[Country]:[GDP (IMF)]],16, FALSE)</f>
        <v>$633.70 Bn</v>
      </c>
      <c r="X836" t="str">
        <f>VLOOKUP(C836, Query[[Country]:[GDP (UN)]],17, FALSE)</f>
        <v>-</v>
      </c>
      <c r="Y836">
        <f>VLOOKUP(C836, Query[[Country]:[GDP Per Capita]],18, FALSE)</f>
        <v>26607.09</v>
      </c>
    </row>
    <row r="837" spans="1:25" x14ac:dyDescent="0.2">
      <c r="A837">
        <v>636</v>
      </c>
      <c r="B837" t="s">
        <v>668</v>
      </c>
      <c r="C837" t="s">
        <v>115</v>
      </c>
      <c r="D837">
        <v>19</v>
      </c>
      <c r="E837">
        <v>355</v>
      </c>
      <c r="F837">
        <v>439</v>
      </c>
      <c r="G837">
        <v>210</v>
      </c>
      <c r="H837">
        <v>559</v>
      </c>
      <c r="I837">
        <v>446</v>
      </c>
      <c r="J837">
        <v>800</v>
      </c>
      <c r="K837" t="s">
        <v>2718</v>
      </c>
      <c r="L837">
        <v>737</v>
      </c>
      <c r="M837">
        <v>44.73</v>
      </c>
      <c r="N837">
        <v>2014</v>
      </c>
      <c r="O837" t="str">
        <f>VLOOKUP(C837, Query[[Country]:[Population Rank]],2,FALSE)</f>
        <v>55</v>
      </c>
      <c r="P837" t="str">
        <f>VLOOKUP(C837, Query[[Country]:[Growth Rate]],3,FALSE)</f>
        <v>1.18%</v>
      </c>
      <c r="Q837" t="str">
        <f>VLOOKUP(C837, Query[[Country]:[World Percentage]],4,FALSE)</f>
        <v>0.33%</v>
      </c>
      <c r="R837" t="str">
        <f>VLOOKUP(C837, Query[[Country]:[Density]],5,FALSE)</f>
        <v>3.32</v>
      </c>
      <c r="S837" t="str">
        <f>VLOOKUP(C837, Query[[Country]:[Land Area]],6, FALSE)</f>
        <v>7,682,300</v>
      </c>
      <c r="T837" t="str">
        <f>VLOOKUP(C837, Query[[Country]:[Area]],10, FALSE)</f>
        <v>7,692,024</v>
      </c>
      <c r="U837" t="str">
        <f>VLOOKUP(C837, Query[[Country]:[Region]],12, FALSE)</f>
        <v>Oceania</v>
      </c>
      <c r="V837" t="str">
        <f>VLOOKUP(C837, Query[[Country]:[Subregion]],13, FALSE)</f>
        <v>Australia and New Zealand</v>
      </c>
      <c r="W837" t="str">
        <f>VLOOKUP(C837, Query[[Country]:[GDP (IMF)]],16, FALSE)</f>
        <v>$1.48 Tn</v>
      </c>
      <c r="X837" t="str">
        <f>VLOOKUP(C837, Query[[Country]:[GDP (UN)]],17, FALSE)</f>
        <v>$1.30 Tn</v>
      </c>
      <c r="Y837">
        <f>VLOOKUP(C837, Query[[Country]:[GDP Per Capita]],18, FALSE)</f>
        <v>58096.73</v>
      </c>
    </row>
    <row r="838" spans="1:25" x14ac:dyDescent="0.2">
      <c r="A838">
        <v>637</v>
      </c>
      <c r="B838" t="s">
        <v>669</v>
      </c>
      <c r="C838" t="s">
        <v>15</v>
      </c>
      <c r="D838">
        <v>183</v>
      </c>
      <c r="E838">
        <v>355</v>
      </c>
      <c r="F838">
        <v>204</v>
      </c>
      <c r="G838">
        <v>210</v>
      </c>
      <c r="H838">
        <v>696</v>
      </c>
      <c r="I838">
        <v>866</v>
      </c>
      <c r="J838">
        <v>493</v>
      </c>
      <c r="K838" t="s">
        <v>2732</v>
      </c>
      <c r="L838">
        <v>737</v>
      </c>
      <c r="M838">
        <v>44.73</v>
      </c>
      <c r="N838">
        <v>2014</v>
      </c>
      <c r="O838" t="str">
        <f>VLOOKUP(C838, Query[[Country]:[Population Rank]],2,FALSE)</f>
        <v>3</v>
      </c>
      <c r="P838" t="str">
        <f>VLOOKUP(C838, Query[[Country]:[Growth Rate]],3,FALSE)</f>
        <v>0.59%</v>
      </c>
      <c r="Q838" t="str">
        <f>VLOOKUP(C838, Query[[Country]:[World Percentage]],4,FALSE)</f>
        <v>4.25%</v>
      </c>
      <c r="R838" t="str">
        <f>VLOOKUP(C838, Query[[Country]:[Density]],5,FALSE)</f>
        <v>35.32</v>
      </c>
      <c r="S838" t="str">
        <f>VLOOKUP(C838, Query[[Country]:[Land Area]],6, FALSE)</f>
        <v>9,147,420</v>
      </c>
      <c r="T838" t="str">
        <f>VLOOKUP(C838, Query[[Country]:[Area]],10, FALSE)</f>
        <v>9,372,610</v>
      </c>
      <c r="U838" t="str">
        <f>VLOOKUP(C838, Query[[Country]:[Region]],12, FALSE)</f>
        <v>Americas</v>
      </c>
      <c r="V838" t="str">
        <f>VLOOKUP(C838, Query[[Country]:[Subregion]],13, FALSE)</f>
        <v>Northern America</v>
      </c>
      <c r="W838" t="str">
        <f>VLOOKUP(C838, Query[[Country]:[GDP (IMF)]],16, FALSE)</f>
        <v>$22.20 Tn</v>
      </c>
      <c r="X838" t="str">
        <f>VLOOKUP(C838, Query[[Country]:[GDP (UN)]],17, FALSE)</f>
        <v>$18.62 Tn</v>
      </c>
      <c r="Y838">
        <f>VLOOKUP(C838, Query[[Country]:[GDP Per Capita]],18, FALSE)</f>
        <v>67063.27</v>
      </c>
    </row>
    <row r="839" spans="1:25" x14ac:dyDescent="0.2">
      <c r="A839">
        <v>638</v>
      </c>
      <c r="B839" t="s">
        <v>670</v>
      </c>
      <c r="C839" t="s">
        <v>15</v>
      </c>
      <c r="D839">
        <v>184</v>
      </c>
      <c r="E839">
        <v>355</v>
      </c>
      <c r="F839">
        <v>478</v>
      </c>
      <c r="G839">
        <v>210</v>
      </c>
      <c r="H839">
        <v>640</v>
      </c>
      <c r="I839">
        <v>399</v>
      </c>
      <c r="J839">
        <v>406</v>
      </c>
      <c r="K839" t="s">
        <v>2723</v>
      </c>
      <c r="L839">
        <v>373</v>
      </c>
      <c r="M839">
        <v>44.73</v>
      </c>
      <c r="N839">
        <v>2014</v>
      </c>
      <c r="O839" t="str">
        <f>VLOOKUP(C839, Query[[Country]:[Population Rank]],2,FALSE)</f>
        <v>3</v>
      </c>
      <c r="P839" t="str">
        <f>VLOOKUP(C839, Query[[Country]:[Growth Rate]],3,FALSE)</f>
        <v>0.59%</v>
      </c>
      <c r="Q839" t="str">
        <f>VLOOKUP(C839, Query[[Country]:[World Percentage]],4,FALSE)</f>
        <v>4.25%</v>
      </c>
      <c r="R839" t="str">
        <f>VLOOKUP(C839, Query[[Country]:[Density]],5,FALSE)</f>
        <v>35.32</v>
      </c>
      <c r="S839" t="str">
        <f>VLOOKUP(C839, Query[[Country]:[Land Area]],6, FALSE)</f>
        <v>9,147,420</v>
      </c>
      <c r="T839" t="str">
        <f>VLOOKUP(C839, Query[[Country]:[Area]],10, FALSE)</f>
        <v>9,372,610</v>
      </c>
      <c r="U839" t="str">
        <f>VLOOKUP(C839, Query[[Country]:[Region]],12, FALSE)</f>
        <v>Americas</v>
      </c>
      <c r="V839" t="str">
        <f>VLOOKUP(C839, Query[[Country]:[Subregion]],13, FALSE)</f>
        <v>Northern America</v>
      </c>
      <c r="W839" t="str">
        <f>VLOOKUP(C839, Query[[Country]:[GDP (IMF)]],16, FALSE)</f>
        <v>$22.20 Tn</v>
      </c>
      <c r="X839" t="str">
        <f>VLOOKUP(C839, Query[[Country]:[GDP (UN)]],17, FALSE)</f>
        <v>$18.62 Tn</v>
      </c>
      <c r="Y839">
        <f>VLOOKUP(C839, Query[[Country]:[GDP Per Capita]],18, FALSE)</f>
        <v>67063.27</v>
      </c>
    </row>
    <row r="840" spans="1:25" x14ac:dyDescent="0.2">
      <c r="A840">
        <v>639</v>
      </c>
      <c r="B840" t="s">
        <v>671</v>
      </c>
      <c r="C840" t="s">
        <v>15</v>
      </c>
      <c r="D840">
        <v>185</v>
      </c>
      <c r="E840">
        <v>355</v>
      </c>
      <c r="F840">
        <v>213</v>
      </c>
      <c r="G840">
        <v>210</v>
      </c>
      <c r="H840">
        <v>931</v>
      </c>
      <c r="I840">
        <v>864</v>
      </c>
      <c r="J840">
        <v>406</v>
      </c>
      <c r="K840" t="s">
        <v>2751</v>
      </c>
      <c r="L840">
        <v>737</v>
      </c>
      <c r="M840">
        <v>44.73</v>
      </c>
      <c r="N840">
        <v>2014</v>
      </c>
      <c r="O840" t="str">
        <f>VLOOKUP(C840, Query[[Country]:[Population Rank]],2,FALSE)</f>
        <v>3</v>
      </c>
      <c r="P840" t="str">
        <f>VLOOKUP(C840, Query[[Country]:[Growth Rate]],3,FALSE)</f>
        <v>0.59%</v>
      </c>
      <c r="Q840" t="str">
        <f>VLOOKUP(C840, Query[[Country]:[World Percentage]],4,FALSE)</f>
        <v>4.25%</v>
      </c>
      <c r="R840" t="str">
        <f>VLOOKUP(C840, Query[[Country]:[Density]],5,FALSE)</f>
        <v>35.32</v>
      </c>
      <c r="S840" t="str">
        <f>VLOOKUP(C840, Query[[Country]:[Land Area]],6, FALSE)</f>
        <v>9,147,420</v>
      </c>
      <c r="T840" t="str">
        <f>VLOOKUP(C840, Query[[Country]:[Area]],10, FALSE)</f>
        <v>9,372,610</v>
      </c>
      <c r="U840" t="str">
        <f>VLOOKUP(C840, Query[[Country]:[Region]],12, FALSE)</f>
        <v>Americas</v>
      </c>
      <c r="V840" t="str">
        <f>VLOOKUP(C840, Query[[Country]:[Subregion]],13, FALSE)</f>
        <v>Northern America</v>
      </c>
      <c r="W840" t="str">
        <f>VLOOKUP(C840, Query[[Country]:[GDP (IMF)]],16, FALSE)</f>
        <v>$22.20 Tn</v>
      </c>
      <c r="X840" t="str">
        <f>VLOOKUP(C840, Query[[Country]:[GDP (UN)]],17, FALSE)</f>
        <v>$18.62 Tn</v>
      </c>
      <c r="Y840">
        <f>VLOOKUP(C840, Query[[Country]:[GDP Per Capita]],18, FALSE)</f>
        <v>67063.27</v>
      </c>
    </row>
    <row r="841" spans="1:25" x14ac:dyDescent="0.2">
      <c r="A841">
        <v>640</v>
      </c>
      <c r="B841" t="s">
        <v>672</v>
      </c>
      <c r="C841" t="s">
        <v>19</v>
      </c>
      <c r="D841">
        <v>48</v>
      </c>
      <c r="E841">
        <v>355</v>
      </c>
      <c r="F841">
        <v>478</v>
      </c>
      <c r="G841">
        <v>210</v>
      </c>
      <c r="H841">
        <v>759</v>
      </c>
      <c r="I841">
        <v>697</v>
      </c>
      <c r="J841">
        <v>310</v>
      </c>
      <c r="K841" t="s">
        <v>2737</v>
      </c>
      <c r="L841">
        <v>637</v>
      </c>
      <c r="M841">
        <v>44.73</v>
      </c>
      <c r="N841">
        <v>2014</v>
      </c>
      <c r="O841" t="str">
        <f>VLOOKUP(C841, Query[[Country]:[Population Rank]],2,FALSE)</f>
        <v>21</v>
      </c>
      <c r="P841" t="str">
        <f>VLOOKUP(C841, Query[[Country]:[Growth Rate]],3,FALSE)</f>
        <v>0.53%</v>
      </c>
      <c r="Q841" t="str">
        <f>VLOOKUP(C841, Query[[Country]:[World Percentage]],4,FALSE)</f>
        <v>0.87%</v>
      </c>
      <c r="R841" t="str">
        <f>VLOOKUP(C841, Query[[Country]:[Density]],5,FALSE)</f>
        <v>279.48</v>
      </c>
      <c r="S841" t="str">
        <f>VLOOKUP(C841, Query[[Country]:[Land Area]],6, FALSE)</f>
        <v>241,930</v>
      </c>
      <c r="T841" t="str">
        <f>VLOOKUP(C841, Query[[Country]:[Area]],10, FALSE)</f>
        <v>242,900</v>
      </c>
      <c r="U841" t="str">
        <f>VLOOKUP(C841, Query[[Country]:[Region]],12, FALSE)</f>
        <v>Europe</v>
      </c>
      <c r="V841" t="str">
        <f>VLOOKUP(C841, Query[[Country]:[Subregion]],13, FALSE)</f>
        <v>Northern Europe</v>
      </c>
      <c r="W841" t="str">
        <f>VLOOKUP(C841, Query[[Country]:[GDP (IMF)]],16, FALSE)</f>
        <v>$2.93 Tn</v>
      </c>
      <c r="X841" t="str">
        <f>VLOOKUP(C841, Query[[Country]:[GDP (UN)]],17, FALSE)</f>
        <v>$2.65 Tn</v>
      </c>
      <c r="Y841">
        <f>VLOOKUP(C841, Query[[Country]:[GDP Per Capita]],18, FALSE)</f>
        <v>43117.57</v>
      </c>
    </row>
    <row r="842" spans="1:25" x14ac:dyDescent="0.2">
      <c r="A842">
        <v>641</v>
      </c>
      <c r="B842" t="s">
        <v>673</v>
      </c>
      <c r="C842" t="s">
        <v>159</v>
      </c>
      <c r="D842">
        <v>19</v>
      </c>
      <c r="E842">
        <v>355</v>
      </c>
      <c r="F842">
        <v>478</v>
      </c>
      <c r="G842">
        <v>210</v>
      </c>
      <c r="H842">
        <v>521</v>
      </c>
      <c r="I842">
        <v>358</v>
      </c>
      <c r="J842">
        <v>800</v>
      </c>
      <c r="K842" t="s">
        <v>2760</v>
      </c>
      <c r="L842">
        <v>552</v>
      </c>
      <c r="M842">
        <v>44.73</v>
      </c>
      <c r="N842">
        <v>2014</v>
      </c>
      <c r="O842" t="str">
        <f>VLOOKUP(C842, Query[[Country]:[Population Rank]],2,FALSE)</f>
        <v>30</v>
      </c>
      <c r="P842" t="str">
        <f>VLOOKUP(C842, Query[[Country]:[Growth Rate]],3,FALSE)</f>
        <v>0.04%</v>
      </c>
      <c r="Q842" t="str">
        <f>VLOOKUP(C842, Query[[Country]:[World Percentage]],4,FALSE)</f>
        <v>0.60%</v>
      </c>
      <c r="R842" t="str">
        <f>VLOOKUP(C842, Query[[Country]:[Density]],5,FALSE)</f>
        <v>92.40</v>
      </c>
      <c r="S842" t="str">
        <f>VLOOKUP(C842, Query[[Country]:[Land Area]],6, FALSE)</f>
        <v>498,800</v>
      </c>
      <c r="T842" t="str">
        <f>VLOOKUP(C842, Query[[Country]:[Area]],10, FALSE)</f>
        <v>505,992</v>
      </c>
      <c r="U842" t="str">
        <f>VLOOKUP(C842, Query[[Country]:[Region]],12, FALSE)</f>
        <v>Europe</v>
      </c>
      <c r="V842" t="str">
        <f>VLOOKUP(C842, Query[[Country]:[Subregion]],13, FALSE)</f>
        <v>Southern Europe</v>
      </c>
      <c r="W842" t="str">
        <f>VLOOKUP(C842, Query[[Country]:[GDP (IMF)]],16, FALSE)</f>
        <v>$1.50 Tn</v>
      </c>
      <c r="X842" t="str">
        <f>VLOOKUP(C842, Query[[Country]:[GDP (UN)]],17, FALSE)</f>
        <v>$1.24 Tn</v>
      </c>
      <c r="Y842">
        <f>VLOOKUP(C842, Query[[Country]:[GDP Per Capita]],18, FALSE)</f>
        <v>32019.83</v>
      </c>
    </row>
    <row r="843" spans="1:25" x14ac:dyDescent="0.2">
      <c r="A843">
        <v>642</v>
      </c>
      <c r="B843" t="s">
        <v>674</v>
      </c>
      <c r="C843" t="s">
        <v>15</v>
      </c>
      <c r="D843">
        <v>186</v>
      </c>
      <c r="E843">
        <v>355</v>
      </c>
      <c r="F843">
        <v>478</v>
      </c>
      <c r="G843">
        <v>210</v>
      </c>
      <c r="H843">
        <v>502</v>
      </c>
      <c r="I843">
        <v>484</v>
      </c>
      <c r="J843">
        <v>363</v>
      </c>
      <c r="K843" t="s">
        <v>2723</v>
      </c>
      <c r="L843">
        <v>637</v>
      </c>
      <c r="M843">
        <v>44.73</v>
      </c>
      <c r="N843">
        <v>2014</v>
      </c>
      <c r="O843" t="str">
        <f>VLOOKUP(C843, Query[[Country]:[Population Rank]],2,FALSE)</f>
        <v>3</v>
      </c>
      <c r="P843" t="str">
        <f>VLOOKUP(C843, Query[[Country]:[Growth Rate]],3,FALSE)</f>
        <v>0.59%</v>
      </c>
      <c r="Q843" t="str">
        <f>VLOOKUP(C843, Query[[Country]:[World Percentage]],4,FALSE)</f>
        <v>4.25%</v>
      </c>
      <c r="R843" t="str">
        <f>VLOOKUP(C843, Query[[Country]:[Density]],5,FALSE)</f>
        <v>35.32</v>
      </c>
      <c r="S843" t="str">
        <f>VLOOKUP(C843, Query[[Country]:[Land Area]],6, FALSE)</f>
        <v>9,147,420</v>
      </c>
      <c r="T843" t="str">
        <f>VLOOKUP(C843, Query[[Country]:[Area]],10, FALSE)</f>
        <v>9,372,610</v>
      </c>
      <c r="U843" t="str">
        <f>VLOOKUP(C843, Query[[Country]:[Region]],12, FALSE)</f>
        <v>Americas</v>
      </c>
      <c r="V843" t="str">
        <f>VLOOKUP(C843, Query[[Country]:[Subregion]],13, FALSE)</f>
        <v>Northern America</v>
      </c>
      <c r="W843" t="str">
        <f>VLOOKUP(C843, Query[[Country]:[GDP (IMF)]],16, FALSE)</f>
        <v>$22.20 Tn</v>
      </c>
      <c r="X843" t="str">
        <f>VLOOKUP(C843, Query[[Country]:[GDP (UN)]],17, FALSE)</f>
        <v>$18.62 Tn</v>
      </c>
      <c r="Y843">
        <f>VLOOKUP(C843, Query[[Country]:[GDP Per Capita]],18, FALSE)</f>
        <v>67063.27</v>
      </c>
    </row>
    <row r="844" spans="1:25" x14ac:dyDescent="0.2">
      <c r="A844">
        <v>643</v>
      </c>
      <c r="B844" t="s">
        <v>675</v>
      </c>
      <c r="C844" t="s">
        <v>235</v>
      </c>
      <c r="D844">
        <v>7</v>
      </c>
      <c r="E844">
        <v>355</v>
      </c>
      <c r="F844">
        <v>478</v>
      </c>
      <c r="G844">
        <v>210</v>
      </c>
      <c r="H844">
        <v>622</v>
      </c>
      <c r="I844">
        <v>673</v>
      </c>
      <c r="J844">
        <v>800</v>
      </c>
      <c r="K844" t="s">
        <v>2737</v>
      </c>
      <c r="L844">
        <v>481</v>
      </c>
      <c r="M844">
        <v>44.72</v>
      </c>
      <c r="N844">
        <v>2014</v>
      </c>
      <c r="O844" t="str">
        <f>VLOOKUP(C844, Query[[Country]:[Population Rank]],2,FALSE)</f>
        <v>97</v>
      </c>
      <c r="P844" t="str">
        <f>VLOOKUP(C844, Query[[Country]:[Growth Rate]],3,FALSE)</f>
        <v>0.57%</v>
      </c>
      <c r="Q844" t="str">
        <f>VLOOKUP(C844, Query[[Country]:[World Percentage]],4,FALSE)</f>
        <v>0.12%</v>
      </c>
      <c r="R844" t="str">
        <f>VLOOKUP(C844, Query[[Country]:[Density]],5,FALSE)</f>
        <v>107.38</v>
      </c>
      <c r="S844" t="str">
        <f>VLOOKUP(C844, Query[[Country]:[Land Area]],6, FALSE)</f>
        <v>82,409</v>
      </c>
      <c r="T844" t="str">
        <f>VLOOKUP(C844, Query[[Country]:[Area]],10, FALSE)</f>
        <v>83,871</v>
      </c>
      <c r="U844" t="str">
        <f>VLOOKUP(C844, Query[[Country]:[Region]],12, FALSE)</f>
        <v>Europe</v>
      </c>
      <c r="V844" t="str">
        <f>VLOOKUP(C844, Query[[Country]:[Subregion]],13, FALSE)</f>
        <v>Western Europe</v>
      </c>
      <c r="W844" t="str">
        <f>VLOOKUP(C844, Query[[Country]:[GDP (IMF)]],16, FALSE)</f>
        <v>$481.68 Bn</v>
      </c>
      <c r="X844" t="str">
        <f>VLOOKUP(C844, Query[[Country]:[GDP (UN)]],17, FALSE)</f>
        <v>$390.80 Bn</v>
      </c>
      <c r="Y844">
        <f>VLOOKUP(C844, Query[[Country]:[GDP Per Capita]],18, FALSE)</f>
        <v>53481.760000000002</v>
      </c>
    </row>
    <row r="845" spans="1:25" x14ac:dyDescent="0.2">
      <c r="A845">
        <v>644</v>
      </c>
      <c r="B845" t="s">
        <v>676</v>
      </c>
      <c r="C845" t="s">
        <v>15</v>
      </c>
      <c r="D845">
        <v>187</v>
      </c>
      <c r="E845">
        <v>269</v>
      </c>
      <c r="F845">
        <v>478</v>
      </c>
      <c r="G845">
        <v>210</v>
      </c>
      <c r="H845">
        <v>943</v>
      </c>
      <c r="I845">
        <v>599</v>
      </c>
      <c r="J845">
        <v>406</v>
      </c>
      <c r="K845" t="s">
        <v>2780</v>
      </c>
      <c r="L845">
        <v>204</v>
      </c>
      <c r="M845">
        <v>44.72</v>
      </c>
      <c r="N845">
        <v>2014</v>
      </c>
      <c r="O845" t="str">
        <f>VLOOKUP(C845, Query[[Country]:[Population Rank]],2,FALSE)</f>
        <v>3</v>
      </c>
      <c r="P845" t="str">
        <f>VLOOKUP(C845, Query[[Country]:[Growth Rate]],3,FALSE)</f>
        <v>0.59%</v>
      </c>
      <c r="Q845" t="str">
        <f>VLOOKUP(C845, Query[[Country]:[World Percentage]],4,FALSE)</f>
        <v>4.25%</v>
      </c>
      <c r="R845" t="str">
        <f>VLOOKUP(C845, Query[[Country]:[Density]],5,FALSE)</f>
        <v>35.32</v>
      </c>
      <c r="S845" t="str">
        <f>VLOOKUP(C845, Query[[Country]:[Land Area]],6, FALSE)</f>
        <v>9,147,420</v>
      </c>
      <c r="T845" t="str">
        <f>VLOOKUP(C845, Query[[Country]:[Area]],10, FALSE)</f>
        <v>9,372,610</v>
      </c>
      <c r="U845" t="str">
        <f>VLOOKUP(C845, Query[[Country]:[Region]],12, FALSE)</f>
        <v>Americas</v>
      </c>
      <c r="V845" t="str">
        <f>VLOOKUP(C845, Query[[Country]:[Subregion]],13, FALSE)</f>
        <v>Northern America</v>
      </c>
      <c r="W845" t="str">
        <f>VLOOKUP(C845, Query[[Country]:[GDP (IMF)]],16, FALSE)</f>
        <v>$22.20 Tn</v>
      </c>
      <c r="X845" t="str">
        <f>VLOOKUP(C845, Query[[Country]:[GDP (UN)]],17, FALSE)</f>
        <v>$18.62 Tn</v>
      </c>
      <c r="Y845">
        <f>VLOOKUP(C845, Query[[Country]:[GDP Per Capita]],18, FALSE)</f>
        <v>67063.27</v>
      </c>
    </row>
    <row r="846" spans="1:25" x14ac:dyDescent="0.2">
      <c r="A846">
        <v>645</v>
      </c>
      <c r="B846" t="s">
        <v>677</v>
      </c>
      <c r="C846" t="s">
        <v>19</v>
      </c>
      <c r="D846">
        <v>49</v>
      </c>
      <c r="E846">
        <v>355</v>
      </c>
      <c r="F846">
        <v>478</v>
      </c>
      <c r="G846">
        <v>210</v>
      </c>
      <c r="H846">
        <v>792</v>
      </c>
      <c r="I846">
        <v>390</v>
      </c>
      <c r="J846">
        <v>609</v>
      </c>
      <c r="K846" t="s">
        <v>2774</v>
      </c>
      <c r="L846">
        <v>637</v>
      </c>
      <c r="M846">
        <v>44.72</v>
      </c>
      <c r="N846">
        <v>2014</v>
      </c>
      <c r="O846" t="str">
        <f>VLOOKUP(C846, Query[[Country]:[Population Rank]],2,FALSE)</f>
        <v>21</v>
      </c>
      <c r="P846" t="str">
        <f>VLOOKUP(C846, Query[[Country]:[Growth Rate]],3,FALSE)</f>
        <v>0.53%</v>
      </c>
      <c r="Q846" t="str">
        <f>VLOOKUP(C846, Query[[Country]:[World Percentage]],4,FALSE)</f>
        <v>0.87%</v>
      </c>
      <c r="R846" t="str">
        <f>VLOOKUP(C846, Query[[Country]:[Density]],5,FALSE)</f>
        <v>279.48</v>
      </c>
      <c r="S846" t="str">
        <f>VLOOKUP(C846, Query[[Country]:[Land Area]],6, FALSE)</f>
        <v>241,930</v>
      </c>
      <c r="T846" t="str">
        <f>VLOOKUP(C846, Query[[Country]:[Area]],10, FALSE)</f>
        <v>242,900</v>
      </c>
      <c r="U846" t="str">
        <f>VLOOKUP(C846, Query[[Country]:[Region]],12, FALSE)</f>
        <v>Europe</v>
      </c>
      <c r="V846" t="str">
        <f>VLOOKUP(C846, Query[[Country]:[Subregion]],13, FALSE)</f>
        <v>Northern Europe</v>
      </c>
      <c r="W846" t="str">
        <f>VLOOKUP(C846, Query[[Country]:[GDP (IMF)]],16, FALSE)</f>
        <v>$2.93 Tn</v>
      </c>
      <c r="X846" t="str">
        <f>VLOOKUP(C846, Query[[Country]:[GDP (UN)]],17, FALSE)</f>
        <v>$2.65 Tn</v>
      </c>
      <c r="Y846">
        <f>VLOOKUP(C846, Query[[Country]:[GDP Per Capita]],18, FALSE)</f>
        <v>43117.57</v>
      </c>
    </row>
    <row r="847" spans="1:25" x14ac:dyDescent="0.2">
      <c r="A847">
        <v>646</v>
      </c>
      <c r="B847" t="s">
        <v>678</v>
      </c>
      <c r="C847" t="s">
        <v>15</v>
      </c>
      <c r="D847">
        <v>188</v>
      </c>
      <c r="E847">
        <v>355</v>
      </c>
      <c r="F847">
        <v>478</v>
      </c>
      <c r="G847">
        <v>210</v>
      </c>
      <c r="H847">
        <v>748</v>
      </c>
      <c r="I847">
        <v>593</v>
      </c>
      <c r="J847">
        <v>406</v>
      </c>
      <c r="K847" t="s">
        <v>2737</v>
      </c>
      <c r="L847">
        <v>552</v>
      </c>
      <c r="M847">
        <v>44.72</v>
      </c>
      <c r="N847">
        <v>2014</v>
      </c>
      <c r="O847" t="str">
        <f>VLOOKUP(C847, Query[[Country]:[Population Rank]],2,FALSE)</f>
        <v>3</v>
      </c>
      <c r="P847" t="str">
        <f>VLOOKUP(C847, Query[[Country]:[Growth Rate]],3,FALSE)</f>
        <v>0.59%</v>
      </c>
      <c r="Q847" t="str">
        <f>VLOOKUP(C847, Query[[Country]:[World Percentage]],4,FALSE)</f>
        <v>4.25%</v>
      </c>
      <c r="R847" t="str">
        <f>VLOOKUP(C847, Query[[Country]:[Density]],5,FALSE)</f>
        <v>35.32</v>
      </c>
      <c r="S847" t="str">
        <f>VLOOKUP(C847, Query[[Country]:[Land Area]],6, FALSE)</f>
        <v>9,147,420</v>
      </c>
      <c r="T847" t="str">
        <f>VLOOKUP(C847, Query[[Country]:[Area]],10, FALSE)</f>
        <v>9,372,610</v>
      </c>
      <c r="U847" t="str">
        <f>VLOOKUP(C847, Query[[Country]:[Region]],12, FALSE)</f>
        <v>Americas</v>
      </c>
      <c r="V847" t="str">
        <f>VLOOKUP(C847, Query[[Country]:[Subregion]],13, FALSE)</f>
        <v>Northern America</v>
      </c>
      <c r="W847" t="str">
        <f>VLOOKUP(C847, Query[[Country]:[GDP (IMF)]],16, FALSE)</f>
        <v>$22.20 Tn</v>
      </c>
      <c r="X847" t="str">
        <f>VLOOKUP(C847, Query[[Country]:[GDP (UN)]],17, FALSE)</f>
        <v>$18.62 Tn</v>
      </c>
      <c r="Y847">
        <f>VLOOKUP(C847, Query[[Country]:[GDP Per Capita]],18, FALSE)</f>
        <v>67063.27</v>
      </c>
    </row>
    <row r="848" spans="1:25" x14ac:dyDescent="0.2">
      <c r="A848">
        <v>647</v>
      </c>
      <c r="B848" t="s">
        <v>679</v>
      </c>
      <c r="C848" t="s">
        <v>229</v>
      </c>
      <c r="D848">
        <v>5</v>
      </c>
      <c r="E848">
        <v>355</v>
      </c>
      <c r="F848">
        <v>478</v>
      </c>
      <c r="G848">
        <v>210</v>
      </c>
      <c r="H848">
        <v>813</v>
      </c>
      <c r="I848">
        <v>724</v>
      </c>
      <c r="J848">
        <v>310</v>
      </c>
      <c r="K848" t="s">
        <v>2760</v>
      </c>
      <c r="L848">
        <v>552</v>
      </c>
      <c r="M848">
        <v>44.72</v>
      </c>
      <c r="N848">
        <v>2014</v>
      </c>
      <c r="O848" t="str">
        <f>VLOOKUP(C848, Query[[Country]:[Population Rank]],2,FALSE)</f>
        <v>124</v>
      </c>
      <c r="P848" t="str">
        <f>VLOOKUP(C848, Query[[Country]:[Growth Rate]],3,FALSE)</f>
        <v>1.13%</v>
      </c>
      <c r="Q848" t="str">
        <f>VLOOKUP(C848, Query[[Country]:[World Percentage]],4,FALSE)</f>
        <v>0.06%</v>
      </c>
      <c r="R848" t="str">
        <f>VLOOKUP(C848, Query[[Country]:[Density]],5,FALSE)</f>
        <v>70.27</v>
      </c>
      <c r="S848" t="str">
        <f>VLOOKUP(C848, Query[[Country]:[Land Area]],6, FALSE)</f>
        <v>68,890</v>
      </c>
      <c r="T848" t="str">
        <f>VLOOKUP(C848, Query[[Country]:[Area]],10, FALSE)</f>
        <v>70,273</v>
      </c>
      <c r="U848" t="str">
        <f>VLOOKUP(C848, Query[[Country]:[Region]],12, FALSE)</f>
        <v>Europe</v>
      </c>
      <c r="V848" t="str">
        <f>VLOOKUP(C848, Query[[Country]:[Subregion]],13, FALSE)</f>
        <v>Northern Europe</v>
      </c>
      <c r="W848" t="str">
        <f>VLOOKUP(C848, Query[[Country]:[GDP (IMF)]],16, FALSE)</f>
        <v>$405.19 Bn</v>
      </c>
      <c r="X848" t="str">
        <f>VLOOKUP(C848, Query[[Country]:[GDP (UN)]],17, FALSE)</f>
        <v>$304.82 Bn</v>
      </c>
      <c r="Y848">
        <f>VLOOKUP(C848, Query[[Country]:[GDP Per Capita]],18, FALSE)</f>
        <v>82058.03</v>
      </c>
    </row>
    <row r="849" spans="1:25" x14ac:dyDescent="0.2">
      <c r="A849">
        <v>648</v>
      </c>
      <c r="B849" t="s">
        <v>680</v>
      </c>
      <c r="C849" t="s">
        <v>362</v>
      </c>
      <c r="D849">
        <v>6</v>
      </c>
      <c r="E849">
        <v>167</v>
      </c>
      <c r="F849">
        <v>478</v>
      </c>
      <c r="G849">
        <v>210</v>
      </c>
      <c r="H849">
        <v>498</v>
      </c>
      <c r="I849">
        <v>938</v>
      </c>
      <c r="J849">
        <v>493</v>
      </c>
      <c r="K849" t="s">
        <v>2749</v>
      </c>
      <c r="L849">
        <v>737</v>
      </c>
      <c r="M849">
        <v>44.72</v>
      </c>
      <c r="N849">
        <v>2014</v>
      </c>
      <c r="O849" t="str">
        <f>VLOOKUP(C849, Query[[Country]:[Population Rank]],2,FALSE)</f>
        <v>87</v>
      </c>
      <c r="P849" t="str">
        <f>VLOOKUP(C849, Query[[Country]:[Growth Rate]],3,FALSE)</f>
        <v>-0.48%</v>
      </c>
      <c r="Q849" t="str">
        <f>VLOOKUP(C849, Query[[Country]:[World Percentage]],4,FALSE)</f>
        <v>0.13%</v>
      </c>
      <c r="R849" t="str">
        <f>VLOOKUP(C849, Query[[Country]:[Density]],5,FALSE)</f>
        <v>78.97</v>
      </c>
      <c r="S849" t="str">
        <f>VLOOKUP(C849, Query[[Country]:[Land Area]],6, FALSE)</f>
        <v>128,900</v>
      </c>
      <c r="T849" t="str">
        <f>VLOOKUP(C849, Query[[Country]:[Area]],10, FALSE)</f>
        <v>131,990</v>
      </c>
      <c r="U849" t="str">
        <f>VLOOKUP(C849, Query[[Country]:[Region]],12, FALSE)</f>
        <v>Europe</v>
      </c>
      <c r="V849" t="str">
        <f>VLOOKUP(C849, Query[[Country]:[Subregion]],13, FALSE)</f>
        <v>Southern Europe</v>
      </c>
      <c r="W849" t="str">
        <f>VLOOKUP(C849, Query[[Country]:[GDP (IMF)]],16, FALSE)</f>
        <v>$230.50 Bn</v>
      </c>
      <c r="X849" t="str">
        <f>VLOOKUP(C849, Query[[Country]:[GDP (UN)]],17, FALSE)</f>
        <v>$192.69 Bn</v>
      </c>
      <c r="Y849">
        <f>VLOOKUP(C849, Query[[Country]:[GDP Per Capita]],18, FALSE)</f>
        <v>22114.44</v>
      </c>
    </row>
    <row r="850" spans="1:25" x14ac:dyDescent="0.2">
      <c r="A850">
        <v>649</v>
      </c>
      <c r="B850" t="s">
        <v>681</v>
      </c>
      <c r="C850" t="s">
        <v>52</v>
      </c>
      <c r="D850">
        <v>23</v>
      </c>
      <c r="E850">
        <v>355</v>
      </c>
      <c r="F850">
        <v>239</v>
      </c>
      <c r="G850">
        <v>210</v>
      </c>
      <c r="H850">
        <v>758</v>
      </c>
      <c r="I850">
        <v>910</v>
      </c>
      <c r="J850">
        <v>800</v>
      </c>
      <c r="K850" t="s">
        <v>2719</v>
      </c>
      <c r="L850">
        <v>481</v>
      </c>
      <c r="M850">
        <v>44.72</v>
      </c>
      <c r="N850">
        <v>2014</v>
      </c>
      <c r="O850" t="str">
        <f>VLOOKUP(C850, Query[[Country]:[Population Rank]],2,FALSE)</f>
        <v>39</v>
      </c>
      <c r="P850" t="str">
        <f>VLOOKUP(C850, Query[[Country]:[Growth Rate]],3,FALSE)</f>
        <v>0.89%</v>
      </c>
      <c r="Q850" t="str">
        <f>VLOOKUP(C850, Query[[Country]:[World Percentage]],4,FALSE)</f>
        <v>0.48%</v>
      </c>
      <c r="R850" t="str">
        <f>VLOOKUP(C850, Query[[Country]:[Density]],5,FALSE)</f>
        <v>3.78</v>
      </c>
      <c r="S850" t="str">
        <f>VLOOKUP(C850, Query[[Country]:[Land Area]],6, FALSE)</f>
        <v>9,093,510</v>
      </c>
      <c r="T850" t="str">
        <f>VLOOKUP(C850, Query[[Country]:[Area]],10, FALSE)</f>
        <v>9,984,670</v>
      </c>
      <c r="U850" t="str">
        <f>VLOOKUP(C850, Query[[Country]:[Region]],12, FALSE)</f>
        <v>Americas</v>
      </c>
      <c r="V850" t="str">
        <f>VLOOKUP(C850, Query[[Country]:[Subregion]],13, FALSE)</f>
        <v>Northern America</v>
      </c>
      <c r="W850" t="str">
        <f>VLOOKUP(C850, Query[[Country]:[GDP (IMF)]],16, FALSE)</f>
        <v>$1.83 Tn</v>
      </c>
      <c r="X850" t="str">
        <f>VLOOKUP(C850, Query[[Country]:[GDP (UN)]],17, FALSE)</f>
        <v>$1.53 Tn</v>
      </c>
      <c r="Y850">
        <f>VLOOKUP(C850, Query[[Country]:[GDP Per Capita]],18, FALSE)</f>
        <v>48552.87</v>
      </c>
    </row>
    <row r="851" spans="1:25" x14ac:dyDescent="0.2">
      <c r="A851">
        <v>650</v>
      </c>
      <c r="B851" t="s">
        <v>682</v>
      </c>
      <c r="C851" t="s">
        <v>159</v>
      </c>
      <c r="D851">
        <v>20</v>
      </c>
      <c r="E851">
        <v>355</v>
      </c>
      <c r="F851">
        <v>478</v>
      </c>
      <c r="G851">
        <v>210</v>
      </c>
      <c r="H851">
        <v>575</v>
      </c>
      <c r="I851">
        <v>646</v>
      </c>
      <c r="J851">
        <v>493</v>
      </c>
      <c r="K851" t="s">
        <v>2760</v>
      </c>
      <c r="L851">
        <v>552</v>
      </c>
      <c r="M851">
        <v>44.71</v>
      </c>
      <c r="N851">
        <v>2014</v>
      </c>
      <c r="O851" t="str">
        <f>VLOOKUP(C851, Query[[Country]:[Population Rank]],2,FALSE)</f>
        <v>30</v>
      </c>
      <c r="P851" t="str">
        <f>VLOOKUP(C851, Query[[Country]:[Growth Rate]],3,FALSE)</f>
        <v>0.04%</v>
      </c>
      <c r="Q851" t="str">
        <f>VLOOKUP(C851, Query[[Country]:[World Percentage]],4,FALSE)</f>
        <v>0.60%</v>
      </c>
      <c r="R851" t="str">
        <f>VLOOKUP(C851, Query[[Country]:[Density]],5,FALSE)</f>
        <v>92.40</v>
      </c>
      <c r="S851" t="str">
        <f>VLOOKUP(C851, Query[[Country]:[Land Area]],6, FALSE)</f>
        <v>498,800</v>
      </c>
      <c r="T851" t="str">
        <f>VLOOKUP(C851, Query[[Country]:[Area]],10, FALSE)</f>
        <v>505,992</v>
      </c>
      <c r="U851" t="str">
        <f>VLOOKUP(C851, Query[[Country]:[Region]],12, FALSE)</f>
        <v>Europe</v>
      </c>
      <c r="V851" t="str">
        <f>VLOOKUP(C851, Query[[Country]:[Subregion]],13, FALSE)</f>
        <v>Southern Europe</v>
      </c>
      <c r="W851" t="str">
        <f>VLOOKUP(C851, Query[[Country]:[GDP (IMF)]],16, FALSE)</f>
        <v>$1.50 Tn</v>
      </c>
      <c r="X851" t="str">
        <f>VLOOKUP(C851, Query[[Country]:[GDP (UN)]],17, FALSE)</f>
        <v>$1.24 Tn</v>
      </c>
      <c r="Y851">
        <f>VLOOKUP(C851, Query[[Country]:[GDP Per Capita]],18, FALSE)</f>
        <v>32019.83</v>
      </c>
    </row>
    <row r="852" spans="1:25" x14ac:dyDescent="0.2">
      <c r="A852">
        <v>651</v>
      </c>
      <c r="B852" t="s">
        <v>683</v>
      </c>
      <c r="C852" t="s">
        <v>66</v>
      </c>
      <c r="D852">
        <v>30</v>
      </c>
      <c r="E852">
        <v>214</v>
      </c>
      <c r="F852">
        <v>478</v>
      </c>
      <c r="G852">
        <v>210</v>
      </c>
      <c r="H852">
        <v>524</v>
      </c>
      <c r="I852">
        <v>541</v>
      </c>
      <c r="J852">
        <v>800</v>
      </c>
      <c r="K852" t="s">
        <v>2766</v>
      </c>
      <c r="L852">
        <v>737</v>
      </c>
      <c r="M852">
        <v>44.71</v>
      </c>
      <c r="N852">
        <v>2014</v>
      </c>
      <c r="O852" t="str">
        <f>VLOOKUP(C852, Query[[Country]:[Population Rank]],2,FALSE)</f>
        <v>22</v>
      </c>
      <c r="P852" t="str">
        <f>VLOOKUP(C852, Query[[Country]:[Growth Rate]],3,FALSE)</f>
        <v>0.22%</v>
      </c>
      <c r="Q852" t="str">
        <f>VLOOKUP(C852, Query[[Country]:[World Percentage]],4,FALSE)</f>
        <v>0.84%</v>
      </c>
      <c r="R852" t="str">
        <f>VLOOKUP(C852, Query[[Country]:[Density]],5,FALSE)</f>
        <v>118.31</v>
      </c>
      <c r="S852" t="str">
        <f>VLOOKUP(C852, Query[[Country]:[Land Area]],6, FALSE)</f>
        <v>547,557</v>
      </c>
      <c r="T852" t="str">
        <f>VLOOKUP(C852, Query[[Country]:[Area]],10, FALSE)</f>
        <v>551,695</v>
      </c>
      <c r="U852" t="str">
        <f>VLOOKUP(C852, Query[[Country]:[Region]],12, FALSE)</f>
        <v>Europe</v>
      </c>
      <c r="V852" t="str">
        <f>VLOOKUP(C852, Query[[Country]:[Subregion]],13, FALSE)</f>
        <v>Western Europe</v>
      </c>
      <c r="W852" t="str">
        <f>VLOOKUP(C852, Query[[Country]:[GDP (IMF)]],16, FALSE)</f>
        <v>$2.88 Tn</v>
      </c>
      <c r="X852" t="str">
        <f>VLOOKUP(C852, Query[[Country]:[GDP (UN)]],17, FALSE)</f>
        <v>$2.47 Tn</v>
      </c>
      <c r="Y852">
        <f>VLOOKUP(C852, Query[[Country]:[GDP Per Capita]],18, FALSE)</f>
        <v>44061.52</v>
      </c>
    </row>
    <row r="853" spans="1:25" x14ac:dyDescent="0.2">
      <c r="A853">
        <v>652</v>
      </c>
      <c r="B853" t="s">
        <v>684</v>
      </c>
      <c r="C853" t="s">
        <v>30</v>
      </c>
      <c r="D853">
        <v>41</v>
      </c>
      <c r="E853">
        <v>355</v>
      </c>
      <c r="F853">
        <v>478</v>
      </c>
      <c r="G853">
        <v>210</v>
      </c>
      <c r="H853">
        <v>599</v>
      </c>
      <c r="I853">
        <v>519</v>
      </c>
      <c r="J853">
        <v>493</v>
      </c>
      <c r="K853" t="s">
        <v>2728</v>
      </c>
      <c r="L853">
        <v>338</v>
      </c>
      <c r="M853">
        <v>44.71</v>
      </c>
      <c r="N853">
        <v>2014</v>
      </c>
      <c r="O853" t="str">
        <f>VLOOKUP(C853, Query[[Country]:[Population Rank]],2,FALSE)</f>
        <v>11</v>
      </c>
      <c r="P853" t="str">
        <f>VLOOKUP(C853, Query[[Country]:[Growth Rate]],3,FALSE)</f>
        <v>-0.30%</v>
      </c>
      <c r="Q853" t="str">
        <f>VLOOKUP(C853, Query[[Country]:[World Percentage]],4,FALSE)</f>
        <v>1.62%</v>
      </c>
      <c r="R853" t="str">
        <f>VLOOKUP(C853, Query[[Country]:[Density]],5,FALSE)</f>
        <v>334.66</v>
      </c>
      <c r="S853" t="str">
        <f>VLOOKUP(C853, Query[[Country]:[Land Area]],6, FALSE)</f>
        <v>364,555</v>
      </c>
      <c r="T853" t="str">
        <f>VLOOKUP(C853, Query[[Country]:[Area]],10, FALSE)</f>
        <v>377,930</v>
      </c>
      <c r="U853" t="str">
        <f>VLOOKUP(C853, Query[[Country]:[Region]],12, FALSE)</f>
        <v>Asia</v>
      </c>
      <c r="V853" t="str">
        <f>VLOOKUP(C853, Query[[Country]:[Subregion]],13, FALSE)</f>
        <v>Eastern Asia</v>
      </c>
      <c r="W853" t="str">
        <f>VLOOKUP(C853, Query[[Country]:[GDP (IMF)]],16, FALSE)</f>
        <v>$5.50 Tn</v>
      </c>
      <c r="X853" t="str">
        <f>VLOOKUP(C853, Query[[Country]:[GDP (UN)]],17, FALSE)</f>
        <v>$4.94 Tn</v>
      </c>
      <c r="Y853">
        <f>VLOOKUP(C853, Query[[Country]:[GDP Per Capita]],18, FALSE)</f>
        <v>43450.14</v>
      </c>
    </row>
    <row r="854" spans="1:25" x14ac:dyDescent="0.2">
      <c r="A854">
        <v>653</v>
      </c>
      <c r="B854" t="s">
        <v>685</v>
      </c>
      <c r="C854" t="s">
        <v>452</v>
      </c>
      <c r="D854">
        <v>3</v>
      </c>
      <c r="E854">
        <v>257</v>
      </c>
      <c r="F854">
        <v>197</v>
      </c>
      <c r="G854">
        <v>210</v>
      </c>
      <c r="H854">
        <v>722</v>
      </c>
      <c r="I854">
        <v>881</v>
      </c>
      <c r="J854">
        <v>609</v>
      </c>
      <c r="K854" t="s">
        <v>2784</v>
      </c>
      <c r="L854">
        <v>552</v>
      </c>
      <c r="M854">
        <v>44.71</v>
      </c>
      <c r="N854">
        <v>2014</v>
      </c>
      <c r="O854" t="str">
        <f>VLOOKUP(C854, Query[[Country]:[Population Rank]],2,FALSE)</f>
        <v>38</v>
      </c>
      <c r="P854" t="str">
        <f>VLOOKUP(C854, Query[[Country]:[Growth Rate]],3,FALSE)</f>
        <v>-0.11%</v>
      </c>
      <c r="Q854" t="str">
        <f>VLOOKUP(C854, Query[[Country]:[World Percentage]],4,FALSE)</f>
        <v>0.49%</v>
      </c>
      <c r="R854" t="str">
        <f>VLOOKUP(C854, Query[[Country]:[Density]],5,FALSE)</f>
        <v>121.04</v>
      </c>
      <c r="S854" t="str">
        <f>VLOOKUP(C854, Query[[Country]:[Land Area]],6, FALSE)</f>
        <v>306,230</v>
      </c>
      <c r="T854" t="str">
        <f>VLOOKUP(C854, Query[[Country]:[Area]],10, FALSE)</f>
        <v>312,679</v>
      </c>
      <c r="U854" t="str">
        <f>VLOOKUP(C854, Query[[Country]:[Region]],12, FALSE)</f>
        <v>Europe</v>
      </c>
      <c r="V854" t="str">
        <f>VLOOKUP(C854, Query[[Country]:[Subregion]],13, FALSE)</f>
        <v>Eastern Europe</v>
      </c>
      <c r="W854" t="str">
        <f>VLOOKUP(C854, Query[[Country]:[GDP (IMF)]],16, FALSE)</f>
        <v>$643.27 Bn</v>
      </c>
      <c r="X854" t="str">
        <f>VLOOKUP(C854, Query[[Country]:[GDP (UN)]],17, FALSE)</f>
        <v>$471.40 Bn</v>
      </c>
      <c r="Y854">
        <f>VLOOKUP(C854, Query[[Country]:[GDP Per Capita]],18, FALSE)</f>
        <v>16996.87</v>
      </c>
    </row>
    <row r="855" spans="1:25" x14ac:dyDescent="0.2">
      <c r="A855">
        <v>654</v>
      </c>
      <c r="B855" t="s">
        <v>686</v>
      </c>
      <c r="C855" t="s">
        <v>30</v>
      </c>
      <c r="D855">
        <v>42</v>
      </c>
      <c r="E855">
        <v>355</v>
      </c>
      <c r="F855">
        <v>478</v>
      </c>
      <c r="G855">
        <v>210</v>
      </c>
      <c r="H855">
        <v>648</v>
      </c>
      <c r="I855">
        <v>664</v>
      </c>
      <c r="J855">
        <v>493</v>
      </c>
      <c r="K855" t="s">
        <v>2723</v>
      </c>
      <c r="L855">
        <v>426</v>
      </c>
      <c r="M855">
        <v>44.71</v>
      </c>
      <c r="N855">
        <v>2014</v>
      </c>
      <c r="O855" t="str">
        <f>VLOOKUP(C855, Query[[Country]:[Population Rank]],2,FALSE)</f>
        <v>11</v>
      </c>
      <c r="P855" t="str">
        <f>VLOOKUP(C855, Query[[Country]:[Growth Rate]],3,FALSE)</f>
        <v>-0.30%</v>
      </c>
      <c r="Q855" t="str">
        <f>VLOOKUP(C855, Query[[Country]:[World Percentage]],4,FALSE)</f>
        <v>1.62%</v>
      </c>
      <c r="R855" t="str">
        <f>VLOOKUP(C855, Query[[Country]:[Density]],5,FALSE)</f>
        <v>334.66</v>
      </c>
      <c r="S855" t="str">
        <f>VLOOKUP(C855, Query[[Country]:[Land Area]],6, FALSE)</f>
        <v>364,555</v>
      </c>
      <c r="T855" t="str">
        <f>VLOOKUP(C855, Query[[Country]:[Area]],10, FALSE)</f>
        <v>377,930</v>
      </c>
      <c r="U855" t="str">
        <f>VLOOKUP(C855, Query[[Country]:[Region]],12, FALSE)</f>
        <v>Asia</v>
      </c>
      <c r="V855" t="str">
        <f>VLOOKUP(C855, Query[[Country]:[Subregion]],13, FALSE)</f>
        <v>Eastern Asia</v>
      </c>
      <c r="W855" t="str">
        <f>VLOOKUP(C855, Query[[Country]:[GDP (IMF)]],16, FALSE)</f>
        <v>$5.50 Tn</v>
      </c>
      <c r="X855" t="str">
        <f>VLOOKUP(C855, Query[[Country]:[GDP (UN)]],17, FALSE)</f>
        <v>$4.94 Tn</v>
      </c>
      <c r="Y855">
        <f>VLOOKUP(C855, Query[[Country]:[GDP Per Capita]],18, FALSE)</f>
        <v>43450.14</v>
      </c>
    </row>
    <row r="856" spans="1:25" x14ac:dyDescent="0.2">
      <c r="A856">
        <v>655</v>
      </c>
      <c r="B856" t="s">
        <v>687</v>
      </c>
      <c r="C856" t="s">
        <v>428</v>
      </c>
      <c r="D856">
        <v>3</v>
      </c>
      <c r="E856">
        <v>355</v>
      </c>
      <c r="F856">
        <v>478</v>
      </c>
      <c r="G856">
        <v>210</v>
      </c>
      <c r="H856">
        <v>636</v>
      </c>
      <c r="I856">
        <v>636</v>
      </c>
      <c r="J856">
        <v>406</v>
      </c>
      <c r="K856" t="s">
        <v>2760</v>
      </c>
      <c r="L856">
        <v>737</v>
      </c>
      <c r="M856">
        <v>44.71</v>
      </c>
      <c r="N856">
        <v>2014</v>
      </c>
      <c r="O856" t="str">
        <f>VLOOKUP(C856, Query[[Country]:[Population Rank]],2,FALSE)</f>
        <v>17</v>
      </c>
      <c r="P856" t="str">
        <f>VLOOKUP(C856, Query[[Country]:[Growth Rate]],3,FALSE)</f>
        <v>1.09%</v>
      </c>
      <c r="Q856" t="str">
        <f>VLOOKUP(C856, Query[[Country]:[World Percentage]],4,FALSE)</f>
        <v>1.08%</v>
      </c>
      <c r="R856" t="str">
        <f>VLOOKUP(C856, Query[[Country]:[Density]],5,FALSE)</f>
        <v>107.64</v>
      </c>
      <c r="S856" t="str">
        <f>VLOOKUP(C856, Query[[Country]:[Land Area]],6, FALSE)</f>
        <v>769,630</v>
      </c>
      <c r="T856" t="str">
        <f>VLOOKUP(C856, Query[[Country]:[Area]],10, FALSE)</f>
        <v>783,562</v>
      </c>
      <c r="U856" t="str">
        <f>VLOOKUP(C856, Query[[Country]:[Region]],12, FALSE)</f>
        <v>Asia</v>
      </c>
      <c r="V856" t="str">
        <f>VLOOKUP(C856, Query[[Country]:[Subregion]],13, FALSE)</f>
        <v>Western Asia</v>
      </c>
      <c r="W856" t="str">
        <f>VLOOKUP(C856, Query[[Country]:[GDP (IMF)]],16, FALSE)</f>
        <v>$809.55 Bn</v>
      </c>
      <c r="X856" t="str">
        <f>VLOOKUP(C856, Query[[Country]:[GDP (UN)]],17, FALSE)</f>
        <v>$863.71 Bn</v>
      </c>
      <c r="Y856">
        <f>VLOOKUP(C856, Query[[Country]:[GDP Per Capita]],18, FALSE)</f>
        <v>9598.81</v>
      </c>
    </row>
    <row r="857" spans="1:25" x14ac:dyDescent="0.2">
      <c r="A857">
        <v>656</v>
      </c>
      <c r="B857" t="s">
        <v>2785</v>
      </c>
      <c r="C857" t="s">
        <v>86</v>
      </c>
      <c r="D857">
        <v>11</v>
      </c>
      <c r="E857">
        <v>355</v>
      </c>
      <c r="F857">
        <v>478</v>
      </c>
      <c r="G857">
        <v>210</v>
      </c>
      <c r="H857">
        <v>820</v>
      </c>
      <c r="I857">
        <v>771</v>
      </c>
      <c r="J857">
        <v>406</v>
      </c>
      <c r="K857" t="s">
        <v>2737</v>
      </c>
      <c r="L857">
        <v>737</v>
      </c>
      <c r="M857">
        <v>44.7</v>
      </c>
      <c r="N857">
        <v>2014</v>
      </c>
      <c r="O857" t="str">
        <f>VLOOKUP(C857, Query[[Country]:[Population Rank]],2,FALSE)</f>
        <v>91</v>
      </c>
      <c r="P857" t="str">
        <f>VLOOKUP(C857, Query[[Country]:[Growth Rate]],3,FALSE)</f>
        <v>0.63%</v>
      </c>
      <c r="Q857" t="str">
        <f>VLOOKUP(C857, Query[[Country]:[World Percentage]],4,FALSE)</f>
        <v>0.13%</v>
      </c>
      <c r="R857" t="str">
        <f>VLOOKUP(C857, Query[[Country]:[Density]],5,FALSE)</f>
        <v>22.43</v>
      </c>
      <c r="S857" t="str">
        <f>VLOOKUP(C857, Query[[Country]:[Land Area]],6, FALSE)</f>
        <v>410,340</v>
      </c>
      <c r="T857" t="str">
        <f>VLOOKUP(C857, Query[[Country]:[Area]],10, FALSE)</f>
        <v>450,295</v>
      </c>
      <c r="U857" t="str">
        <f>VLOOKUP(C857, Query[[Country]:[Region]],12, FALSE)</f>
        <v>Europe</v>
      </c>
      <c r="V857" t="str">
        <f>VLOOKUP(C857, Query[[Country]:[Subregion]],13, FALSE)</f>
        <v>Northern Europe</v>
      </c>
      <c r="W857" t="str">
        <f>VLOOKUP(C857, Query[[Country]:[GDP (IMF)]],16, FALSE)</f>
        <v>$576.72 Bn</v>
      </c>
      <c r="X857" t="str">
        <f>VLOOKUP(C857, Query[[Country]:[GDP (UN)]],17, FALSE)</f>
        <v>$514.48 Bn</v>
      </c>
      <c r="Y857">
        <f>VLOOKUP(C857, Query[[Country]:[GDP Per Capita]],18, FALSE)</f>
        <v>57105.15</v>
      </c>
    </row>
    <row r="858" spans="1:25" x14ac:dyDescent="0.2">
      <c r="A858">
        <v>657</v>
      </c>
      <c r="B858" t="s">
        <v>688</v>
      </c>
      <c r="C858" t="s">
        <v>52</v>
      </c>
      <c r="D858">
        <v>24</v>
      </c>
      <c r="E858">
        <v>355</v>
      </c>
      <c r="F858">
        <v>478</v>
      </c>
      <c r="G858">
        <v>210</v>
      </c>
      <c r="H858">
        <v>563</v>
      </c>
      <c r="I858">
        <v>596</v>
      </c>
      <c r="J858">
        <v>800</v>
      </c>
      <c r="K858" t="s">
        <v>2760</v>
      </c>
      <c r="L858">
        <v>737</v>
      </c>
      <c r="M858">
        <v>44.7</v>
      </c>
      <c r="N858">
        <v>2014</v>
      </c>
      <c r="O858" t="str">
        <f>VLOOKUP(C858, Query[[Country]:[Population Rank]],2,FALSE)</f>
        <v>39</v>
      </c>
      <c r="P858" t="str">
        <f>VLOOKUP(C858, Query[[Country]:[Growth Rate]],3,FALSE)</f>
        <v>0.89%</v>
      </c>
      <c r="Q858" t="str">
        <f>VLOOKUP(C858, Query[[Country]:[World Percentage]],4,FALSE)</f>
        <v>0.48%</v>
      </c>
      <c r="R858" t="str">
        <f>VLOOKUP(C858, Query[[Country]:[Density]],5,FALSE)</f>
        <v>3.78</v>
      </c>
      <c r="S858" t="str">
        <f>VLOOKUP(C858, Query[[Country]:[Land Area]],6, FALSE)</f>
        <v>9,093,510</v>
      </c>
      <c r="T858" t="str">
        <f>VLOOKUP(C858, Query[[Country]:[Area]],10, FALSE)</f>
        <v>9,984,670</v>
      </c>
      <c r="U858" t="str">
        <f>VLOOKUP(C858, Query[[Country]:[Region]],12, FALSE)</f>
        <v>Americas</v>
      </c>
      <c r="V858" t="str">
        <f>VLOOKUP(C858, Query[[Country]:[Subregion]],13, FALSE)</f>
        <v>Northern America</v>
      </c>
      <c r="W858" t="str">
        <f>VLOOKUP(C858, Query[[Country]:[GDP (IMF)]],16, FALSE)</f>
        <v>$1.83 Tn</v>
      </c>
      <c r="X858" t="str">
        <f>VLOOKUP(C858, Query[[Country]:[GDP (UN)]],17, FALSE)</f>
        <v>$1.53 Tn</v>
      </c>
      <c r="Y858">
        <f>VLOOKUP(C858, Query[[Country]:[GDP Per Capita]],18, FALSE)</f>
        <v>48552.87</v>
      </c>
    </row>
    <row r="859" spans="1:25" x14ac:dyDescent="0.2">
      <c r="A859">
        <v>658</v>
      </c>
      <c r="B859" t="s">
        <v>689</v>
      </c>
      <c r="C859" t="s">
        <v>30</v>
      </c>
      <c r="D859">
        <v>43</v>
      </c>
      <c r="E859">
        <v>355</v>
      </c>
      <c r="F859">
        <v>478</v>
      </c>
      <c r="G859">
        <v>210</v>
      </c>
      <c r="H859">
        <v>655</v>
      </c>
      <c r="I859">
        <v>721</v>
      </c>
      <c r="J859">
        <v>493</v>
      </c>
      <c r="K859" t="s">
        <v>2718</v>
      </c>
      <c r="L859">
        <v>373</v>
      </c>
      <c r="M859">
        <v>44.7</v>
      </c>
      <c r="N859">
        <v>2014</v>
      </c>
      <c r="O859" t="str">
        <f>VLOOKUP(C859, Query[[Country]:[Population Rank]],2,FALSE)</f>
        <v>11</v>
      </c>
      <c r="P859" t="str">
        <f>VLOOKUP(C859, Query[[Country]:[Growth Rate]],3,FALSE)</f>
        <v>-0.30%</v>
      </c>
      <c r="Q859" t="str">
        <f>VLOOKUP(C859, Query[[Country]:[World Percentage]],4,FALSE)</f>
        <v>1.62%</v>
      </c>
      <c r="R859" t="str">
        <f>VLOOKUP(C859, Query[[Country]:[Density]],5,FALSE)</f>
        <v>334.66</v>
      </c>
      <c r="S859" t="str">
        <f>VLOOKUP(C859, Query[[Country]:[Land Area]],6, FALSE)</f>
        <v>364,555</v>
      </c>
      <c r="T859" t="str">
        <f>VLOOKUP(C859, Query[[Country]:[Area]],10, FALSE)</f>
        <v>377,930</v>
      </c>
      <c r="U859" t="str">
        <f>VLOOKUP(C859, Query[[Country]:[Region]],12, FALSE)</f>
        <v>Asia</v>
      </c>
      <c r="V859" t="str">
        <f>VLOOKUP(C859, Query[[Country]:[Subregion]],13, FALSE)</f>
        <v>Eastern Asia</v>
      </c>
      <c r="W859" t="str">
        <f>VLOOKUP(C859, Query[[Country]:[GDP (IMF)]],16, FALSE)</f>
        <v>$5.50 Tn</v>
      </c>
      <c r="X859" t="str">
        <f>VLOOKUP(C859, Query[[Country]:[GDP (UN)]],17, FALSE)</f>
        <v>$4.94 Tn</v>
      </c>
      <c r="Y859">
        <f>VLOOKUP(C859, Query[[Country]:[GDP Per Capita]],18, FALSE)</f>
        <v>43450.14</v>
      </c>
    </row>
    <row r="860" spans="1:25" x14ac:dyDescent="0.2">
      <c r="A860">
        <v>659</v>
      </c>
      <c r="B860" t="s">
        <v>690</v>
      </c>
      <c r="C860" t="s">
        <v>15</v>
      </c>
      <c r="D860">
        <v>189</v>
      </c>
      <c r="E860">
        <v>355</v>
      </c>
      <c r="F860">
        <v>353</v>
      </c>
      <c r="G860">
        <v>210</v>
      </c>
      <c r="H860">
        <v>649</v>
      </c>
      <c r="I860">
        <v>373</v>
      </c>
      <c r="J860">
        <v>406</v>
      </c>
      <c r="K860" t="s">
        <v>2690</v>
      </c>
      <c r="L860">
        <v>737</v>
      </c>
      <c r="M860">
        <v>44.7</v>
      </c>
      <c r="N860">
        <v>2014</v>
      </c>
      <c r="O860" t="str">
        <f>VLOOKUP(C860, Query[[Country]:[Population Rank]],2,FALSE)</f>
        <v>3</v>
      </c>
      <c r="P860" t="str">
        <f>VLOOKUP(C860, Query[[Country]:[Growth Rate]],3,FALSE)</f>
        <v>0.59%</v>
      </c>
      <c r="Q860" t="str">
        <f>VLOOKUP(C860, Query[[Country]:[World Percentage]],4,FALSE)</f>
        <v>4.25%</v>
      </c>
      <c r="R860" t="str">
        <f>VLOOKUP(C860, Query[[Country]:[Density]],5,FALSE)</f>
        <v>35.32</v>
      </c>
      <c r="S860" t="str">
        <f>VLOOKUP(C860, Query[[Country]:[Land Area]],6, FALSE)</f>
        <v>9,147,420</v>
      </c>
      <c r="T860" t="str">
        <f>VLOOKUP(C860, Query[[Country]:[Area]],10, FALSE)</f>
        <v>9,372,610</v>
      </c>
      <c r="U860" t="str">
        <f>VLOOKUP(C860, Query[[Country]:[Region]],12, FALSE)</f>
        <v>Americas</v>
      </c>
      <c r="V860" t="str">
        <f>VLOOKUP(C860, Query[[Country]:[Subregion]],13, FALSE)</f>
        <v>Northern America</v>
      </c>
      <c r="W860" t="str">
        <f>VLOOKUP(C860, Query[[Country]:[GDP (IMF)]],16, FALSE)</f>
        <v>$22.20 Tn</v>
      </c>
      <c r="X860" t="str">
        <f>VLOOKUP(C860, Query[[Country]:[GDP (UN)]],17, FALSE)</f>
        <v>$18.62 Tn</v>
      </c>
      <c r="Y860">
        <f>VLOOKUP(C860, Query[[Country]:[GDP Per Capita]],18, FALSE)</f>
        <v>67063.27</v>
      </c>
    </row>
    <row r="861" spans="1:25" x14ac:dyDescent="0.2">
      <c r="A861">
        <v>660</v>
      </c>
      <c r="B861" t="s">
        <v>691</v>
      </c>
      <c r="C861" t="s">
        <v>159</v>
      </c>
      <c r="D861">
        <v>21</v>
      </c>
      <c r="E861">
        <v>355</v>
      </c>
      <c r="F861">
        <v>478</v>
      </c>
      <c r="G861">
        <v>210</v>
      </c>
      <c r="H861">
        <v>657</v>
      </c>
      <c r="I861">
        <v>797</v>
      </c>
      <c r="J861">
        <v>800</v>
      </c>
      <c r="K861" t="s">
        <v>2772</v>
      </c>
      <c r="L861">
        <v>227</v>
      </c>
      <c r="M861">
        <v>44.7</v>
      </c>
      <c r="N861">
        <v>2014</v>
      </c>
      <c r="O861" t="str">
        <f>VLOOKUP(C861, Query[[Country]:[Population Rank]],2,FALSE)</f>
        <v>30</v>
      </c>
      <c r="P861" t="str">
        <f>VLOOKUP(C861, Query[[Country]:[Growth Rate]],3,FALSE)</f>
        <v>0.04%</v>
      </c>
      <c r="Q861" t="str">
        <f>VLOOKUP(C861, Query[[Country]:[World Percentage]],4,FALSE)</f>
        <v>0.60%</v>
      </c>
      <c r="R861" t="str">
        <f>VLOOKUP(C861, Query[[Country]:[Density]],5,FALSE)</f>
        <v>92.40</v>
      </c>
      <c r="S861" t="str">
        <f>VLOOKUP(C861, Query[[Country]:[Land Area]],6, FALSE)</f>
        <v>498,800</v>
      </c>
      <c r="T861" t="str">
        <f>VLOOKUP(C861, Query[[Country]:[Area]],10, FALSE)</f>
        <v>505,992</v>
      </c>
      <c r="U861" t="str">
        <f>VLOOKUP(C861, Query[[Country]:[Region]],12, FALSE)</f>
        <v>Europe</v>
      </c>
      <c r="V861" t="str">
        <f>VLOOKUP(C861, Query[[Country]:[Subregion]],13, FALSE)</f>
        <v>Southern Europe</v>
      </c>
      <c r="W861" t="str">
        <f>VLOOKUP(C861, Query[[Country]:[GDP (IMF)]],16, FALSE)</f>
        <v>$1.50 Tn</v>
      </c>
      <c r="X861" t="str">
        <f>VLOOKUP(C861, Query[[Country]:[GDP (UN)]],17, FALSE)</f>
        <v>$1.24 Tn</v>
      </c>
      <c r="Y861">
        <f>VLOOKUP(C861, Query[[Country]:[GDP Per Capita]],18, FALSE)</f>
        <v>32019.83</v>
      </c>
    </row>
    <row r="862" spans="1:25" x14ac:dyDescent="0.2">
      <c r="A862">
        <v>661</v>
      </c>
      <c r="B862" t="s">
        <v>692</v>
      </c>
      <c r="C862" t="s">
        <v>15</v>
      </c>
      <c r="D862">
        <v>190</v>
      </c>
      <c r="E862">
        <v>235</v>
      </c>
      <c r="F862">
        <v>326</v>
      </c>
      <c r="G862">
        <v>210</v>
      </c>
      <c r="H862">
        <v>745</v>
      </c>
      <c r="I862">
        <v>654</v>
      </c>
      <c r="J862">
        <v>800</v>
      </c>
      <c r="K862" t="s">
        <v>2780</v>
      </c>
      <c r="L862">
        <v>426</v>
      </c>
      <c r="M862">
        <v>44.69</v>
      </c>
      <c r="N862">
        <v>2014</v>
      </c>
      <c r="O862" t="str">
        <f>VLOOKUP(C862, Query[[Country]:[Population Rank]],2,FALSE)</f>
        <v>3</v>
      </c>
      <c r="P862" t="str">
        <f>VLOOKUP(C862, Query[[Country]:[Growth Rate]],3,FALSE)</f>
        <v>0.59%</v>
      </c>
      <c r="Q862" t="str">
        <f>VLOOKUP(C862, Query[[Country]:[World Percentage]],4,FALSE)</f>
        <v>4.25%</v>
      </c>
      <c r="R862" t="str">
        <f>VLOOKUP(C862, Query[[Country]:[Density]],5,FALSE)</f>
        <v>35.32</v>
      </c>
      <c r="S862" t="str">
        <f>VLOOKUP(C862, Query[[Country]:[Land Area]],6, FALSE)</f>
        <v>9,147,420</v>
      </c>
      <c r="T862" t="str">
        <f>VLOOKUP(C862, Query[[Country]:[Area]],10, FALSE)</f>
        <v>9,372,610</v>
      </c>
      <c r="U862" t="str">
        <f>VLOOKUP(C862, Query[[Country]:[Region]],12, FALSE)</f>
        <v>Americas</v>
      </c>
      <c r="V862" t="str">
        <f>VLOOKUP(C862, Query[[Country]:[Subregion]],13, FALSE)</f>
        <v>Northern America</v>
      </c>
      <c r="W862" t="str">
        <f>VLOOKUP(C862, Query[[Country]:[GDP (IMF)]],16, FALSE)</f>
        <v>$22.20 Tn</v>
      </c>
      <c r="X862" t="str">
        <f>VLOOKUP(C862, Query[[Country]:[GDP (UN)]],17, FALSE)</f>
        <v>$18.62 Tn</v>
      </c>
      <c r="Y862">
        <f>VLOOKUP(C862, Query[[Country]:[GDP Per Capita]],18, FALSE)</f>
        <v>67063.27</v>
      </c>
    </row>
    <row r="863" spans="1:25" x14ac:dyDescent="0.2">
      <c r="A863">
        <v>662</v>
      </c>
      <c r="B863" t="s">
        <v>693</v>
      </c>
      <c r="C863" t="s">
        <v>66</v>
      </c>
      <c r="D863">
        <v>31</v>
      </c>
      <c r="E863">
        <v>355</v>
      </c>
      <c r="F863">
        <v>478</v>
      </c>
      <c r="G863">
        <v>210</v>
      </c>
      <c r="H863">
        <v>854</v>
      </c>
      <c r="I863">
        <v>624</v>
      </c>
      <c r="J863">
        <v>800</v>
      </c>
      <c r="K863" t="s">
        <v>2737</v>
      </c>
      <c r="L863">
        <v>637</v>
      </c>
      <c r="M863">
        <v>44.69</v>
      </c>
      <c r="N863">
        <v>2014</v>
      </c>
      <c r="O863" t="str">
        <f>VLOOKUP(C863, Query[[Country]:[Population Rank]],2,FALSE)</f>
        <v>22</v>
      </c>
      <c r="P863" t="str">
        <f>VLOOKUP(C863, Query[[Country]:[Growth Rate]],3,FALSE)</f>
        <v>0.22%</v>
      </c>
      <c r="Q863" t="str">
        <f>VLOOKUP(C863, Query[[Country]:[World Percentage]],4,FALSE)</f>
        <v>0.84%</v>
      </c>
      <c r="R863" t="str">
        <f>VLOOKUP(C863, Query[[Country]:[Density]],5,FALSE)</f>
        <v>118.31</v>
      </c>
      <c r="S863" t="str">
        <f>VLOOKUP(C863, Query[[Country]:[Land Area]],6, FALSE)</f>
        <v>547,557</v>
      </c>
      <c r="T863" t="str">
        <f>VLOOKUP(C863, Query[[Country]:[Area]],10, FALSE)</f>
        <v>551,695</v>
      </c>
      <c r="U863" t="str">
        <f>VLOOKUP(C863, Query[[Country]:[Region]],12, FALSE)</f>
        <v>Europe</v>
      </c>
      <c r="V863" t="str">
        <f>VLOOKUP(C863, Query[[Country]:[Subregion]],13, FALSE)</f>
        <v>Western Europe</v>
      </c>
      <c r="W863" t="str">
        <f>VLOOKUP(C863, Query[[Country]:[GDP (IMF)]],16, FALSE)</f>
        <v>$2.88 Tn</v>
      </c>
      <c r="X863" t="str">
        <f>VLOOKUP(C863, Query[[Country]:[GDP (UN)]],17, FALSE)</f>
        <v>$2.47 Tn</v>
      </c>
      <c r="Y863">
        <f>VLOOKUP(C863, Query[[Country]:[GDP Per Capita]],18, FALSE)</f>
        <v>44061.52</v>
      </c>
    </row>
    <row r="864" spans="1:25" x14ac:dyDescent="0.2">
      <c r="A864">
        <v>663</v>
      </c>
      <c r="B864" t="s">
        <v>694</v>
      </c>
      <c r="C864" t="s">
        <v>19</v>
      </c>
      <c r="D864">
        <v>50</v>
      </c>
      <c r="E864">
        <v>355</v>
      </c>
      <c r="F864">
        <v>478</v>
      </c>
      <c r="G864">
        <v>210</v>
      </c>
      <c r="H864">
        <v>635</v>
      </c>
      <c r="I864">
        <v>535</v>
      </c>
      <c r="J864">
        <v>406</v>
      </c>
      <c r="K864" t="s">
        <v>2723</v>
      </c>
      <c r="L864">
        <v>737</v>
      </c>
      <c r="M864">
        <v>44.69</v>
      </c>
      <c r="N864">
        <v>2014</v>
      </c>
      <c r="O864" t="str">
        <f>VLOOKUP(C864, Query[[Country]:[Population Rank]],2,FALSE)</f>
        <v>21</v>
      </c>
      <c r="P864" t="str">
        <f>VLOOKUP(C864, Query[[Country]:[Growth Rate]],3,FALSE)</f>
        <v>0.53%</v>
      </c>
      <c r="Q864" t="str">
        <f>VLOOKUP(C864, Query[[Country]:[World Percentage]],4,FALSE)</f>
        <v>0.87%</v>
      </c>
      <c r="R864" t="str">
        <f>VLOOKUP(C864, Query[[Country]:[Density]],5,FALSE)</f>
        <v>279.48</v>
      </c>
      <c r="S864" t="str">
        <f>VLOOKUP(C864, Query[[Country]:[Land Area]],6, FALSE)</f>
        <v>241,930</v>
      </c>
      <c r="T864" t="str">
        <f>VLOOKUP(C864, Query[[Country]:[Area]],10, FALSE)</f>
        <v>242,900</v>
      </c>
      <c r="U864" t="str">
        <f>VLOOKUP(C864, Query[[Country]:[Region]],12, FALSE)</f>
        <v>Europe</v>
      </c>
      <c r="V864" t="str">
        <f>VLOOKUP(C864, Query[[Country]:[Subregion]],13, FALSE)</f>
        <v>Northern Europe</v>
      </c>
      <c r="W864" t="str">
        <f>VLOOKUP(C864, Query[[Country]:[GDP (IMF)]],16, FALSE)</f>
        <v>$2.93 Tn</v>
      </c>
      <c r="X864" t="str">
        <f>VLOOKUP(C864, Query[[Country]:[GDP (UN)]],17, FALSE)</f>
        <v>$2.65 Tn</v>
      </c>
      <c r="Y864">
        <f>VLOOKUP(C864, Query[[Country]:[GDP Per Capita]],18, FALSE)</f>
        <v>43117.57</v>
      </c>
    </row>
    <row r="865" spans="1:25" x14ac:dyDescent="0.2">
      <c r="A865">
        <v>664</v>
      </c>
      <c r="B865" t="s">
        <v>2786</v>
      </c>
      <c r="C865" t="s">
        <v>110</v>
      </c>
      <c r="D865">
        <v>8</v>
      </c>
      <c r="E865">
        <v>355</v>
      </c>
      <c r="F865">
        <v>478</v>
      </c>
      <c r="G865">
        <v>210</v>
      </c>
      <c r="H865">
        <v>471</v>
      </c>
      <c r="I865">
        <v>462</v>
      </c>
      <c r="J865">
        <v>493</v>
      </c>
      <c r="K865" t="s">
        <v>2728</v>
      </c>
      <c r="L865">
        <v>737</v>
      </c>
      <c r="M865">
        <v>44.69</v>
      </c>
      <c r="N865">
        <v>2014</v>
      </c>
      <c r="O865" t="str">
        <f>VLOOKUP(C865, Query[[Country]:[Population Rank]],2,FALSE)</f>
        <v>116</v>
      </c>
      <c r="P865" t="str">
        <f>VLOOKUP(C865, Query[[Country]:[Growth Rate]],3,FALSE)</f>
        <v>0.15%</v>
      </c>
      <c r="Q865" t="str">
        <f>VLOOKUP(C865, Query[[Country]:[World Percentage]],4,FALSE)</f>
        <v>0.07%</v>
      </c>
      <c r="R865" t="str">
        <f>VLOOKUP(C865, Query[[Country]:[Density]],5,FALSE)</f>
        <v>16.37</v>
      </c>
      <c r="S865" t="str">
        <f>VLOOKUP(C865, Query[[Country]:[Land Area]],6, FALSE)</f>
        <v>303,890</v>
      </c>
      <c r="T865" t="str">
        <f>VLOOKUP(C865, Query[[Country]:[Area]],10, FALSE)</f>
        <v>338,424</v>
      </c>
      <c r="U865" t="str">
        <f>VLOOKUP(C865, Query[[Country]:[Region]],12, FALSE)</f>
        <v>Europe</v>
      </c>
      <c r="V865" t="str">
        <f>VLOOKUP(C865, Query[[Country]:[Subregion]],13, FALSE)</f>
        <v>Northern Europe</v>
      </c>
      <c r="W865" t="str">
        <f>VLOOKUP(C865, Query[[Country]:[GDP (IMF)]],16, FALSE)</f>
        <v>$289.24 Bn</v>
      </c>
      <c r="X865" t="str">
        <f>VLOOKUP(C865, Query[[Country]:[GDP (UN)]],17, FALSE)</f>
        <v>$238.50 Bn</v>
      </c>
      <c r="Y865">
        <f>VLOOKUP(C865, Query[[Country]:[GDP Per Capita]],18, FALSE)</f>
        <v>52203.14</v>
      </c>
    </row>
    <row r="866" spans="1:25" x14ac:dyDescent="0.2">
      <c r="A866">
        <v>665</v>
      </c>
      <c r="B866" t="s">
        <v>695</v>
      </c>
      <c r="C866" t="s">
        <v>15</v>
      </c>
      <c r="D866">
        <v>191</v>
      </c>
      <c r="E866">
        <v>355</v>
      </c>
      <c r="F866">
        <v>366</v>
      </c>
      <c r="G866">
        <v>210</v>
      </c>
      <c r="H866">
        <v>936</v>
      </c>
      <c r="I866">
        <v>613</v>
      </c>
      <c r="J866">
        <v>310</v>
      </c>
      <c r="K866" t="s">
        <v>2772</v>
      </c>
      <c r="L866">
        <v>373</v>
      </c>
      <c r="M866">
        <v>44.69</v>
      </c>
      <c r="N866">
        <v>2014</v>
      </c>
      <c r="O866" t="str">
        <f>VLOOKUP(C866, Query[[Country]:[Population Rank]],2,FALSE)</f>
        <v>3</v>
      </c>
      <c r="P866" t="str">
        <f>VLOOKUP(C866, Query[[Country]:[Growth Rate]],3,FALSE)</f>
        <v>0.59%</v>
      </c>
      <c r="Q866" t="str">
        <f>VLOOKUP(C866, Query[[Country]:[World Percentage]],4,FALSE)</f>
        <v>4.25%</v>
      </c>
      <c r="R866" t="str">
        <f>VLOOKUP(C866, Query[[Country]:[Density]],5,FALSE)</f>
        <v>35.32</v>
      </c>
      <c r="S866" t="str">
        <f>VLOOKUP(C866, Query[[Country]:[Land Area]],6, FALSE)</f>
        <v>9,147,420</v>
      </c>
      <c r="T866" t="str">
        <f>VLOOKUP(C866, Query[[Country]:[Area]],10, FALSE)</f>
        <v>9,372,610</v>
      </c>
      <c r="U866" t="str">
        <f>VLOOKUP(C866, Query[[Country]:[Region]],12, FALSE)</f>
        <v>Americas</v>
      </c>
      <c r="V866" t="str">
        <f>VLOOKUP(C866, Query[[Country]:[Subregion]],13, FALSE)</f>
        <v>Northern America</v>
      </c>
      <c r="W866" t="str">
        <f>VLOOKUP(C866, Query[[Country]:[GDP (IMF)]],16, FALSE)</f>
        <v>$22.20 Tn</v>
      </c>
      <c r="X866" t="str">
        <f>VLOOKUP(C866, Query[[Country]:[GDP (UN)]],17, FALSE)</f>
        <v>$18.62 Tn</v>
      </c>
      <c r="Y866">
        <f>VLOOKUP(C866, Query[[Country]:[GDP Per Capita]],18, FALSE)</f>
        <v>67063.27</v>
      </c>
    </row>
    <row r="867" spans="1:25" x14ac:dyDescent="0.2">
      <c r="A867">
        <v>666</v>
      </c>
      <c r="B867" t="s">
        <v>696</v>
      </c>
      <c r="C867" t="s">
        <v>30</v>
      </c>
      <c r="D867">
        <v>44</v>
      </c>
      <c r="E867">
        <v>355</v>
      </c>
      <c r="F867">
        <v>478</v>
      </c>
      <c r="G867">
        <v>210</v>
      </c>
      <c r="H867">
        <v>929</v>
      </c>
      <c r="I867">
        <v>823</v>
      </c>
      <c r="J867">
        <v>609</v>
      </c>
      <c r="K867" t="s">
        <v>2754</v>
      </c>
      <c r="L867">
        <v>280</v>
      </c>
      <c r="M867">
        <v>44.69</v>
      </c>
      <c r="N867">
        <v>2014</v>
      </c>
      <c r="O867" t="str">
        <f>VLOOKUP(C867, Query[[Country]:[Population Rank]],2,FALSE)</f>
        <v>11</v>
      </c>
      <c r="P867" t="str">
        <f>VLOOKUP(C867, Query[[Country]:[Growth Rate]],3,FALSE)</f>
        <v>-0.30%</v>
      </c>
      <c r="Q867" t="str">
        <f>VLOOKUP(C867, Query[[Country]:[World Percentage]],4,FALSE)</f>
        <v>1.62%</v>
      </c>
      <c r="R867" t="str">
        <f>VLOOKUP(C867, Query[[Country]:[Density]],5,FALSE)</f>
        <v>334.66</v>
      </c>
      <c r="S867" t="str">
        <f>VLOOKUP(C867, Query[[Country]:[Land Area]],6, FALSE)</f>
        <v>364,555</v>
      </c>
      <c r="T867" t="str">
        <f>VLOOKUP(C867, Query[[Country]:[Area]],10, FALSE)</f>
        <v>377,930</v>
      </c>
      <c r="U867" t="str">
        <f>VLOOKUP(C867, Query[[Country]:[Region]],12, FALSE)</f>
        <v>Asia</v>
      </c>
      <c r="V867" t="str">
        <f>VLOOKUP(C867, Query[[Country]:[Subregion]],13, FALSE)</f>
        <v>Eastern Asia</v>
      </c>
      <c r="W867" t="str">
        <f>VLOOKUP(C867, Query[[Country]:[GDP (IMF)]],16, FALSE)</f>
        <v>$5.50 Tn</v>
      </c>
      <c r="X867" t="str">
        <f>VLOOKUP(C867, Query[[Country]:[GDP (UN)]],17, FALSE)</f>
        <v>$4.94 Tn</v>
      </c>
      <c r="Y867">
        <f>VLOOKUP(C867, Query[[Country]:[GDP Per Capita]],18, FALSE)</f>
        <v>43450.14</v>
      </c>
    </row>
    <row r="868" spans="1:25" x14ac:dyDescent="0.2">
      <c r="A868">
        <v>667</v>
      </c>
      <c r="B868" t="s">
        <v>697</v>
      </c>
      <c r="C868" t="s">
        <v>358</v>
      </c>
      <c r="D868">
        <v>11</v>
      </c>
      <c r="E868">
        <v>237</v>
      </c>
      <c r="F868">
        <v>285</v>
      </c>
      <c r="G868">
        <v>210</v>
      </c>
      <c r="H868">
        <v>746</v>
      </c>
      <c r="I868">
        <v>927</v>
      </c>
      <c r="J868">
        <v>363</v>
      </c>
      <c r="K868" t="s">
        <v>2719</v>
      </c>
      <c r="L868">
        <v>737</v>
      </c>
      <c r="M868">
        <v>44.69</v>
      </c>
      <c r="N868">
        <v>2014</v>
      </c>
      <c r="O868" t="str">
        <f>VLOOKUP(C868, Query[[Country]:[Population Rank]],2,FALSE)</f>
        <v>2</v>
      </c>
      <c r="P868" t="str">
        <f>VLOOKUP(C868, Query[[Country]:[Growth Rate]],3,FALSE)</f>
        <v>0.99%</v>
      </c>
      <c r="Q868" t="str">
        <f>VLOOKUP(C868, Query[[Country]:[World Percentage]],4,FALSE)</f>
        <v>17.70%</v>
      </c>
      <c r="R868" t="str">
        <f>VLOOKUP(C868, Query[[Country]:[Density]],5,FALSE)</f>
        <v>419.76</v>
      </c>
      <c r="S868" t="str">
        <f>VLOOKUP(C868, Query[[Country]:[Land Area]],6, FALSE)</f>
        <v>2,973,190</v>
      </c>
      <c r="T868" t="str">
        <f>VLOOKUP(C868, Query[[Country]:[Area]],10, FALSE)</f>
        <v>3,287,590</v>
      </c>
      <c r="U868" t="str">
        <f>VLOOKUP(C868, Query[[Country]:[Region]],12, FALSE)</f>
        <v>Asia</v>
      </c>
      <c r="V868" t="str">
        <f>VLOOKUP(C868, Query[[Country]:[Subregion]],13, FALSE)</f>
        <v>Southern Asia</v>
      </c>
      <c r="W868" t="str">
        <f>VLOOKUP(C868, Query[[Country]:[GDP (IMF)]],16, FALSE)</f>
        <v>$3.26 Tn</v>
      </c>
      <c r="X868" t="str">
        <f>VLOOKUP(C868, Query[[Country]:[GDP (UN)]],17, FALSE)</f>
        <v>$2.26 Tn</v>
      </c>
      <c r="Y868">
        <f>VLOOKUP(C868, Query[[Country]:[GDP Per Capita]],18, FALSE)</f>
        <v>2360.66</v>
      </c>
    </row>
    <row r="869" spans="1:25" x14ac:dyDescent="0.2">
      <c r="A869">
        <v>668</v>
      </c>
      <c r="B869" t="s">
        <v>698</v>
      </c>
      <c r="C869" t="s">
        <v>454</v>
      </c>
      <c r="D869">
        <v>2</v>
      </c>
      <c r="E869">
        <v>355</v>
      </c>
      <c r="F869">
        <v>478</v>
      </c>
      <c r="G869">
        <v>117</v>
      </c>
      <c r="H869">
        <v>799</v>
      </c>
      <c r="I869">
        <v>640</v>
      </c>
      <c r="J869">
        <v>800</v>
      </c>
      <c r="K869" t="s">
        <v>2787</v>
      </c>
      <c r="L869">
        <v>159</v>
      </c>
      <c r="M869">
        <v>44.69</v>
      </c>
      <c r="N869">
        <v>2014</v>
      </c>
      <c r="O869" t="str">
        <f>VLOOKUP(C869, Query[[Country]:[Population Rank]],2,FALSE)</f>
        <v>41</v>
      </c>
      <c r="P869" t="str">
        <f>VLOOKUP(C869, Query[[Country]:[Growth Rate]],3,FALSE)</f>
        <v>1.59%</v>
      </c>
      <c r="Q869" t="str">
        <f>VLOOKUP(C869, Query[[Country]:[World Percentage]],4,FALSE)</f>
        <v>0.45%</v>
      </c>
      <c r="R869" t="str">
        <f>VLOOKUP(C869, Query[[Country]:[Density]],5,FALSE)</f>
        <v>16.19</v>
      </c>
      <c r="S869" t="str">
        <f>VLOOKUP(C869, Query[[Country]:[Land Area]],6, FALSE)</f>
        <v>2,149,690</v>
      </c>
      <c r="T869" t="str">
        <f>VLOOKUP(C869, Query[[Country]:[Area]],10, FALSE)</f>
        <v>2,149,690</v>
      </c>
      <c r="U869" t="str">
        <f>VLOOKUP(C869, Query[[Country]:[Region]],12, FALSE)</f>
        <v>Asia</v>
      </c>
      <c r="V869" t="str">
        <f>VLOOKUP(C869, Query[[Country]:[Subregion]],13, FALSE)</f>
        <v>Western Asia</v>
      </c>
      <c r="W869" t="str">
        <f>VLOOKUP(C869, Query[[Country]:[GDP (IMF)]],16, FALSE)</f>
        <v>$790.06 Bn</v>
      </c>
      <c r="X869" t="str">
        <f>VLOOKUP(C869, Query[[Country]:[GDP (UN)]],17, FALSE)</f>
        <v>$639.62 Bn</v>
      </c>
      <c r="Y869">
        <f>VLOOKUP(C869, Query[[Country]:[GDP Per Capita]],18, FALSE)</f>
        <v>22693.89</v>
      </c>
    </row>
    <row r="870" spans="1:25" x14ac:dyDescent="0.2">
      <c r="A870">
        <v>669</v>
      </c>
      <c r="B870" t="s">
        <v>699</v>
      </c>
      <c r="C870" t="s">
        <v>138</v>
      </c>
      <c r="D870">
        <v>31</v>
      </c>
      <c r="E870">
        <v>355</v>
      </c>
      <c r="F870">
        <v>478</v>
      </c>
      <c r="G870">
        <v>210</v>
      </c>
      <c r="H870">
        <v>716</v>
      </c>
      <c r="I870">
        <v>774</v>
      </c>
      <c r="J870">
        <v>609</v>
      </c>
      <c r="K870" t="s">
        <v>2760</v>
      </c>
      <c r="L870">
        <v>737</v>
      </c>
      <c r="M870">
        <v>44.69</v>
      </c>
      <c r="N870">
        <v>2014</v>
      </c>
      <c r="O870" t="str">
        <f>VLOOKUP(C870, Query[[Country]:[Population Rank]],2,FALSE)</f>
        <v>1</v>
      </c>
      <c r="P870" t="str">
        <f>VLOOKUP(C870, Query[[Country]:[Growth Rate]],3,FALSE)</f>
        <v>0.39%</v>
      </c>
      <c r="Q870" t="str">
        <f>VLOOKUP(C870, Query[[Country]:[World Percentage]],4,FALSE)</f>
        <v>18.47%</v>
      </c>
      <c r="R870" t="str">
        <f>VLOOKUP(C870, Query[[Country]:[Density]],5,FALSE)</f>
        <v>148.28</v>
      </c>
      <c r="S870" t="str">
        <f>VLOOKUP(C870, Query[[Country]:[Land Area]],6, FALSE)</f>
        <v>9,388,211</v>
      </c>
      <c r="T870" t="str">
        <f>VLOOKUP(C870, Query[[Country]:[Area]],10, FALSE)</f>
        <v>9,706,961</v>
      </c>
      <c r="U870" t="str">
        <f>VLOOKUP(C870, Query[[Country]:[Region]],12, FALSE)</f>
        <v>Asia</v>
      </c>
      <c r="V870" t="str">
        <f>VLOOKUP(C870, Query[[Country]:[Subregion]],13, FALSE)</f>
        <v>Eastern Asia</v>
      </c>
      <c r="W870" t="str">
        <f>VLOOKUP(C870, Query[[Country]:[GDP (IMF)]],16, FALSE)</f>
        <v>$15.47 Tn</v>
      </c>
      <c r="X870" t="str">
        <f>VLOOKUP(C870, Query[[Country]:[GDP (UN)]],17, FALSE)</f>
        <v>$11.22 Tn</v>
      </c>
      <c r="Y870">
        <f>VLOOKUP(C870, Query[[Country]:[GDP Per Capita]],18, FALSE)</f>
        <v>10746.78</v>
      </c>
    </row>
    <row r="871" spans="1:25" x14ac:dyDescent="0.2">
      <c r="A871">
        <v>670</v>
      </c>
      <c r="B871" t="s">
        <v>700</v>
      </c>
      <c r="C871" t="s">
        <v>15</v>
      </c>
      <c r="D871">
        <v>192</v>
      </c>
      <c r="E871">
        <v>355</v>
      </c>
      <c r="F871">
        <v>272</v>
      </c>
      <c r="G871">
        <v>210</v>
      </c>
      <c r="H871">
        <v>784</v>
      </c>
      <c r="I871">
        <v>540</v>
      </c>
      <c r="J871">
        <v>800</v>
      </c>
      <c r="K871" t="s">
        <v>2765</v>
      </c>
      <c r="L871">
        <v>481</v>
      </c>
      <c r="M871">
        <v>44.68</v>
      </c>
      <c r="N871">
        <v>2014</v>
      </c>
      <c r="O871" t="str">
        <f>VLOOKUP(C871, Query[[Country]:[Population Rank]],2,FALSE)</f>
        <v>3</v>
      </c>
      <c r="P871" t="str">
        <f>VLOOKUP(C871, Query[[Country]:[Growth Rate]],3,FALSE)</f>
        <v>0.59%</v>
      </c>
      <c r="Q871" t="str">
        <f>VLOOKUP(C871, Query[[Country]:[World Percentage]],4,FALSE)</f>
        <v>4.25%</v>
      </c>
      <c r="R871" t="str">
        <f>VLOOKUP(C871, Query[[Country]:[Density]],5,FALSE)</f>
        <v>35.32</v>
      </c>
      <c r="S871" t="str">
        <f>VLOOKUP(C871, Query[[Country]:[Land Area]],6, FALSE)</f>
        <v>9,147,420</v>
      </c>
      <c r="T871" t="str">
        <f>VLOOKUP(C871, Query[[Country]:[Area]],10, FALSE)</f>
        <v>9,372,610</v>
      </c>
      <c r="U871" t="str">
        <f>VLOOKUP(C871, Query[[Country]:[Region]],12, FALSE)</f>
        <v>Americas</v>
      </c>
      <c r="V871" t="str">
        <f>VLOOKUP(C871, Query[[Country]:[Subregion]],13, FALSE)</f>
        <v>Northern America</v>
      </c>
      <c r="W871" t="str">
        <f>VLOOKUP(C871, Query[[Country]:[GDP (IMF)]],16, FALSE)</f>
        <v>$22.20 Tn</v>
      </c>
      <c r="X871" t="str">
        <f>VLOOKUP(C871, Query[[Country]:[GDP (UN)]],17, FALSE)</f>
        <v>$18.62 Tn</v>
      </c>
      <c r="Y871">
        <f>VLOOKUP(C871, Query[[Country]:[GDP Per Capita]],18, FALSE)</f>
        <v>67063.27</v>
      </c>
    </row>
    <row r="872" spans="1:25" x14ac:dyDescent="0.2">
      <c r="A872">
        <v>671</v>
      </c>
      <c r="B872" t="s">
        <v>2788</v>
      </c>
      <c r="C872" t="s">
        <v>52</v>
      </c>
      <c r="D872">
        <v>25</v>
      </c>
      <c r="E872">
        <v>355</v>
      </c>
      <c r="F872">
        <v>457</v>
      </c>
      <c r="G872">
        <v>210</v>
      </c>
      <c r="H872">
        <v>534</v>
      </c>
      <c r="I872">
        <v>546</v>
      </c>
      <c r="J872">
        <v>406</v>
      </c>
      <c r="K872" t="s">
        <v>2690</v>
      </c>
      <c r="L872">
        <v>737</v>
      </c>
      <c r="M872">
        <v>44.68</v>
      </c>
      <c r="N872">
        <v>2014</v>
      </c>
      <c r="O872" t="str">
        <f>VLOOKUP(C872, Query[[Country]:[Population Rank]],2,FALSE)</f>
        <v>39</v>
      </c>
      <c r="P872" t="str">
        <f>VLOOKUP(C872, Query[[Country]:[Growth Rate]],3,FALSE)</f>
        <v>0.89%</v>
      </c>
      <c r="Q872" t="str">
        <f>VLOOKUP(C872, Query[[Country]:[World Percentage]],4,FALSE)</f>
        <v>0.48%</v>
      </c>
      <c r="R872" t="str">
        <f>VLOOKUP(C872, Query[[Country]:[Density]],5,FALSE)</f>
        <v>3.78</v>
      </c>
      <c r="S872" t="str">
        <f>VLOOKUP(C872, Query[[Country]:[Land Area]],6, FALSE)</f>
        <v>9,093,510</v>
      </c>
      <c r="T872" t="str">
        <f>VLOOKUP(C872, Query[[Country]:[Area]],10, FALSE)</f>
        <v>9,984,670</v>
      </c>
      <c r="U872" t="str">
        <f>VLOOKUP(C872, Query[[Country]:[Region]],12, FALSE)</f>
        <v>Americas</v>
      </c>
      <c r="V872" t="str">
        <f>VLOOKUP(C872, Query[[Country]:[Subregion]],13, FALSE)</f>
        <v>Northern America</v>
      </c>
      <c r="W872" t="str">
        <f>VLOOKUP(C872, Query[[Country]:[GDP (IMF)]],16, FALSE)</f>
        <v>$1.83 Tn</v>
      </c>
      <c r="X872" t="str">
        <f>VLOOKUP(C872, Query[[Country]:[GDP (UN)]],17, FALSE)</f>
        <v>$1.53 Tn</v>
      </c>
      <c r="Y872">
        <f>VLOOKUP(C872, Query[[Country]:[GDP Per Capita]],18, FALSE)</f>
        <v>48552.87</v>
      </c>
    </row>
    <row r="873" spans="1:25" x14ac:dyDescent="0.2">
      <c r="A873">
        <v>672</v>
      </c>
      <c r="B873" t="s">
        <v>701</v>
      </c>
      <c r="C873" t="s">
        <v>138</v>
      </c>
      <c r="D873">
        <v>32</v>
      </c>
      <c r="E873">
        <v>355</v>
      </c>
      <c r="F873">
        <v>431</v>
      </c>
      <c r="G873">
        <v>210</v>
      </c>
      <c r="H873">
        <v>477</v>
      </c>
      <c r="I873">
        <v>614</v>
      </c>
      <c r="J873">
        <v>800</v>
      </c>
      <c r="K873" t="s">
        <v>2749</v>
      </c>
      <c r="L873">
        <v>481</v>
      </c>
      <c r="M873">
        <v>44.68</v>
      </c>
      <c r="N873">
        <v>2014</v>
      </c>
      <c r="O873" t="str">
        <f>VLOOKUP(C873, Query[[Country]:[Population Rank]],2,FALSE)</f>
        <v>1</v>
      </c>
      <c r="P873" t="str">
        <f>VLOOKUP(C873, Query[[Country]:[Growth Rate]],3,FALSE)</f>
        <v>0.39%</v>
      </c>
      <c r="Q873" t="str">
        <f>VLOOKUP(C873, Query[[Country]:[World Percentage]],4,FALSE)</f>
        <v>18.47%</v>
      </c>
      <c r="R873" t="str">
        <f>VLOOKUP(C873, Query[[Country]:[Density]],5,FALSE)</f>
        <v>148.28</v>
      </c>
      <c r="S873" t="str">
        <f>VLOOKUP(C873, Query[[Country]:[Land Area]],6, FALSE)</f>
        <v>9,388,211</v>
      </c>
      <c r="T873" t="str">
        <f>VLOOKUP(C873, Query[[Country]:[Area]],10, FALSE)</f>
        <v>9,706,961</v>
      </c>
      <c r="U873" t="str">
        <f>VLOOKUP(C873, Query[[Country]:[Region]],12, FALSE)</f>
        <v>Asia</v>
      </c>
      <c r="V873" t="str">
        <f>VLOOKUP(C873, Query[[Country]:[Subregion]],13, FALSE)</f>
        <v>Eastern Asia</v>
      </c>
      <c r="W873" t="str">
        <f>VLOOKUP(C873, Query[[Country]:[GDP (IMF)]],16, FALSE)</f>
        <v>$15.47 Tn</v>
      </c>
      <c r="X873" t="str">
        <f>VLOOKUP(C873, Query[[Country]:[GDP (UN)]],17, FALSE)</f>
        <v>$11.22 Tn</v>
      </c>
      <c r="Y873">
        <f>VLOOKUP(C873, Query[[Country]:[GDP Per Capita]],18, FALSE)</f>
        <v>10746.78</v>
      </c>
    </row>
    <row r="874" spans="1:25" x14ac:dyDescent="0.2">
      <c r="A874">
        <v>673</v>
      </c>
      <c r="B874" t="s">
        <v>702</v>
      </c>
      <c r="C874" t="s">
        <v>401</v>
      </c>
      <c r="D874">
        <v>3</v>
      </c>
      <c r="E874">
        <v>355</v>
      </c>
      <c r="F874">
        <v>478</v>
      </c>
      <c r="G874">
        <v>210</v>
      </c>
      <c r="H874">
        <v>660</v>
      </c>
      <c r="I874">
        <v>586</v>
      </c>
      <c r="J874">
        <v>406</v>
      </c>
      <c r="K874" t="s">
        <v>2718</v>
      </c>
      <c r="L874">
        <v>552</v>
      </c>
      <c r="M874">
        <v>44.68</v>
      </c>
      <c r="N874">
        <v>2014</v>
      </c>
      <c r="O874" t="str">
        <f>VLOOKUP(C874, Query[[Country]:[Population Rank]],2,FALSE)</f>
        <v>94</v>
      </c>
      <c r="P874" t="str">
        <f>VLOOKUP(C874, Query[[Country]:[Growth Rate]],3,FALSE)</f>
        <v>-0.25%</v>
      </c>
      <c r="Q874" t="str">
        <f>VLOOKUP(C874, Query[[Country]:[World Percentage]],4,FALSE)</f>
        <v>0.12%</v>
      </c>
      <c r="R874" t="str">
        <f>VLOOKUP(C874, Query[[Country]:[Density]],5,FALSE)</f>
        <v>103.84</v>
      </c>
      <c r="S874" t="str">
        <f>VLOOKUP(C874, Query[[Country]:[Land Area]],6, FALSE)</f>
        <v>90,530</v>
      </c>
      <c r="T874" t="str">
        <f>VLOOKUP(C874, Query[[Country]:[Area]],10, FALSE)</f>
        <v>93,028</v>
      </c>
      <c r="U874" t="str">
        <f>VLOOKUP(C874, Query[[Country]:[Region]],12, FALSE)</f>
        <v>Europe</v>
      </c>
      <c r="V874" t="str">
        <f>VLOOKUP(C874, Query[[Country]:[Subregion]],13, FALSE)</f>
        <v>Eastern Europe</v>
      </c>
      <c r="W874" t="str">
        <f>VLOOKUP(C874, Query[[Country]:[GDP (IMF)]],16, FALSE)</f>
        <v>$177.73 Bn</v>
      </c>
      <c r="X874" t="str">
        <f>VLOOKUP(C874, Query[[Country]:[GDP (UN)]],17, FALSE)</f>
        <v>$125.82 Bn</v>
      </c>
      <c r="Y874">
        <f>VLOOKUP(C874, Query[[Country]:[GDP Per Capita]],18, FALSE)</f>
        <v>18398.3</v>
      </c>
    </row>
    <row r="875" spans="1:25" x14ac:dyDescent="0.2">
      <c r="A875">
        <v>674</v>
      </c>
      <c r="B875" t="s">
        <v>703</v>
      </c>
      <c r="C875" t="s">
        <v>15</v>
      </c>
      <c r="D875">
        <v>193</v>
      </c>
      <c r="E875">
        <v>355</v>
      </c>
      <c r="F875">
        <v>478</v>
      </c>
      <c r="G875">
        <v>210</v>
      </c>
      <c r="H875">
        <v>820</v>
      </c>
      <c r="I875">
        <v>759</v>
      </c>
      <c r="J875">
        <v>609</v>
      </c>
      <c r="K875" t="s">
        <v>2760</v>
      </c>
      <c r="L875">
        <v>737</v>
      </c>
      <c r="M875">
        <v>44.68</v>
      </c>
      <c r="N875">
        <v>2014</v>
      </c>
      <c r="O875" t="str">
        <f>VLOOKUP(C875, Query[[Country]:[Population Rank]],2,FALSE)</f>
        <v>3</v>
      </c>
      <c r="P875" t="str">
        <f>VLOOKUP(C875, Query[[Country]:[Growth Rate]],3,FALSE)</f>
        <v>0.59%</v>
      </c>
      <c r="Q875" t="str">
        <f>VLOOKUP(C875, Query[[Country]:[World Percentage]],4,FALSE)</f>
        <v>4.25%</v>
      </c>
      <c r="R875" t="str">
        <f>VLOOKUP(C875, Query[[Country]:[Density]],5,FALSE)</f>
        <v>35.32</v>
      </c>
      <c r="S875" t="str">
        <f>VLOOKUP(C875, Query[[Country]:[Land Area]],6, FALSE)</f>
        <v>9,147,420</v>
      </c>
      <c r="T875" t="str">
        <f>VLOOKUP(C875, Query[[Country]:[Area]],10, FALSE)</f>
        <v>9,372,610</v>
      </c>
      <c r="U875" t="str">
        <f>VLOOKUP(C875, Query[[Country]:[Region]],12, FALSE)</f>
        <v>Americas</v>
      </c>
      <c r="V875" t="str">
        <f>VLOOKUP(C875, Query[[Country]:[Subregion]],13, FALSE)</f>
        <v>Northern America</v>
      </c>
      <c r="W875" t="str">
        <f>VLOOKUP(C875, Query[[Country]:[GDP (IMF)]],16, FALSE)</f>
        <v>$22.20 Tn</v>
      </c>
      <c r="X875" t="str">
        <f>VLOOKUP(C875, Query[[Country]:[GDP (UN)]],17, FALSE)</f>
        <v>$18.62 Tn</v>
      </c>
      <c r="Y875">
        <f>VLOOKUP(C875, Query[[Country]:[GDP Per Capita]],18, FALSE)</f>
        <v>67063.27</v>
      </c>
    </row>
    <row r="876" spans="1:25" x14ac:dyDescent="0.2">
      <c r="A876">
        <v>675</v>
      </c>
      <c r="B876" t="s">
        <v>704</v>
      </c>
      <c r="C876" t="s">
        <v>15</v>
      </c>
      <c r="D876">
        <v>194</v>
      </c>
      <c r="E876">
        <v>355</v>
      </c>
      <c r="F876">
        <v>478</v>
      </c>
      <c r="G876">
        <v>210</v>
      </c>
      <c r="H876">
        <v>717</v>
      </c>
      <c r="I876">
        <v>622</v>
      </c>
      <c r="J876">
        <v>406</v>
      </c>
      <c r="K876" t="s">
        <v>2728</v>
      </c>
      <c r="L876">
        <v>426</v>
      </c>
      <c r="M876">
        <v>44.68</v>
      </c>
      <c r="N876">
        <v>2014</v>
      </c>
      <c r="O876" t="str">
        <f>VLOOKUP(C876, Query[[Country]:[Population Rank]],2,FALSE)</f>
        <v>3</v>
      </c>
      <c r="P876" t="str">
        <f>VLOOKUP(C876, Query[[Country]:[Growth Rate]],3,FALSE)</f>
        <v>0.59%</v>
      </c>
      <c r="Q876" t="str">
        <f>VLOOKUP(C876, Query[[Country]:[World Percentage]],4,FALSE)</f>
        <v>4.25%</v>
      </c>
      <c r="R876" t="str">
        <f>VLOOKUP(C876, Query[[Country]:[Density]],5,FALSE)</f>
        <v>35.32</v>
      </c>
      <c r="S876" t="str">
        <f>VLOOKUP(C876, Query[[Country]:[Land Area]],6, FALSE)</f>
        <v>9,147,420</v>
      </c>
      <c r="T876" t="str">
        <f>VLOOKUP(C876, Query[[Country]:[Area]],10, FALSE)</f>
        <v>9,372,610</v>
      </c>
      <c r="U876" t="str">
        <f>VLOOKUP(C876, Query[[Country]:[Region]],12, FALSE)</f>
        <v>Americas</v>
      </c>
      <c r="V876" t="str">
        <f>VLOOKUP(C876, Query[[Country]:[Subregion]],13, FALSE)</f>
        <v>Northern America</v>
      </c>
      <c r="W876" t="str">
        <f>VLOOKUP(C876, Query[[Country]:[GDP (IMF)]],16, FALSE)</f>
        <v>$22.20 Tn</v>
      </c>
      <c r="X876" t="str">
        <f>VLOOKUP(C876, Query[[Country]:[GDP (UN)]],17, FALSE)</f>
        <v>$18.62 Tn</v>
      </c>
      <c r="Y876">
        <f>VLOOKUP(C876, Query[[Country]:[GDP Per Capita]],18, FALSE)</f>
        <v>67063.27</v>
      </c>
    </row>
    <row r="877" spans="1:25" x14ac:dyDescent="0.2">
      <c r="A877">
        <v>676</v>
      </c>
      <c r="B877" t="s">
        <v>705</v>
      </c>
      <c r="C877" t="s">
        <v>95</v>
      </c>
      <c r="D877">
        <v>35</v>
      </c>
      <c r="E877">
        <v>355</v>
      </c>
      <c r="F877">
        <v>478</v>
      </c>
      <c r="G877">
        <v>210</v>
      </c>
      <c r="H877">
        <v>685</v>
      </c>
      <c r="I877">
        <v>600</v>
      </c>
      <c r="J877">
        <v>609</v>
      </c>
      <c r="K877" t="s">
        <v>2723</v>
      </c>
      <c r="L877">
        <v>737</v>
      </c>
      <c r="M877">
        <v>44.67</v>
      </c>
      <c r="N877">
        <v>2014</v>
      </c>
      <c r="O877" t="str">
        <f>VLOOKUP(C877, Query[[Country]:[Population Rank]],2,FALSE)</f>
        <v>23</v>
      </c>
      <c r="P877" t="str">
        <f>VLOOKUP(C877, Query[[Country]:[Growth Rate]],3,FALSE)</f>
        <v>-0.15%</v>
      </c>
      <c r="Q877" t="str">
        <f>VLOOKUP(C877, Query[[Country]:[World Percentage]],4,FALSE)</f>
        <v>0.78%</v>
      </c>
      <c r="R877" t="str">
        <f>VLOOKUP(C877, Query[[Country]:[Density]],5,FALSE)</f>
        <v>200.65</v>
      </c>
      <c r="S877" t="str">
        <f>VLOOKUP(C877, Query[[Country]:[Land Area]],6, FALSE)</f>
        <v>294,140</v>
      </c>
      <c r="T877" t="str">
        <f>VLOOKUP(C877, Query[[Country]:[Area]],10, FALSE)</f>
        <v>301,336</v>
      </c>
      <c r="U877" t="str">
        <f>VLOOKUP(C877, Query[[Country]:[Region]],12, FALSE)</f>
        <v>Europe</v>
      </c>
      <c r="V877" t="str">
        <f>VLOOKUP(C877, Query[[Country]:[Subregion]],13, FALSE)</f>
        <v>Southern Europe</v>
      </c>
      <c r="W877" t="str">
        <f>VLOOKUP(C877, Query[[Country]:[GDP (IMF)]],16, FALSE)</f>
        <v>$2.09 Tn</v>
      </c>
      <c r="X877" t="str">
        <f>VLOOKUP(C877, Query[[Country]:[GDP (UN)]],17, FALSE)</f>
        <v>$1.86 Tn</v>
      </c>
      <c r="Y877">
        <f>VLOOKUP(C877, Query[[Country]:[GDP Per Capita]],18, FALSE)</f>
        <v>34574.71</v>
      </c>
    </row>
    <row r="878" spans="1:25" x14ac:dyDescent="0.2">
      <c r="A878">
        <v>677</v>
      </c>
      <c r="B878" t="s">
        <v>706</v>
      </c>
      <c r="C878" t="s">
        <v>15</v>
      </c>
      <c r="D878">
        <v>195</v>
      </c>
      <c r="E878">
        <v>355</v>
      </c>
      <c r="F878">
        <v>412</v>
      </c>
      <c r="G878">
        <v>210</v>
      </c>
      <c r="H878">
        <v>619</v>
      </c>
      <c r="I878">
        <v>457</v>
      </c>
      <c r="J878">
        <v>800</v>
      </c>
      <c r="K878" t="s">
        <v>2690</v>
      </c>
      <c r="L878">
        <v>737</v>
      </c>
      <c r="M878">
        <v>44.67</v>
      </c>
      <c r="N878">
        <v>2014</v>
      </c>
      <c r="O878" t="str">
        <f>VLOOKUP(C878, Query[[Country]:[Population Rank]],2,FALSE)</f>
        <v>3</v>
      </c>
      <c r="P878" t="str">
        <f>VLOOKUP(C878, Query[[Country]:[Growth Rate]],3,FALSE)</f>
        <v>0.59%</v>
      </c>
      <c r="Q878" t="str">
        <f>VLOOKUP(C878, Query[[Country]:[World Percentage]],4,FALSE)</f>
        <v>4.25%</v>
      </c>
      <c r="R878" t="str">
        <f>VLOOKUP(C878, Query[[Country]:[Density]],5,FALSE)</f>
        <v>35.32</v>
      </c>
      <c r="S878" t="str">
        <f>VLOOKUP(C878, Query[[Country]:[Land Area]],6, FALSE)</f>
        <v>9,147,420</v>
      </c>
      <c r="T878" t="str">
        <f>VLOOKUP(C878, Query[[Country]:[Area]],10, FALSE)</f>
        <v>9,372,610</v>
      </c>
      <c r="U878" t="str">
        <f>VLOOKUP(C878, Query[[Country]:[Region]],12, FALSE)</f>
        <v>Americas</v>
      </c>
      <c r="V878" t="str">
        <f>VLOOKUP(C878, Query[[Country]:[Subregion]],13, FALSE)</f>
        <v>Northern America</v>
      </c>
      <c r="W878" t="str">
        <f>VLOOKUP(C878, Query[[Country]:[GDP (IMF)]],16, FALSE)</f>
        <v>$22.20 Tn</v>
      </c>
      <c r="X878" t="str">
        <f>VLOOKUP(C878, Query[[Country]:[GDP (UN)]],17, FALSE)</f>
        <v>$18.62 Tn</v>
      </c>
      <c r="Y878">
        <f>VLOOKUP(C878, Query[[Country]:[GDP Per Capita]],18, FALSE)</f>
        <v>67063.27</v>
      </c>
    </row>
    <row r="879" spans="1:25" x14ac:dyDescent="0.2">
      <c r="A879">
        <v>678</v>
      </c>
      <c r="B879" t="s">
        <v>707</v>
      </c>
      <c r="C879" t="s">
        <v>189</v>
      </c>
      <c r="D879">
        <v>6</v>
      </c>
      <c r="E879">
        <v>355</v>
      </c>
      <c r="F879">
        <v>478</v>
      </c>
      <c r="G879">
        <v>210</v>
      </c>
      <c r="H879">
        <v>591</v>
      </c>
      <c r="I879">
        <v>922</v>
      </c>
      <c r="J879">
        <v>609</v>
      </c>
      <c r="K879" t="s">
        <v>2718</v>
      </c>
      <c r="L879">
        <v>637</v>
      </c>
      <c r="M879">
        <v>44.67</v>
      </c>
      <c r="N879">
        <v>2014</v>
      </c>
    </row>
    <row r="880" spans="1:25" x14ac:dyDescent="0.2">
      <c r="A880">
        <v>679</v>
      </c>
      <c r="B880" t="s">
        <v>708</v>
      </c>
      <c r="C880" t="s">
        <v>307</v>
      </c>
      <c r="D880">
        <v>6</v>
      </c>
      <c r="E880">
        <v>355</v>
      </c>
      <c r="F880">
        <v>478</v>
      </c>
      <c r="G880">
        <v>210</v>
      </c>
      <c r="H880">
        <v>590</v>
      </c>
      <c r="I880">
        <v>641</v>
      </c>
      <c r="J880">
        <v>363</v>
      </c>
      <c r="K880" t="s">
        <v>2752</v>
      </c>
      <c r="L880">
        <v>338</v>
      </c>
      <c r="M880">
        <v>44.67</v>
      </c>
      <c r="N880">
        <v>2014</v>
      </c>
      <c r="O880" t="str">
        <f>VLOOKUP(C880, Query[[Country]:[Population Rank]],2,FALSE)</f>
        <v>89</v>
      </c>
      <c r="P880" t="str">
        <f>VLOOKUP(C880, Query[[Country]:[Growth Rate]],3,FALSE)</f>
        <v>-0.29%</v>
      </c>
      <c r="Q880" t="str">
        <f>VLOOKUP(C880, Query[[Country]:[World Percentage]],4,FALSE)</f>
        <v>0.13%</v>
      </c>
      <c r="R880" t="str">
        <f>VLOOKUP(C880, Query[[Country]:[Density]],5,FALSE)</f>
        <v>110.73</v>
      </c>
      <c r="S880" t="str">
        <f>VLOOKUP(C880, Query[[Country]:[Land Area]],6, FALSE)</f>
        <v>91,590</v>
      </c>
      <c r="T880" t="str">
        <f>VLOOKUP(C880, Query[[Country]:[Area]],10, FALSE)</f>
        <v>92,090</v>
      </c>
      <c r="U880" t="str">
        <f>VLOOKUP(C880, Query[[Country]:[Region]],12, FALSE)</f>
        <v>Europe</v>
      </c>
      <c r="V880" t="str">
        <f>VLOOKUP(C880, Query[[Country]:[Subregion]],13, FALSE)</f>
        <v>Southern Europe</v>
      </c>
      <c r="W880" t="str">
        <f>VLOOKUP(C880, Query[[Country]:[GDP (IMF)]],16, FALSE)</f>
        <v>$249.91 Bn</v>
      </c>
      <c r="X880" t="str">
        <f>VLOOKUP(C880, Query[[Country]:[GDP (UN)]],17, FALSE)</f>
        <v>$204.84 Bn</v>
      </c>
      <c r="Y880">
        <f>VLOOKUP(C880, Query[[Country]:[GDP Per Capita]],18, FALSE)</f>
        <v>24509.08</v>
      </c>
    </row>
    <row r="881" spans="1:25" x14ac:dyDescent="0.2">
      <c r="A881">
        <v>680</v>
      </c>
      <c r="B881" t="s">
        <v>709</v>
      </c>
      <c r="C881" t="s">
        <v>95</v>
      </c>
      <c r="D881">
        <v>36</v>
      </c>
      <c r="E881">
        <v>355</v>
      </c>
      <c r="F881">
        <v>478</v>
      </c>
      <c r="G881">
        <v>210</v>
      </c>
      <c r="H881">
        <v>577</v>
      </c>
      <c r="I881">
        <v>763</v>
      </c>
      <c r="J881">
        <v>800</v>
      </c>
      <c r="K881" t="s">
        <v>2718</v>
      </c>
      <c r="L881">
        <v>737</v>
      </c>
      <c r="M881">
        <v>44.67</v>
      </c>
      <c r="N881">
        <v>2014</v>
      </c>
      <c r="O881" t="str">
        <f>VLOOKUP(C881, Query[[Country]:[Population Rank]],2,FALSE)</f>
        <v>23</v>
      </c>
      <c r="P881" t="str">
        <f>VLOOKUP(C881, Query[[Country]:[Growth Rate]],3,FALSE)</f>
        <v>-0.15%</v>
      </c>
      <c r="Q881" t="str">
        <f>VLOOKUP(C881, Query[[Country]:[World Percentage]],4,FALSE)</f>
        <v>0.78%</v>
      </c>
      <c r="R881" t="str">
        <f>VLOOKUP(C881, Query[[Country]:[Density]],5,FALSE)</f>
        <v>200.65</v>
      </c>
      <c r="S881" t="str">
        <f>VLOOKUP(C881, Query[[Country]:[Land Area]],6, FALSE)</f>
        <v>294,140</v>
      </c>
      <c r="T881" t="str">
        <f>VLOOKUP(C881, Query[[Country]:[Area]],10, FALSE)</f>
        <v>301,336</v>
      </c>
      <c r="U881" t="str">
        <f>VLOOKUP(C881, Query[[Country]:[Region]],12, FALSE)</f>
        <v>Europe</v>
      </c>
      <c r="V881" t="str">
        <f>VLOOKUP(C881, Query[[Country]:[Subregion]],13, FALSE)</f>
        <v>Southern Europe</v>
      </c>
      <c r="W881" t="str">
        <f>VLOOKUP(C881, Query[[Country]:[GDP (IMF)]],16, FALSE)</f>
        <v>$2.09 Tn</v>
      </c>
      <c r="X881" t="str">
        <f>VLOOKUP(C881, Query[[Country]:[GDP (UN)]],17, FALSE)</f>
        <v>$1.86 Tn</v>
      </c>
      <c r="Y881">
        <f>VLOOKUP(C881, Query[[Country]:[GDP Per Capita]],18, FALSE)</f>
        <v>34574.71</v>
      </c>
    </row>
    <row r="882" spans="1:25" x14ac:dyDescent="0.2">
      <c r="A882">
        <v>681</v>
      </c>
      <c r="B882" t="s">
        <v>710</v>
      </c>
      <c r="C882" t="s">
        <v>15</v>
      </c>
      <c r="D882">
        <v>196</v>
      </c>
      <c r="E882">
        <v>355</v>
      </c>
      <c r="F882">
        <v>478</v>
      </c>
      <c r="G882">
        <v>210</v>
      </c>
      <c r="H882">
        <v>494</v>
      </c>
      <c r="I882">
        <v>514</v>
      </c>
      <c r="J882">
        <v>493</v>
      </c>
      <c r="K882" t="s">
        <v>2766</v>
      </c>
      <c r="L882">
        <v>637</v>
      </c>
      <c r="M882">
        <v>44.67</v>
      </c>
      <c r="N882">
        <v>2014</v>
      </c>
      <c r="O882" t="str">
        <f>VLOOKUP(C882, Query[[Country]:[Population Rank]],2,FALSE)</f>
        <v>3</v>
      </c>
      <c r="P882" t="str">
        <f>VLOOKUP(C882, Query[[Country]:[Growth Rate]],3,FALSE)</f>
        <v>0.59%</v>
      </c>
      <c r="Q882" t="str">
        <f>VLOOKUP(C882, Query[[Country]:[World Percentage]],4,FALSE)</f>
        <v>4.25%</v>
      </c>
      <c r="R882" t="str">
        <f>VLOOKUP(C882, Query[[Country]:[Density]],5,FALSE)</f>
        <v>35.32</v>
      </c>
      <c r="S882" t="str">
        <f>VLOOKUP(C882, Query[[Country]:[Land Area]],6, FALSE)</f>
        <v>9,147,420</v>
      </c>
      <c r="T882" t="str">
        <f>VLOOKUP(C882, Query[[Country]:[Area]],10, FALSE)</f>
        <v>9,372,610</v>
      </c>
      <c r="U882" t="str">
        <f>VLOOKUP(C882, Query[[Country]:[Region]],12, FALSE)</f>
        <v>Americas</v>
      </c>
      <c r="V882" t="str">
        <f>VLOOKUP(C882, Query[[Country]:[Subregion]],13, FALSE)</f>
        <v>Northern America</v>
      </c>
      <c r="W882" t="str">
        <f>VLOOKUP(C882, Query[[Country]:[GDP (IMF)]],16, FALSE)</f>
        <v>$22.20 Tn</v>
      </c>
      <c r="X882" t="str">
        <f>VLOOKUP(C882, Query[[Country]:[GDP (UN)]],17, FALSE)</f>
        <v>$18.62 Tn</v>
      </c>
      <c r="Y882">
        <f>VLOOKUP(C882, Query[[Country]:[GDP Per Capita]],18, FALSE)</f>
        <v>67063.27</v>
      </c>
    </row>
    <row r="883" spans="1:25" x14ac:dyDescent="0.2">
      <c r="A883">
        <v>682</v>
      </c>
      <c r="B883" t="s">
        <v>2789</v>
      </c>
      <c r="C883" t="s">
        <v>66</v>
      </c>
      <c r="D883">
        <v>32</v>
      </c>
      <c r="E883">
        <v>188</v>
      </c>
      <c r="F883">
        <v>478</v>
      </c>
      <c r="G883">
        <v>210</v>
      </c>
      <c r="H883">
        <v>684</v>
      </c>
      <c r="I883">
        <v>503</v>
      </c>
      <c r="J883">
        <v>609</v>
      </c>
      <c r="K883" t="s">
        <v>2749</v>
      </c>
      <c r="L883">
        <v>481</v>
      </c>
      <c r="M883">
        <v>44.67</v>
      </c>
      <c r="N883">
        <v>2014</v>
      </c>
      <c r="O883" t="str">
        <f>VLOOKUP(C883, Query[[Country]:[Population Rank]],2,FALSE)</f>
        <v>22</v>
      </c>
      <c r="P883" t="str">
        <f>VLOOKUP(C883, Query[[Country]:[Growth Rate]],3,FALSE)</f>
        <v>0.22%</v>
      </c>
      <c r="Q883" t="str">
        <f>VLOOKUP(C883, Query[[Country]:[World Percentage]],4,FALSE)</f>
        <v>0.84%</v>
      </c>
      <c r="R883" t="str">
        <f>VLOOKUP(C883, Query[[Country]:[Density]],5,FALSE)</f>
        <v>118.31</v>
      </c>
      <c r="S883" t="str">
        <f>VLOOKUP(C883, Query[[Country]:[Land Area]],6, FALSE)</f>
        <v>547,557</v>
      </c>
      <c r="T883" t="str">
        <f>VLOOKUP(C883, Query[[Country]:[Area]],10, FALSE)</f>
        <v>551,695</v>
      </c>
      <c r="U883" t="str">
        <f>VLOOKUP(C883, Query[[Country]:[Region]],12, FALSE)</f>
        <v>Europe</v>
      </c>
      <c r="V883" t="str">
        <f>VLOOKUP(C883, Query[[Country]:[Subregion]],13, FALSE)</f>
        <v>Western Europe</v>
      </c>
      <c r="W883" t="str">
        <f>VLOOKUP(C883, Query[[Country]:[GDP (IMF)]],16, FALSE)</f>
        <v>$2.88 Tn</v>
      </c>
      <c r="X883" t="str">
        <f>VLOOKUP(C883, Query[[Country]:[GDP (UN)]],17, FALSE)</f>
        <v>$2.47 Tn</v>
      </c>
      <c r="Y883">
        <f>VLOOKUP(C883, Query[[Country]:[GDP Per Capita]],18, FALSE)</f>
        <v>44061.52</v>
      </c>
    </row>
    <row r="884" spans="1:25" x14ac:dyDescent="0.2">
      <c r="A884">
        <v>683</v>
      </c>
      <c r="B884" t="s">
        <v>2790</v>
      </c>
      <c r="C884" t="s">
        <v>168</v>
      </c>
      <c r="D884">
        <v>7</v>
      </c>
      <c r="E884">
        <v>355</v>
      </c>
      <c r="F884">
        <v>478</v>
      </c>
      <c r="G884">
        <v>210</v>
      </c>
      <c r="H884">
        <v>352</v>
      </c>
      <c r="I884">
        <v>655</v>
      </c>
      <c r="J884">
        <v>493</v>
      </c>
      <c r="K884" t="s">
        <v>2744</v>
      </c>
      <c r="L884">
        <v>552</v>
      </c>
      <c r="M884">
        <v>44.67</v>
      </c>
      <c r="N884">
        <v>2014</v>
      </c>
      <c r="O884" t="str">
        <f>VLOOKUP(C884, Query[[Country]:[Population Rank]],2,FALSE)</f>
        <v>6</v>
      </c>
      <c r="P884" t="str">
        <f>VLOOKUP(C884, Query[[Country]:[Growth Rate]],3,FALSE)</f>
        <v>0.72%</v>
      </c>
      <c r="Q884" t="str">
        <f>VLOOKUP(C884, Query[[Country]:[World Percentage]],4,FALSE)</f>
        <v>2.73%</v>
      </c>
      <c r="R884" t="str">
        <f>VLOOKUP(C884, Query[[Country]:[Density]],5,FALSE)</f>
        <v>24.96</v>
      </c>
      <c r="S884" t="str">
        <f>VLOOKUP(C884, Query[[Country]:[Land Area]],6, FALSE)</f>
        <v>8,358,140</v>
      </c>
      <c r="T884" t="str">
        <f>VLOOKUP(C884, Query[[Country]:[Area]],10, FALSE)</f>
        <v>8,515,767</v>
      </c>
      <c r="U884" t="str">
        <f>VLOOKUP(C884, Query[[Country]:[Region]],12, FALSE)</f>
        <v>Americas</v>
      </c>
      <c r="V884" t="str">
        <f>VLOOKUP(C884, Query[[Country]:[Subregion]],13, FALSE)</f>
        <v>South America</v>
      </c>
      <c r="W884" t="str">
        <f>VLOOKUP(C884, Query[[Country]:[GDP (IMF)]],16, FALSE)</f>
        <v>$2.06 Tn</v>
      </c>
      <c r="X884" t="str">
        <f>VLOOKUP(C884, Query[[Country]:[GDP (UN)]],17, FALSE)</f>
        <v>$1.80 Tn</v>
      </c>
      <c r="Y884">
        <f>VLOOKUP(C884, Query[[Country]:[GDP Per Capita]],18, FALSE)</f>
        <v>9703.17</v>
      </c>
    </row>
    <row r="885" spans="1:25" x14ac:dyDescent="0.2">
      <c r="A885">
        <v>684</v>
      </c>
      <c r="B885" t="s">
        <v>711</v>
      </c>
      <c r="C885" t="s">
        <v>30</v>
      </c>
      <c r="D885">
        <v>45</v>
      </c>
      <c r="E885">
        <v>355</v>
      </c>
      <c r="F885">
        <v>478</v>
      </c>
      <c r="G885">
        <v>154</v>
      </c>
      <c r="H885">
        <v>800</v>
      </c>
      <c r="I885">
        <v>788</v>
      </c>
      <c r="J885">
        <v>800</v>
      </c>
      <c r="K885" t="s">
        <v>2744</v>
      </c>
      <c r="L885">
        <v>552</v>
      </c>
      <c r="M885">
        <v>44.67</v>
      </c>
      <c r="N885">
        <v>2014</v>
      </c>
      <c r="O885" t="str">
        <f>VLOOKUP(C885, Query[[Country]:[Population Rank]],2,FALSE)</f>
        <v>11</v>
      </c>
      <c r="P885" t="str">
        <f>VLOOKUP(C885, Query[[Country]:[Growth Rate]],3,FALSE)</f>
        <v>-0.30%</v>
      </c>
      <c r="Q885" t="str">
        <f>VLOOKUP(C885, Query[[Country]:[World Percentage]],4,FALSE)</f>
        <v>1.62%</v>
      </c>
      <c r="R885" t="str">
        <f>VLOOKUP(C885, Query[[Country]:[Density]],5,FALSE)</f>
        <v>334.66</v>
      </c>
      <c r="S885" t="str">
        <f>VLOOKUP(C885, Query[[Country]:[Land Area]],6, FALSE)</f>
        <v>364,555</v>
      </c>
      <c r="T885" t="str">
        <f>VLOOKUP(C885, Query[[Country]:[Area]],10, FALSE)</f>
        <v>377,930</v>
      </c>
      <c r="U885" t="str">
        <f>VLOOKUP(C885, Query[[Country]:[Region]],12, FALSE)</f>
        <v>Asia</v>
      </c>
      <c r="V885" t="str">
        <f>VLOOKUP(C885, Query[[Country]:[Subregion]],13, FALSE)</f>
        <v>Eastern Asia</v>
      </c>
      <c r="W885" t="str">
        <f>VLOOKUP(C885, Query[[Country]:[GDP (IMF)]],16, FALSE)</f>
        <v>$5.50 Tn</v>
      </c>
      <c r="X885" t="str">
        <f>VLOOKUP(C885, Query[[Country]:[GDP (UN)]],17, FALSE)</f>
        <v>$4.94 Tn</v>
      </c>
      <c r="Y885">
        <f>VLOOKUP(C885, Query[[Country]:[GDP Per Capita]],18, FALSE)</f>
        <v>43450.14</v>
      </c>
    </row>
    <row r="886" spans="1:25" x14ac:dyDescent="0.2">
      <c r="A886">
        <v>685</v>
      </c>
      <c r="B886" t="s">
        <v>712</v>
      </c>
      <c r="C886" t="s">
        <v>138</v>
      </c>
      <c r="D886">
        <v>33</v>
      </c>
      <c r="E886">
        <v>355</v>
      </c>
      <c r="F886">
        <v>405</v>
      </c>
      <c r="G886">
        <v>210</v>
      </c>
      <c r="H886">
        <v>619</v>
      </c>
      <c r="I886">
        <v>974</v>
      </c>
      <c r="J886">
        <v>800</v>
      </c>
      <c r="K886" t="s">
        <v>2740</v>
      </c>
      <c r="L886">
        <v>259</v>
      </c>
      <c r="M886">
        <v>44.67</v>
      </c>
      <c r="N886">
        <v>2014</v>
      </c>
      <c r="O886" t="str">
        <f>VLOOKUP(C886, Query[[Country]:[Population Rank]],2,FALSE)</f>
        <v>1</v>
      </c>
      <c r="P886" t="str">
        <f>VLOOKUP(C886, Query[[Country]:[Growth Rate]],3,FALSE)</f>
        <v>0.39%</v>
      </c>
      <c r="Q886" t="str">
        <f>VLOOKUP(C886, Query[[Country]:[World Percentage]],4,FALSE)</f>
        <v>18.47%</v>
      </c>
      <c r="R886" t="str">
        <f>VLOOKUP(C886, Query[[Country]:[Density]],5,FALSE)</f>
        <v>148.28</v>
      </c>
      <c r="S886" t="str">
        <f>VLOOKUP(C886, Query[[Country]:[Land Area]],6, FALSE)</f>
        <v>9,388,211</v>
      </c>
      <c r="T886" t="str">
        <f>VLOOKUP(C886, Query[[Country]:[Area]],10, FALSE)</f>
        <v>9,706,961</v>
      </c>
      <c r="U886" t="str">
        <f>VLOOKUP(C886, Query[[Country]:[Region]],12, FALSE)</f>
        <v>Asia</v>
      </c>
      <c r="V886" t="str">
        <f>VLOOKUP(C886, Query[[Country]:[Subregion]],13, FALSE)</f>
        <v>Eastern Asia</v>
      </c>
      <c r="W886" t="str">
        <f>VLOOKUP(C886, Query[[Country]:[GDP (IMF)]],16, FALSE)</f>
        <v>$15.47 Tn</v>
      </c>
      <c r="X886" t="str">
        <f>VLOOKUP(C886, Query[[Country]:[GDP (UN)]],17, FALSE)</f>
        <v>$11.22 Tn</v>
      </c>
      <c r="Y886">
        <f>VLOOKUP(C886, Query[[Country]:[GDP Per Capita]],18, FALSE)</f>
        <v>10746.78</v>
      </c>
    </row>
    <row r="887" spans="1:25" x14ac:dyDescent="0.2">
      <c r="A887">
        <v>686</v>
      </c>
      <c r="B887" t="s">
        <v>713</v>
      </c>
      <c r="C887" t="s">
        <v>15</v>
      </c>
      <c r="D887">
        <v>197</v>
      </c>
      <c r="E887">
        <v>355</v>
      </c>
      <c r="F887">
        <v>478</v>
      </c>
      <c r="G887">
        <v>210</v>
      </c>
      <c r="H887">
        <v>855</v>
      </c>
      <c r="I887">
        <v>498</v>
      </c>
      <c r="J887">
        <v>609</v>
      </c>
      <c r="K887" t="s">
        <v>2723</v>
      </c>
      <c r="L887">
        <v>737</v>
      </c>
      <c r="M887">
        <v>44.66</v>
      </c>
      <c r="N887">
        <v>2014</v>
      </c>
      <c r="O887" t="str">
        <f>VLOOKUP(C887, Query[[Country]:[Population Rank]],2,FALSE)</f>
        <v>3</v>
      </c>
      <c r="P887" t="str">
        <f>VLOOKUP(C887, Query[[Country]:[Growth Rate]],3,FALSE)</f>
        <v>0.59%</v>
      </c>
      <c r="Q887" t="str">
        <f>VLOOKUP(C887, Query[[Country]:[World Percentage]],4,FALSE)</f>
        <v>4.25%</v>
      </c>
      <c r="R887" t="str">
        <f>VLOOKUP(C887, Query[[Country]:[Density]],5,FALSE)</f>
        <v>35.32</v>
      </c>
      <c r="S887" t="str">
        <f>VLOOKUP(C887, Query[[Country]:[Land Area]],6, FALSE)</f>
        <v>9,147,420</v>
      </c>
      <c r="T887" t="str">
        <f>VLOOKUP(C887, Query[[Country]:[Area]],10, FALSE)</f>
        <v>9,372,610</v>
      </c>
      <c r="U887" t="str">
        <f>VLOOKUP(C887, Query[[Country]:[Region]],12, FALSE)</f>
        <v>Americas</v>
      </c>
      <c r="V887" t="str">
        <f>VLOOKUP(C887, Query[[Country]:[Subregion]],13, FALSE)</f>
        <v>Northern America</v>
      </c>
      <c r="W887" t="str">
        <f>VLOOKUP(C887, Query[[Country]:[GDP (IMF)]],16, FALSE)</f>
        <v>$22.20 Tn</v>
      </c>
      <c r="X887" t="str">
        <f>VLOOKUP(C887, Query[[Country]:[GDP (UN)]],17, FALSE)</f>
        <v>$18.62 Tn</v>
      </c>
      <c r="Y887">
        <f>VLOOKUP(C887, Query[[Country]:[GDP Per Capita]],18, FALSE)</f>
        <v>67063.27</v>
      </c>
    </row>
    <row r="888" spans="1:25" x14ac:dyDescent="0.2">
      <c r="A888">
        <v>687</v>
      </c>
      <c r="B888" t="s">
        <v>714</v>
      </c>
      <c r="C888" t="s">
        <v>235</v>
      </c>
      <c r="D888">
        <v>8</v>
      </c>
      <c r="E888">
        <v>355</v>
      </c>
      <c r="F888">
        <v>373</v>
      </c>
      <c r="G888">
        <v>210</v>
      </c>
      <c r="H888">
        <v>738</v>
      </c>
      <c r="I888">
        <v>645</v>
      </c>
      <c r="J888">
        <v>493</v>
      </c>
      <c r="K888" t="s">
        <v>2749</v>
      </c>
      <c r="L888">
        <v>481</v>
      </c>
      <c r="M888">
        <v>44.66</v>
      </c>
      <c r="N888">
        <v>2014</v>
      </c>
      <c r="O888" t="str">
        <f>VLOOKUP(C888, Query[[Country]:[Population Rank]],2,FALSE)</f>
        <v>97</v>
      </c>
      <c r="P888" t="str">
        <f>VLOOKUP(C888, Query[[Country]:[Growth Rate]],3,FALSE)</f>
        <v>0.57%</v>
      </c>
      <c r="Q888" t="str">
        <f>VLOOKUP(C888, Query[[Country]:[World Percentage]],4,FALSE)</f>
        <v>0.12%</v>
      </c>
      <c r="R888" t="str">
        <f>VLOOKUP(C888, Query[[Country]:[Density]],5,FALSE)</f>
        <v>107.38</v>
      </c>
      <c r="S888" t="str">
        <f>VLOOKUP(C888, Query[[Country]:[Land Area]],6, FALSE)</f>
        <v>82,409</v>
      </c>
      <c r="T888" t="str">
        <f>VLOOKUP(C888, Query[[Country]:[Area]],10, FALSE)</f>
        <v>83,871</v>
      </c>
      <c r="U888" t="str">
        <f>VLOOKUP(C888, Query[[Country]:[Region]],12, FALSE)</f>
        <v>Europe</v>
      </c>
      <c r="V888" t="str">
        <f>VLOOKUP(C888, Query[[Country]:[Subregion]],13, FALSE)</f>
        <v>Western Europe</v>
      </c>
      <c r="W888" t="str">
        <f>VLOOKUP(C888, Query[[Country]:[GDP (IMF)]],16, FALSE)</f>
        <v>$481.68 Bn</v>
      </c>
      <c r="X888" t="str">
        <f>VLOOKUP(C888, Query[[Country]:[GDP (UN)]],17, FALSE)</f>
        <v>$390.80 Bn</v>
      </c>
      <c r="Y888">
        <f>VLOOKUP(C888, Query[[Country]:[GDP Per Capita]],18, FALSE)</f>
        <v>53481.760000000002</v>
      </c>
    </row>
    <row r="889" spans="1:25" x14ac:dyDescent="0.2">
      <c r="A889">
        <v>688</v>
      </c>
      <c r="B889" t="s">
        <v>715</v>
      </c>
      <c r="C889" t="s">
        <v>452</v>
      </c>
      <c r="D889">
        <v>4</v>
      </c>
      <c r="E889">
        <v>333</v>
      </c>
      <c r="F889">
        <v>478</v>
      </c>
      <c r="G889">
        <v>210</v>
      </c>
      <c r="H889">
        <v>695</v>
      </c>
      <c r="I889">
        <v>748</v>
      </c>
      <c r="J889">
        <v>310</v>
      </c>
      <c r="K889" t="s">
        <v>2766</v>
      </c>
      <c r="L889">
        <v>737</v>
      </c>
      <c r="M889">
        <v>44.66</v>
      </c>
      <c r="N889">
        <v>2014</v>
      </c>
      <c r="O889" t="str">
        <f>VLOOKUP(C889, Query[[Country]:[Population Rank]],2,FALSE)</f>
        <v>38</v>
      </c>
      <c r="P889" t="str">
        <f>VLOOKUP(C889, Query[[Country]:[Growth Rate]],3,FALSE)</f>
        <v>-0.11%</v>
      </c>
      <c r="Q889" t="str">
        <f>VLOOKUP(C889, Query[[Country]:[World Percentage]],4,FALSE)</f>
        <v>0.49%</v>
      </c>
      <c r="R889" t="str">
        <f>VLOOKUP(C889, Query[[Country]:[Density]],5,FALSE)</f>
        <v>121.04</v>
      </c>
      <c r="S889" t="str">
        <f>VLOOKUP(C889, Query[[Country]:[Land Area]],6, FALSE)</f>
        <v>306,230</v>
      </c>
      <c r="T889" t="str">
        <f>VLOOKUP(C889, Query[[Country]:[Area]],10, FALSE)</f>
        <v>312,679</v>
      </c>
      <c r="U889" t="str">
        <f>VLOOKUP(C889, Query[[Country]:[Region]],12, FALSE)</f>
        <v>Europe</v>
      </c>
      <c r="V889" t="str">
        <f>VLOOKUP(C889, Query[[Country]:[Subregion]],13, FALSE)</f>
        <v>Eastern Europe</v>
      </c>
      <c r="W889" t="str">
        <f>VLOOKUP(C889, Query[[Country]:[GDP (IMF)]],16, FALSE)</f>
        <v>$643.27 Bn</v>
      </c>
      <c r="X889" t="str">
        <f>VLOOKUP(C889, Query[[Country]:[GDP (UN)]],17, FALSE)</f>
        <v>$471.40 Bn</v>
      </c>
      <c r="Y889">
        <f>VLOOKUP(C889, Query[[Country]:[GDP Per Capita]],18, FALSE)</f>
        <v>16996.87</v>
      </c>
    </row>
    <row r="890" spans="1:25" x14ac:dyDescent="0.2">
      <c r="A890">
        <v>689</v>
      </c>
      <c r="B890" t="s">
        <v>716</v>
      </c>
      <c r="C890" t="s">
        <v>66</v>
      </c>
      <c r="D890">
        <v>33</v>
      </c>
      <c r="E890">
        <v>355</v>
      </c>
      <c r="F890">
        <v>478</v>
      </c>
      <c r="G890">
        <v>210</v>
      </c>
      <c r="H890">
        <v>672</v>
      </c>
      <c r="I890">
        <v>783</v>
      </c>
      <c r="J890">
        <v>609</v>
      </c>
      <c r="K890" t="s">
        <v>2718</v>
      </c>
      <c r="L890">
        <v>737</v>
      </c>
      <c r="M890">
        <v>44.66</v>
      </c>
      <c r="N890">
        <v>2014</v>
      </c>
      <c r="O890" t="str">
        <f>VLOOKUP(C890, Query[[Country]:[Population Rank]],2,FALSE)</f>
        <v>22</v>
      </c>
      <c r="P890" t="str">
        <f>VLOOKUP(C890, Query[[Country]:[Growth Rate]],3,FALSE)</f>
        <v>0.22%</v>
      </c>
      <c r="Q890" t="str">
        <f>VLOOKUP(C890, Query[[Country]:[World Percentage]],4,FALSE)</f>
        <v>0.84%</v>
      </c>
      <c r="R890" t="str">
        <f>VLOOKUP(C890, Query[[Country]:[Density]],5,FALSE)</f>
        <v>118.31</v>
      </c>
      <c r="S890" t="str">
        <f>VLOOKUP(C890, Query[[Country]:[Land Area]],6, FALSE)</f>
        <v>547,557</v>
      </c>
      <c r="T890" t="str">
        <f>VLOOKUP(C890, Query[[Country]:[Area]],10, FALSE)</f>
        <v>551,695</v>
      </c>
      <c r="U890" t="str">
        <f>VLOOKUP(C890, Query[[Country]:[Region]],12, FALSE)</f>
        <v>Europe</v>
      </c>
      <c r="V890" t="str">
        <f>VLOOKUP(C890, Query[[Country]:[Subregion]],13, FALSE)</f>
        <v>Western Europe</v>
      </c>
      <c r="W890" t="str">
        <f>VLOOKUP(C890, Query[[Country]:[GDP (IMF)]],16, FALSE)</f>
        <v>$2.88 Tn</v>
      </c>
      <c r="X890" t="str">
        <f>VLOOKUP(C890, Query[[Country]:[GDP (UN)]],17, FALSE)</f>
        <v>$2.47 Tn</v>
      </c>
      <c r="Y890">
        <f>VLOOKUP(C890, Query[[Country]:[GDP Per Capita]],18, FALSE)</f>
        <v>44061.52</v>
      </c>
    </row>
    <row r="891" spans="1:25" x14ac:dyDescent="0.2">
      <c r="A891">
        <v>690</v>
      </c>
      <c r="B891" t="s">
        <v>717</v>
      </c>
      <c r="C891" t="s">
        <v>30</v>
      </c>
      <c r="D891">
        <v>46</v>
      </c>
      <c r="E891">
        <v>355</v>
      </c>
      <c r="F891">
        <v>323</v>
      </c>
      <c r="G891">
        <v>210</v>
      </c>
      <c r="H891">
        <v>659</v>
      </c>
      <c r="I891">
        <v>736</v>
      </c>
      <c r="J891">
        <v>609</v>
      </c>
      <c r="K891" t="s">
        <v>2772</v>
      </c>
      <c r="L891">
        <v>737</v>
      </c>
      <c r="M891">
        <v>44.66</v>
      </c>
      <c r="N891">
        <v>2014</v>
      </c>
      <c r="O891" t="str">
        <f>VLOOKUP(C891, Query[[Country]:[Population Rank]],2,FALSE)</f>
        <v>11</v>
      </c>
      <c r="P891" t="str">
        <f>VLOOKUP(C891, Query[[Country]:[Growth Rate]],3,FALSE)</f>
        <v>-0.30%</v>
      </c>
      <c r="Q891" t="str">
        <f>VLOOKUP(C891, Query[[Country]:[World Percentage]],4,FALSE)</f>
        <v>1.62%</v>
      </c>
      <c r="R891" t="str">
        <f>VLOOKUP(C891, Query[[Country]:[Density]],5,FALSE)</f>
        <v>334.66</v>
      </c>
      <c r="S891" t="str">
        <f>VLOOKUP(C891, Query[[Country]:[Land Area]],6, FALSE)</f>
        <v>364,555</v>
      </c>
      <c r="T891" t="str">
        <f>VLOOKUP(C891, Query[[Country]:[Area]],10, FALSE)</f>
        <v>377,930</v>
      </c>
      <c r="U891" t="str">
        <f>VLOOKUP(C891, Query[[Country]:[Region]],12, FALSE)</f>
        <v>Asia</v>
      </c>
      <c r="V891" t="str">
        <f>VLOOKUP(C891, Query[[Country]:[Subregion]],13, FALSE)</f>
        <v>Eastern Asia</v>
      </c>
      <c r="W891" t="str">
        <f>VLOOKUP(C891, Query[[Country]:[GDP (IMF)]],16, FALSE)</f>
        <v>$5.50 Tn</v>
      </c>
      <c r="X891" t="str">
        <f>VLOOKUP(C891, Query[[Country]:[GDP (UN)]],17, FALSE)</f>
        <v>$4.94 Tn</v>
      </c>
      <c r="Y891">
        <f>VLOOKUP(C891, Query[[Country]:[GDP Per Capita]],18, FALSE)</f>
        <v>43450.14</v>
      </c>
    </row>
    <row r="892" spans="1:25" x14ac:dyDescent="0.2">
      <c r="A892">
        <v>691</v>
      </c>
      <c r="B892" t="s">
        <v>718</v>
      </c>
      <c r="C892" t="s">
        <v>15</v>
      </c>
      <c r="D892">
        <v>198</v>
      </c>
      <c r="E892">
        <v>355</v>
      </c>
      <c r="F892">
        <v>478</v>
      </c>
      <c r="G892">
        <v>210</v>
      </c>
      <c r="H892">
        <v>625</v>
      </c>
      <c r="I892">
        <v>553</v>
      </c>
      <c r="J892">
        <v>800</v>
      </c>
      <c r="K892" t="s">
        <v>2754</v>
      </c>
      <c r="L892">
        <v>373</v>
      </c>
      <c r="M892">
        <v>44.66</v>
      </c>
      <c r="N892">
        <v>2014</v>
      </c>
      <c r="O892" t="str">
        <f>VLOOKUP(C892, Query[[Country]:[Population Rank]],2,FALSE)</f>
        <v>3</v>
      </c>
      <c r="P892" t="str">
        <f>VLOOKUP(C892, Query[[Country]:[Growth Rate]],3,FALSE)</f>
        <v>0.59%</v>
      </c>
      <c r="Q892" t="str">
        <f>VLOOKUP(C892, Query[[Country]:[World Percentage]],4,FALSE)</f>
        <v>4.25%</v>
      </c>
      <c r="R892" t="str">
        <f>VLOOKUP(C892, Query[[Country]:[Density]],5,FALSE)</f>
        <v>35.32</v>
      </c>
      <c r="S892" t="str">
        <f>VLOOKUP(C892, Query[[Country]:[Land Area]],6, FALSE)</f>
        <v>9,147,420</v>
      </c>
      <c r="T892" t="str">
        <f>VLOOKUP(C892, Query[[Country]:[Area]],10, FALSE)</f>
        <v>9,372,610</v>
      </c>
      <c r="U892" t="str">
        <f>VLOOKUP(C892, Query[[Country]:[Region]],12, FALSE)</f>
        <v>Americas</v>
      </c>
      <c r="V892" t="str">
        <f>VLOOKUP(C892, Query[[Country]:[Subregion]],13, FALSE)</f>
        <v>Northern America</v>
      </c>
      <c r="W892" t="str">
        <f>VLOOKUP(C892, Query[[Country]:[GDP (IMF)]],16, FALSE)</f>
        <v>$22.20 Tn</v>
      </c>
      <c r="X892" t="str">
        <f>VLOOKUP(C892, Query[[Country]:[GDP (UN)]],17, FALSE)</f>
        <v>$18.62 Tn</v>
      </c>
      <c r="Y892">
        <f>VLOOKUP(C892, Query[[Country]:[GDP Per Capita]],18, FALSE)</f>
        <v>67063.27</v>
      </c>
    </row>
    <row r="893" spans="1:25" x14ac:dyDescent="0.2">
      <c r="A893">
        <v>692</v>
      </c>
      <c r="B893" t="s">
        <v>719</v>
      </c>
      <c r="C893" t="s">
        <v>159</v>
      </c>
      <c r="D893">
        <v>22</v>
      </c>
      <c r="E893">
        <v>355</v>
      </c>
      <c r="F893">
        <v>478</v>
      </c>
      <c r="G893">
        <v>210</v>
      </c>
      <c r="H893">
        <v>570</v>
      </c>
      <c r="I893">
        <v>786</v>
      </c>
      <c r="J893">
        <v>406</v>
      </c>
      <c r="K893" t="s">
        <v>2754</v>
      </c>
      <c r="L893">
        <v>481</v>
      </c>
      <c r="M893">
        <v>44.66</v>
      </c>
      <c r="N893">
        <v>2014</v>
      </c>
      <c r="O893" t="str">
        <f>VLOOKUP(C893, Query[[Country]:[Population Rank]],2,FALSE)</f>
        <v>30</v>
      </c>
      <c r="P893" t="str">
        <f>VLOOKUP(C893, Query[[Country]:[Growth Rate]],3,FALSE)</f>
        <v>0.04%</v>
      </c>
      <c r="Q893" t="str">
        <f>VLOOKUP(C893, Query[[Country]:[World Percentage]],4,FALSE)</f>
        <v>0.60%</v>
      </c>
      <c r="R893" t="str">
        <f>VLOOKUP(C893, Query[[Country]:[Density]],5,FALSE)</f>
        <v>92.40</v>
      </c>
      <c r="S893" t="str">
        <f>VLOOKUP(C893, Query[[Country]:[Land Area]],6, FALSE)</f>
        <v>498,800</v>
      </c>
      <c r="T893" t="str">
        <f>VLOOKUP(C893, Query[[Country]:[Area]],10, FALSE)</f>
        <v>505,992</v>
      </c>
      <c r="U893" t="str">
        <f>VLOOKUP(C893, Query[[Country]:[Region]],12, FALSE)</f>
        <v>Europe</v>
      </c>
      <c r="V893" t="str">
        <f>VLOOKUP(C893, Query[[Country]:[Subregion]],13, FALSE)</f>
        <v>Southern Europe</v>
      </c>
      <c r="W893" t="str">
        <f>VLOOKUP(C893, Query[[Country]:[GDP (IMF)]],16, FALSE)</f>
        <v>$1.50 Tn</v>
      </c>
      <c r="X893" t="str">
        <f>VLOOKUP(C893, Query[[Country]:[GDP (UN)]],17, FALSE)</f>
        <v>$1.24 Tn</v>
      </c>
      <c r="Y893">
        <f>VLOOKUP(C893, Query[[Country]:[GDP Per Capita]],18, FALSE)</f>
        <v>32019.83</v>
      </c>
    </row>
    <row r="894" spans="1:25" x14ac:dyDescent="0.2">
      <c r="A894">
        <v>693</v>
      </c>
      <c r="B894" t="s">
        <v>720</v>
      </c>
      <c r="C894" t="s">
        <v>19</v>
      </c>
      <c r="D894">
        <v>51</v>
      </c>
      <c r="E894">
        <v>355</v>
      </c>
      <c r="F894">
        <v>375</v>
      </c>
      <c r="G894">
        <v>210</v>
      </c>
      <c r="H894">
        <v>656</v>
      </c>
      <c r="I894">
        <v>458</v>
      </c>
      <c r="J894">
        <v>609</v>
      </c>
      <c r="K894" t="s">
        <v>2749</v>
      </c>
      <c r="L894">
        <v>737</v>
      </c>
      <c r="M894">
        <v>44.65</v>
      </c>
      <c r="N894">
        <v>2014</v>
      </c>
      <c r="O894" t="str">
        <f>VLOOKUP(C894, Query[[Country]:[Population Rank]],2,FALSE)</f>
        <v>21</v>
      </c>
      <c r="P894" t="str">
        <f>VLOOKUP(C894, Query[[Country]:[Growth Rate]],3,FALSE)</f>
        <v>0.53%</v>
      </c>
      <c r="Q894" t="str">
        <f>VLOOKUP(C894, Query[[Country]:[World Percentage]],4,FALSE)</f>
        <v>0.87%</v>
      </c>
      <c r="R894" t="str">
        <f>VLOOKUP(C894, Query[[Country]:[Density]],5,FALSE)</f>
        <v>279.48</v>
      </c>
      <c r="S894" t="str">
        <f>VLOOKUP(C894, Query[[Country]:[Land Area]],6, FALSE)</f>
        <v>241,930</v>
      </c>
      <c r="T894" t="str">
        <f>VLOOKUP(C894, Query[[Country]:[Area]],10, FALSE)</f>
        <v>242,900</v>
      </c>
      <c r="U894" t="str">
        <f>VLOOKUP(C894, Query[[Country]:[Region]],12, FALSE)</f>
        <v>Europe</v>
      </c>
      <c r="V894" t="str">
        <f>VLOOKUP(C894, Query[[Country]:[Subregion]],13, FALSE)</f>
        <v>Northern Europe</v>
      </c>
      <c r="W894" t="str">
        <f>VLOOKUP(C894, Query[[Country]:[GDP (IMF)]],16, FALSE)</f>
        <v>$2.93 Tn</v>
      </c>
      <c r="X894" t="str">
        <f>VLOOKUP(C894, Query[[Country]:[GDP (UN)]],17, FALSE)</f>
        <v>$2.65 Tn</v>
      </c>
      <c r="Y894">
        <f>VLOOKUP(C894, Query[[Country]:[GDP Per Capita]],18, FALSE)</f>
        <v>43117.57</v>
      </c>
    </row>
    <row r="895" spans="1:25" x14ac:dyDescent="0.2">
      <c r="A895">
        <v>694</v>
      </c>
      <c r="B895" t="s">
        <v>721</v>
      </c>
      <c r="C895" t="s">
        <v>30</v>
      </c>
      <c r="D895">
        <v>47</v>
      </c>
      <c r="E895">
        <v>355</v>
      </c>
      <c r="F895">
        <v>478</v>
      </c>
      <c r="G895">
        <v>210</v>
      </c>
      <c r="H895">
        <v>894</v>
      </c>
      <c r="I895">
        <v>621</v>
      </c>
      <c r="J895">
        <v>609</v>
      </c>
      <c r="K895" t="s">
        <v>2718</v>
      </c>
      <c r="L895">
        <v>552</v>
      </c>
      <c r="M895">
        <v>44.65</v>
      </c>
      <c r="N895">
        <v>2014</v>
      </c>
      <c r="O895" t="str">
        <f>VLOOKUP(C895, Query[[Country]:[Population Rank]],2,FALSE)</f>
        <v>11</v>
      </c>
      <c r="P895" t="str">
        <f>VLOOKUP(C895, Query[[Country]:[Growth Rate]],3,FALSE)</f>
        <v>-0.30%</v>
      </c>
      <c r="Q895" t="str">
        <f>VLOOKUP(C895, Query[[Country]:[World Percentage]],4,FALSE)</f>
        <v>1.62%</v>
      </c>
      <c r="R895" t="str">
        <f>VLOOKUP(C895, Query[[Country]:[Density]],5,FALSE)</f>
        <v>334.66</v>
      </c>
      <c r="S895" t="str">
        <f>VLOOKUP(C895, Query[[Country]:[Land Area]],6, FALSE)</f>
        <v>364,555</v>
      </c>
      <c r="T895" t="str">
        <f>VLOOKUP(C895, Query[[Country]:[Area]],10, FALSE)</f>
        <v>377,930</v>
      </c>
      <c r="U895" t="str">
        <f>VLOOKUP(C895, Query[[Country]:[Region]],12, FALSE)</f>
        <v>Asia</v>
      </c>
      <c r="V895" t="str">
        <f>VLOOKUP(C895, Query[[Country]:[Subregion]],13, FALSE)</f>
        <v>Eastern Asia</v>
      </c>
      <c r="W895" t="str">
        <f>VLOOKUP(C895, Query[[Country]:[GDP (IMF)]],16, FALSE)</f>
        <v>$5.50 Tn</v>
      </c>
      <c r="X895" t="str">
        <f>VLOOKUP(C895, Query[[Country]:[GDP (UN)]],17, FALSE)</f>
        <v>$4.94 Tn</v>
      </c>
      <c r="Y895">
        <f>VLOOKUP(C895, Query[[Country]:[GDP Per Capita]],18, FALSE)</f>
        <v>43450.14</v>
      </c>
    </row>
    <row r="896" spans="1:25" x14ac:dyDescent="0.2">
      <c r="A896">
        <v>695</v>
      </c>
      <c r="B896" t="s">
        <v>722</v>
      </c>
      <c r="C896" t="s">
        <v>95</v>
      </c>
      <c r="D896">
        <v>37</v>
      </c>
      <c r="E896">
        <v>355</v>
      </c>
      <c r="F896">
        <v>478</v>
      </c>
      <c r="G896">
        <v>210</v>
      </c>
      <c r="H896">
        <v>632</v>
      </c>
      <c r="I896">
        <v>607</v>
      </c>
      <c r="J896">
        <v>406</v>
      </c>
      <c r="K896" t="s">
        <v>2766</v>
      </c>
      <c r="L896">
        <v>637</v>
      </c>
      <c r="M896">
        <v>44.65</v>
      </c>
      <c r="N896">
        <v>2014</v>
      </c>
      <c r="O896" t="str">
        <f>VLOOKUP(C896, Query[[Country]:[Population Rank]],2,FALSE)</f>
        <v>23</v>
      </c>
      <c r="P896" t="str">
        <f>VLOOKUP(C896, Query[[Country]:[Growth Rate]],3,FALSE)</f>
        <v>-0.15%</v>
      </c>
      <c r="Q896" t="str">
        <f>VLOOKUP(C896, Query[[Country]:[World Percentage]],4,FALSE)</f>
        <v>0.78%</v>
      </c>
      <c r="R896" t="str">
        <f>VLOOKUP(C896, Query[[Country]:[Density]],5,FALSE)</f>
        <v>200.65</v>
      </c>
      <c r="S896" t="str">
        <f>VLOOKUP(C896, Query[[Country]:[Land Area]],6, FALSE)</f>
        <v>294,140</v>
      </c>
      <c r="T896" t="str">
        <f>VLOOKUP(C896, Query[[Country]:[Area]],10, FALSE)</f>
        <v>301,336</v>
      </c>
      <c r="U896" t="str">
        <f>VLOOKUP(C896, Query[[Country]:[Region]],12, FALSE)</f>
        <v>Europe</v>
      </c>
      <c r="V896" t="str">
        <f>VLOOKUP(C896, Query[[Country]:[Subregion]],13, FALSE)</f>
        <v>Southern Europe</v>
      </c>
      <c r="W896" t="str">
        <f>VLOOKUP(C896, Query[[Country]:[GDP (IMF)]],16, FALSE)</f>
        <v>$2.09 Tn</v>
      </c>
      <c r="X896" t="str">
        <f>VLOOKUP(C896, Query[[Country]:[GDP (UN)]],17, FALSE)</f>
        <v>$1.86 Tn</v>
      </c>
      <c r="Y896">
        <f>VLOOKUP(C896, Query[[Country]:[GDP Per Capita]],18, FALSE)</f>
        <v>34574.71</v>
      </c>
    </row>
    <row r="897" spans="1:25" x14ac:dyDescent="0.2">
      <c r="A897">
        <v>696</v>
      </c>
      <c r="B897" t="s">
        <v>723</v>
      </c>
      <c r="C897" t="s">
        <v>141</v>
      </c>
      <c r="D897">
        <v>9</v>
      </c>
      <c r="E897">
        <v>225</v>
      </c>
      <c r="F897">
        <v>230</v>
      </c>
      <c r="G897">
        <v>210</v>
      </c>
      <c r="H897">
        <v>754</v>
      </c>
      <c r="I897">
        <v>952</v>
      </c>
      <c r="J897">
        <v>800</v>
      </c>
      <c r="K897" t="s">
        <v>2756</v>
      </c>
      <c r="L897">
        <v>737</v>
      </c>
      <c r="M897">
        <v>44.65</v>
      </c>
      <c r="N897">
        <v>2014</v>
      </c>
      <c r="O897" t="str">
        <f>VLOOKUP(C897, Query[[Country]:[Population Rank]],2,FALSE)</f>
        <v>57</v>
      </c>
      <c r="P897" t="str">
        <f>VLOOKUP(C897, Query[[Country]:[Growth Rate]],3,FALSE)</f>
        <v>0.18%</v>
      </c>
      <c r="Q897" t="str">
        <f>VLOOKUP(C897, Query[[Country]:[World Percentage]],4,FALSE)</f>
        <v>0.31%</v>
      </c>
      <c r="R897" t="str">
        <f>VLOOKUP(C897, Query[[Country]:[Density]],5,FALSE)</f>
        <v>658.05</v>
      </c>
      <c r="S897" t="str">
        <f>VLOOKUP(C897, Query[[Country]:[Land Area]],6, FALSE)</f>
        <v>35,410</v>
      </c>
      <c r="T897" t="str">
        <f>VLOOKUP(C897, Query[[Country]:[Area]],10, FALSE)</f>
        <v>36,193</v>
      </c>
      <c r="U897" t="str">
        <f>VLOOKUP(C897, Query[[Country]:[Region]],12, FALSE)</f>
        <v>Asia</v>
      </c>
      <c r="V897" t="str">
        <f>VLOOKUP(C897, Query[[Country]:[Subregion]],13, FALSE)</f>
        <v>Eastern Asia</v>
      </c>
      <c r="W897" t="str">
        <f>VLOOKUP(C897, Query[[Country]:[GDP (IMF)]],16, FALSE)</f>
        <v>$633.70 Bn</v>
      </c>
      <c r="X897" t="str">
        <f>VLOOKUP(C897, Query[[Country]:[GDP (UN)]],17, FALSE)</f>
        <v>-</v>
      </c>
      <c r="Y897">
        <f>VLOOKUP(C897, Query[[Country]:[GDP Per Capita]],18, FALSE)</f>
        <v>26607.09</v>
      </c>
    </row>
    <row r="898" spans="1:25" x14ac:dyDescent="0.2">
      <c r="A898">
        <v>697</v>
      </c>
      <c r="B898" t="s">
        <v>724</v>
      </c>
      <c r="C898" t="s">
        <v>36</v>
      </c>
      <c r="D898">
        <v>7</v>
      </c>
      <c r="E898">
        <v>355</v>
      </c>
      <c r="F898">
        <v>363</v>
      </c>
      <c r="G898">
        <v>210</v>
      </c>
      <c r="H898">
        <v>587</v>
      </c>
      <c r="I898">
        <v>448</v>
      </c>
      <c r="J898">
        <v>609</v>
      </c>
      <c r="K898" t="s">
        <v>2744</v>
      </c>
      <c r="L898">
        <v>552</v>
      </c>
      <c r="M898">
        <v>44.65</v>
      </c>
      <c r="N898">
        <v>2014</v>
      </c>
      <c r="O898" t="str">
        <f>VLOOKUP(C898, Query[[Country]:[Population Rank]],2,FALSE)</f>
        <v>100</v>
      </c>
      <c r="P898" t="str">
        <f>VLOOKUP(C898, Query[[Country]:[Growth Rate]],3,FALSE)</f>
        <v>1.60%</v>
      </c>
      <c r="Q898" t="str">
        <f>VLOOKUP(C898, Query[[Country]:[World Percentage]],4,FALSE)</f>
        <v>0.11%</v>
      </c>
      <c r="R898" t="str">
        <f>VLOOKUP(C898, Query[[Country]:[Density]],5,FALSE)</f>
        <v>416.73</v>
      </c>
      <c r="S898" t="str">
        <f>VLOOKUP(C898, Query[[Country]:[Land Area]],6, FALSE)</f>
        <v>21,640</v>
      </c>
      <c r="T898" t="str">
        <f>VLOOKUP(C898, Query[[Country]:[Area]],10, FALSE)</f>
        <v>20,770</v>
      </c>
      <c r="U898" t="str">
        <f>VLOOKUP(C898, Query[[Country]:[Region]],12, FALSE)</f>
        <v>Asia</v>
      </c>
      <c r="V898" t="str">
        <f>VLOOKUP(C898, Query[[Country]:[Subregion]],13, FALSE)</f>
        <v>Western Asia</v>
      </c>
      <c r="W898" t="str">
        <f>VLOOKUP(C898, Query[[Country]:[GDP (IMF)]],16, FALSE)</f>
        <v>$403.96 Bn</v>
      </c>
      <c r="X898" t="str">
        <f>VLOOKUP(C898, Query[[Country]:[GDP (UN)]],17, FALSE)</f>
        <v>$317.75 Bn</v>
      </c>
      <c r="Y898">
        <f>VLOOKUP(C898, Query[[Country]:[GDP Per Capita]],18, FALSE)</f>
        <v>46670.83</v>
      </c>
    </row>
    <row r="899" spans="1:25" x14ac:dyDescent="0.2">
      <c r="A899">
        <v>698</v>
      </c>
      <c r="B899" t="s">
        <v>2791</v>
      </c>
      <c r="C899" t="s">
        <v>110</v>
      </c>
      <c r="D899">
        <v>9</v>
      </c>
      <c r="E899">
        <v>355</v>
      </c>
      <c r="F899">
        <v>478</v>
      </c>
      <c r="G899">
        <v>210</v>
      </c>
      <c r="H899">
        <v>724</v>
      </c>
      <c r="I899">
        <v>686</v>
      </c>
      <c r="J899">
        <v>609</v>
      </c>
      <c r="K899" t="s">
        <v>2728</v>
      </c>
      <c r="L899">
        <v>552</v>
      </c>
      <c r="M899">
        <v>44.65</v>
      </c>
      <c r="N899">
        <v>2014</v>
      </c>
      <c r="O899" t="str">
        <f>VLOOKUP(C899, Query[[Country]:[Population Rank]],2,FALSE)</f>
        <v>116</v>
      </c>
      <c r="P899" t="str">
        <f>VLOOKUP(C899, Query[[Country]:[Growth Rate]],3,FALSE)</f>
        <v>0.15%</v>
      </c>
      <c r="Q899" t="str">
        <f>VLOOKUP(C899, Query[[Country]:[World Percentage]],4,FALSE)</f>
        <v>0.07%</v>
      </c>
      <c r="R899" t="str">
        <f>VLOOKUP(C899, Query[[Country]:[Density]],5,FALSE)</f>
        <v>16.37</v>
      </c>
      <c r="S899" t="str">
        <f>VLOOKUP(C899, Query[[Country]:[Land Area]],6, FALSE)</f>
        <v>303,890</v>
      </c>
      <c r="T899" t="str">
        <f>VLOOKUP(C899, Query[[Country]:[Area]],10, FALSE)</f>
        <v>338,424</v>
      </c>
      <c r="U899" t="str">
        <f>VLOOKUP(C899, Query[[Country]:[Region]],12, FALSE)</f>
        <v>Europe</v>
      </c>
      <c r="V899" t="str">
        <f>VLOOKUP(C899, Query[[Country]:[Subregion]],13, FALSE)</f>
        <v>Northern Europe</v>
      </c>
      <c r="W899" t="str">
        <f>VLOOKUP(C899, Query[[Country]:[GDP (IMF)]],16, FALSE)</f>
        <v>$289.24 Bn</v>
      </c>
      <c r="X899" t="str">
        <f>VLOOKUP(C899, Query[[Country]:[GDP (UN)]],17, FALSE)</f>
        <v>$238.50 Bn</v>
      </c>
      <c r="Y899">
        <f>VLOOKUP(C899, Query[[Country]:[GDP Per Capita]],18, FALSE)</f>
        <v>52203.14</v>
      </c>
    </row>
    <row r="900" spans="1:25" x14ac:dyDescent="0.2">
      <c r="A900">
        <v>699</v>
      </c>
      <c r="B900" t="s">
        <v>725</v>
      </c>
      <c r="C900" t="s">
        <v>19</v>
      </c>
      <c r="D900">
        <v>52</v>
      </c>
      <c r="E900">
        <v>355</v>
      </c>
      <c r="F900">
        <v>355</v>
      </c>
      <c r="G900">
        <v>210</v>
      </c>
      <c r="H900">
        <v>533</v>
      </c>
      <c r="I900">
        <v>544</v>
      </c>
      <c r="J900">
        <v>609</v>
      </c>
      <c r="K900" t="s">
        <v>2780</v>
      </c>
      <c r="L900">
        <v>552</v>
      </c>
      <c r="M900">
        <v>44.65</v>
      </c>
      <c r="N900">
        <v>2014</v>
      </c>
      <c r="O900" t="str">
        <f>VLOOKUP(C900, Query[[Country]:[Population Rank]],2,FALSE)</f>
        <v>21</v>
      </c>
      <c r="P900" t="str">
        <f>VLOOKUP(C900, Query[[Country]:[Growth Rate]],3,FALSE)</f>
        <v>0.53%</v>
      </c>
      <c r="Q900" t="str">
        <f>VLOOKUP(C900, Query[[Country]:[World Percentage]],4,FALSE)</f>
        <v>0.87%</v>
      </c>
      <c r="R900" t="str">
        <f>VLOOKUP(C900, Query[[Country]:[Density]],5,FALSE)</f>
        <v>279.48</v>
      </c>
      <c r="S900" t="str">
        <f>VLOOKUP(C900, Query[[Country]:[Land Area]],6, FALSE)</f>
        <v>241,930</v>
      </c>
      <c r="T900" t="str">
        <f>VLOOKUP(C900, Query[[Country]:[Area]],10, FALSE)</f>
        <v>242,900</v>
      </c>
      <c r="U900" t="str">
        <f>VLOOKUP(C900, Query[[Country]:[Region]],12, FALSE)</f>
        <v>Europe</v>
      </c>
      <c r="V900" t="str">
        <f>VLOOKUP(C900, Query[[Country]:[Subregion]],13, FALSE)</f>
        <v>Northern Europe</v>
      </c>
      <c r="W900" t="str">
        <f>VLOOKUP(C900, Query[[Country]:[GDP (IMF)]],16, FALSE)</f>
        <v>$2.93 Tn</v>
      </c>
      <c r="X900" t="str">
        <f>VLOOKUP(C900, Query[[Country]:[GDP (UN)]],17, FALSE)</f>
        <v>$2.65 Tn</v>
      </c>
      <c r="Y900">
        <f>VLOOKUP(C900, Query[[Country]:[GDP Per Capita]],18, FALSE)</f>
        <v>43117.57</v>
      </c>
    </row>
    <row r="901" spans="1:25" x14ac:dyDescent="0.2">
      <c r="A901">
        <v>700</v>
      </c>
      <c r="B901" t="s">
        <v>726</v>
      </c>
      <c r="C901" t="s">
        <v>138</v>
      </c>
      <c r="D901">
        <v>34</v>
      </c>
      <c r="E901">
        <v>355</v>
      </c>
      <c r="F901">
        <v>478</v>
      </c>
      <c r="G901">
        <v>210</v>
      </c>
      <c r="H901">
        <v>432</v>
      </c>
      <c r="I901">
        <v>381</v>
      </c>
      <c r="J901">
        <v>609</v>
      </c>
      <c r="K901" t="s">
        <v>2749</v>
      </c>
      <c r="L901">
        <v>552</v>
      </c>
      <c r="M901">
        <v>44.64</v>
      </c>
      <c r="N901">
        <v>2014</v>
      </c>
      <c r="O901" t="str">
        <f>VLOOKUP(C901, Query[[Country]:[Population Rank]],2,FALSE)</f>
        <v>1</v>
      </c>
      <c r="P901" t="str">
        <f>VLOOKUP(C901, Query[[Country]:[Growth Rate]],3,FALSE)</f>
        <v>0.39%</v>
      </c>
      <c r="Q901" t="str">
        <f>VLOOKUP(C901, Query[[Country]:[World Percentage]],4,FALSE)</f>
        <v>18.47%</v>
      </c>
      <c r="R901" t="str">
        <f>VLOOKUP(C901, Query[[Country]:[Density]],5,FALSE)</f>
        <v>148.28</v>
      </c>
      <c r="S901" t="str">
        <f>VLOOKUP(C901, Query[[Country]:[Land Area]],6, FALSE)</f>
        <v>9,388,211</v>
      </c>
      <c r="T901" t="str">
        <f>VLOOKUP(C901, Query[[Country]:[Area]],10, FALSE)</f>
        <v>9,706,961</v>
      </c>
      <c r="U901" t="str">
        <f>VLOOKUP(C901, Query[[Country]:[Region]],12, FALSE)</f>
        <v>Asia</v>
      </c>
      <c r="V901" t="str">
        <f>VLOOKUP(C901, Query[[Country]:[Subregion]],13, FALSE)</f>
        <v>Eastern Asia</v>
      </c>
      <c r="W901" t="str">
        <f>VLOOKUP(C901, Query[[Country]:[GDP (IMF)]],16, FALSE)</f>
        <v>$15.47 Tn</v>
      </c>
      <c r="X901" t="str">
        <f>VLOOKUP(C901, Query[[Country]:[GDP (UN)]],17, FALSE)</f>
        <v>$11.22 Tn</v>
      </c>
      <c r="Y901">
        <f>VLOOKUP(C901, Query[[Country]:[GDP Per Capita]],18, FALSE)</f>
        <v>10746.78</v>
      </c>
    </row>
    <row r="902" spans="1:25" x14ac:dyDescent="0.2">
      <c r="A902">
        <v>701</v>
      </c>
      <c r="B902" t="s">
        <v>727</v>
      </c>
      <c r="C902" t="s">
        <v>95</v>
      </c>
      <c r="D902">
        <v>38</v>
      </c>
      <c r="E902">
        <v>355</v>
      </c>
      <c r="F902">
        <v>478</v>
      </c>
      <c r="G902">
        <v>210</v>
      </c>
      <c r="H902">
        <v>666</v>
      </c>
      <c r="I902">
        <v>639</v>
      </c>
      <c r="J902">
        <v>800</v>
      </c>
      <c r="K902" t="s">
        <v>2728</v>
      </c>
      <c r="L902">
        <v>737</v>
      </c>
      <c r="M902">
        <v>44.64</v>
      </c>
      <c r="N902">
        <v>2014</v>
      </c>
      <c r="O902" t="str">
        <f>VLOOKUP(C902, Query[[Country]:[Population Rank]],2,FALSE)</f>
        <v>23</v>
      </c>
      <c r="P902" t="str">
        <f>VLOOKUP(C902, Query[[Country]:[Growth Rate]],3,FALSE)</f>
        <v>-0.15%</v>
      </c>
      <c r="Q902" t="str">
        <f>VLOOKUP(C902, Query[[Country]:[World Percentage]],4,FALSE)</f>
        <v>0.78%</v>
      </c>
      <c r="R902" t="str">
        <f>VLOOKUP(C902, Query[[Country]:[Density]],5,FALSE)</f>
        <v>200.65</v>
      </c>
      <c r="S902" t="str">
        <f>VLOOKUP(C902, Query[[Country]:[Land Area]],6, FALSE)</f>
        <v>294,140</v>
      </c>
      <c r="T902" t="str">
        <f>VLOOKUP(C902, Query[[Country]:[Area]],10, FALSE)</f>
        <v>301,336</v>
      </c>
      <c r="U902" t="str">
        <f>VLOOKUP(C902, Query[[Country]:[Region]],12, FALSE)</f>
        <v>Europe</v>
      </c>
      <c r="V902" t="str">
        <f>VLOOKUP(C902, Query[[Country]:[Subregion]],13, FALSE)</f>
        <v>Southern Europe</v>
      </c>
      <c r="W902" t="str">
        <f>VLOOKUP(C902, Query[[Country]:[GDP (IMF)]],16, FALSE)</f>
        <v>$2.09 Tn</v>
      </c>
      <c r="X902" t="str">
        <f>VLOOKUP(C902, Query[[Country]:[GDP (UN)]],17, FALSE)</f>
        <v>$1.86 Tn</v>
      </c>
      <c r="Y902">
        <f>VLOOKUP(C902, Query[[Country]:[GDP Per Capita]],18, FALSE)</f>
        <v>34574.71</v>
      </c>
    </row>
    <row r="903" spans="1:25" x14ac:dyDescent="0.2">
      <c r="A903">
        <v>702</v>
      </c>
      <c r="B903" t="s">
        <v>728</v>
      </c>
      <c r="C903" t="s">
        <v>15</v>
      </c>
      <c r="D903">
        <v>199</v>
      </c>
      <c r="E903">
        <v>329</v>
      </c>
      <c r="F903">
        <v>478</v>
      </c>
      <c r="G903">
        <v>210</v>
      </c>
      <c r="H903">
        <v>756</v>
      </c>
      <c r="I903">
        <v>422</v>
      </c>
      <c r="J903">
        <v>406</v>
      </c>
      <c r="K903" t="s">
        <v>2752</v>
      </c>
      <c r="L903">
        <v>373</v>
      </c>
      <c r="M903">
        <v>44.64</v>
      </c>
      <c r="N903">
        <v>2014</v>
      </c>
      <c r="O903" t="str">
        <f>VLOOKUP(C903, Query[[Country]:[Population Rank]],2,FALSE)</f>
        <v>3</v>
      </c>
      <c r="P903" t="str">
        <f>VLOOKUP(C903, Query[[Country]:[Growth Rate]],3,FALSE)</f>
        <v>0.59%</v>
      </c>
      <c r="Q903" t="str">
        <f>VLOOKUP(C903, Query[[Country]:[World Percentage]],4,FALSE)</f>
        <v>4.25%</v>
      </c>
      <c r="R903" t="str">
        <f>VLOOKUP(C903, Query[[Country]:[Density]],5,FALSE)</f>
        <v>35.32</v>
      </c>
      <c r="S903" t="str">
        <f>VLOOKUP(C903, Query[[Country]:[Land Area]],6, FALSE)</f>
        <v>9,147,420</v>
      </c>
      <c r="T903" t="str">
        <f>VLOOKUP(C903, Query[[Country]:[Area]],10, FALSE)</f>
        <v>9,372,610</v>
      </c>
      <c r="U903" t="str">
        <f>VLOOKUP(C903, Query[[Country]:[Region]],12, FALSE)</f>
        <v>Americas</v>
      </c>
      <c r="V903" t="str">
        <f>VLOOKUP(C903, Query[[Country]:[Subregion]],13, FALSE)</f>
        <v>Northern America</v>
      </c>
      <c r="W903" t="str">
        <f>VLOOKUP(C903, Query[[Country]:[GDP (IMF)]],16, FALSE)</f>
        <v>$22.20 Tn</v>
      </c>
      <c r="X903" t="str">
        <f>VLOOKUP(C903, Query[[Country]:[GDP (UN)]],17, FALSE)</f>
        <v>$18.62 Tn</v>
      </c>
      <c r="Y903">
        <f>VLOOKUP(C903, Query[[Country]:[GDP Per Capita]],18, FALSE)</f>
        <v>67063.27</v>
      </c>
    </row>
    <row r="904" spans="1:25" x14ac:dyDescent="0.2">
      <c r="A904">
        <v>703</v>
      </c>
      <c r="B904" t="s">
        <v>729</v>
      </c>
      <c r="C904" t="s">
        <v>19</v>
      </c>
      <c r="D904">
        <v>53</v>
      </c>
      <c r="E904">
        <v>355</v>
      </c>
      <c r="F904">
        <v>381</v>
      </c>
      <c r="G904">
        <v>210</v>
      </c>
      <c r="H904">
        <v>602</v>
      </c>
      <c r="I904">
        <v>601</v>
      </c>
      <c r="J904">
        <v>609</v>
      </c>
      <c r="K904" t="s">
        <v>2744</v>
      </c>
      <c r="L904">
        <v>552</v>
      </c>
      <c r="M904">
        <v>44.64</v>
      </c>
      <c r="N904">
        <v>2014</v>
      </c>
      <c r="O904" t="str">
        <f>VLOOKUP(C904, Query[[Country]:[Population Rank]],2,FALSE)</f>
        <v>21</v>
      </c>
      <c r="P904" t="str">
        <f>VLOOKUP(C904, Query[[Country]:[Growth Rate]],3,FALSE)</f>
        <v>0.53%</v>
      </c>
      <c r="Q904" t="str">
        <f>VLOOKUP(C904, Query[[Country]:[World Percentage]],4,FALSE)</f>
        <v>0.87%</v>
      </c>
      <c r="R904" t="str">
        <f>VLOOKUP(C904, Query[[Country]:[Density]],5,FALSE)</f>
        <v>279.48</v>
      </c>
      <c r="S904" t="str">
        <f>VLOOKUP(C904, Query[[Country]:[Land Area]],6, FALSE)</f>
        <v>241,930</v>
      </c>
      <c r="T904" t="str">
        <f>VLOOKUP(C904, Query[[Country]:[Area]],10, FALSE)</f>
        <v>242,900</v>
      </c>
      <c r="U904" t="str">
        <f>VLOOKUP(C904, Query[[Country]:[Region]],12, FALSE)</f>
        <v>Europe</v>
      </c>
      <c r="V904" t="str">
        <f>VLOOKUP(C904, Query[[Country]:[Subregion]],13, FALSE)</f>
        <v>Northern Europe</v>
      </c>
      <c r="W904" t="str">
        <f>VLOOKUP(C904, Query[[Country]:[GDP (IMF)]],16, FALSE)</f>
        <v>$2.93 Tn</v>
      </c>
      <c r="X904" t="str">
        <f>VLOOKUP(C904, Query[[Country]:[GDP (UN)]],17, FALSE)</f>
        <v>$2.65 Tn</v>
      </c>
      <c r="Y904">
        <f>VLOOKUP(C904, Query[[Country]:[GDP Per Capita]],18, FALSE)</f>
        <v>43117.57</v>
      </c>
    </row>
    <row r="905" spans="1:25" x14ac:dyDescent="0.2">
      <c r="A905">
        <v>704</v>
      </c>
      <c r="B905" t="s">
        <v>730</v>
      </c>
      <c r="C905" t="s">
        <v>15</v>
      </c>
      <c r="D905">
        <v>200</v>
      </c>
      <c r="E905">
        <v>355</v>
      </c>
      <c r="F905">
        <v>216</v>
      </c>
      <c r="G905">
        <v>210</v>
      </c>
      <c r="H905">
        <v>909</v>
      </c>
      <c r="I905">
        <v>791</v>
      </c>
      <c r="J905">
        <v>800</v>
      </c>
      <c r="K905" t="s">
        <v>2792</v>
      </c>
      <c r="L905">
        <v>737</v>
      </c>
      <c r="M905">
        <v>44.64</v>
      </c>
      <c r="N905">
        <v>2014</v>
      </c>
      <c r="O905" t="str">
        <f>VLOOKUP(C905, Query[[Country]:[Population Rank]],2,FALSE)</f>
        <v>3</v>
      </c>
      <c r="P905" t="str">
        <f>VLOOKUP(C905, Query[[Country]:[Growth Rate]],3,FALSE)</f>
        <v>0.59%</v>
      </c>
      <c r="Q905" t="str">
        <f>VLOOKUP(C905, Query[[Country]:[World Percentage]],4,FALSE)</f>
        <v>4.25%</v>
      </c>
      <c r="R905" t="str">
        <f>VLOOKUP(C905, Query[[Country]:[Density]],5,FALSE)</f>
        <v>35.32</v>
      </c>
      <c r="S905" t="str">
        <f>VLOOKUP(C905, Query[[Country]:[Land Area]],6, FALSE)</f>
        <v>9,147,420</v>
      </c>
      <c r="T905" t="str">
        <f>VLOOKUP(C905, Query[[Country]:[Area]],10, FALSE)</f>
        <v>9,372,610</v>
      </c>
      <c r="U905" t="str">
        <f>VLOOKUP(C905, Query[[Country]:[Region]],12, FALSE)</f>
        <v>Americas</v>
      </c>
      <c r="V905" t="str">
        <f>VLOOKUP(C905, Query[[Country]:[Subregion]],13, FALSE)</f>
        <v>Northern America</v>
      </c>
      <c r="W905" t="str">
        <f>VLOOKUP(C905, Query[[Country]:[GDP (IMF)]],16, FALSE)</f>
        <v>$22.20 Tn</v>
      </c>
      <c r="X905" t="str">
        <f>VLOOKUP(C905, Query[[Country]:[GDP (UN)]],17, FALSE)</f>
        <v>$18.62 Tn</v>
      </c>
      <c r="Y905">
        <f>VLOOKUP(C905, Query[[Country]:[GDP Per Capita]],18, FALSE)</f>
        <v>67063.27</v>
      </c>
    </row>
    <row r="906" spans="1:25" x14ac:dyDescent="0.2">
      <c r="A906">
        <v>705</v>
      </c>
      <c r="B906" t="s">
        <v>731</v>
      </c>
      <c r="C906" t="s">
        <v>19</v>
      </c>
      <c r="D906">
        <v>54</v>
      </c>
      <c r="E906">
        <v>355</v>
      </c>
      <c r="F906">
        <v>478</v>
      </c>
      <c r="G906">
        <v>210</v>
      </c>
      <c r="H906">
        <v>497</v>
      </c>
      <c r="I906">
        <v>778</v>
      </c>
      <c r="J906">
        <v>609</v>
      </c>
      <c r="K906" t="s">
        <v>2690</v>
      </c>
      <c r="L906">
        <v>637</v>
      </c>
      <c r="M906">
        <v>44.63</v>
      </c>
      <c r="N906">
        <v>2014</v>
      </c>
      <c r="O906" t="str">
        <f>VLOOKUP(C906, Query[[Country]:[Population Rank]],2,FALSE)</f>
        <v>21</v>
      </c>
      <c r="P906" t="str">
        <f>VLOOKUP(C906, Query[[Country]:[Growth Rate]],3,FALSE)</f>
        <v>0.53%</v>
      </c>
      <c r="Q906" t="str">
        <f>VLOOKUP(C906, Query[[Country]:[World Percentage]],4,FALSE)</f>
        <v>0.87%</v>
      </c>
      <c r="R906" t="str">
        <f>VLOOKUP(C906, Query[[Country]:[Density]],5,FALSE)</f>
        <v>279.48</v>
      </c>
      <c r="S906" t="str">
        <f>VLOOKUP(C906, Query[[Country]:[Land Area]],6, FALSE)</f>
        <v>241,930</v>
      </c>
      <c r="T906" t="str">
        <f>VLOOKUP(C906, Query[[Country]:[Area]],10, FALSE)</f>
        <v>242,900</v>
      </c>
      <c r="U906" t="str">
        <f>VLOOKUP(C906, Query[[Country]:[Region]],12, FALSE)</f>
        <v>Europe</v>
      </c>
      <c r="V906" t="str">
        <f>VLOOKUP(C906, Query[[Country]:[Subregion]],13, FALSE)</f>
        <v>Northern Europe</v>
      </c>
      <c r="W906" t="str">
        <f>VLOOKUP(C906, Query[[Country]:[GDP (IMF)]],16, FALSE)</f>
        <v>$2.93 Tn</v>
      </c>
      <c r="X906" t="str">
        <f>VLOOKUP(C906, Query[[Country]:[GDP (UN)]],17, FALSE)</f>
        <v>$2.65 Tn</v>
      </c>
      <c r="Y906">
        <f>VLOOKUP(C906, Query[[Country]:[GDP Per Capita]],18, FALSE)</f>
        <v>43117.57</v>
      </c>
    </row>
    <row r="907" spans="1:25" x14ac:dyDescent="0.2">
      <c r="A907">
        <v>706</v>
      </c>
      <c r="B907" t="s">
        <v>732</v>
      </c>
      <c r="C907" t="s">
        <v>101</v>
      </c>
      <c r="D907">
        <v>46</v>
      </c>
      <c r="E907">
        <v>355</v>
      </c>
      <c r="F907">
        <v>478</v>
      </c>
      <c r="G907">
        <v>210</v>
      </c>
      <c r="H907">
        <v>652</v>
      </c>
      <c r="I907">
        <v>483</v>
      </c>
      <c r="J907">
        <v>800</v>
      </c>
      <c r="K907" t="s">
        <v>2766</v>
      </c>
      <c r="L907">
        <v>737</v>
      </c>
      <c r="M907">
        <v>44.63</v>
      </c>
      <c r="N907">
        <v>2014</v>
      </c>
      <c r="O907" t="str">
        <f>VLOOKUP(C907, Query[[Country]:[Population Rank]],2,FALSE)</f>
        <v>19</v>
      </c>
      <c r="P907" t="str">
        <f>VLOOKUP(C907, Query[[Country]:[Growth Rate]],3,FALSE)</f>
        <v>0.32%</v>
      </c>
      <c r="Q907" t="str">
        <f>VLOOKUP(C907, Query[[Country]:[World Percentage]],4,FALSE)</f>
        <v>1.07%</v>
      </c>
      <c r="R907" t="str">
        <f>VLOOKUP(C907, Query[[Country]:[Density]],5,FALSE)</f>
        <v>234.61</v>
      </c>
      <c r="S907" t="str">
        <f>VLOOKUP(C907, Query[[Country]:[Land Area]],6, FALSE)</f>
        <v>348,560</v>
      </c>
      <c r="T907" t="str">
        <f>VLOOKUP(C907, Query[[Country]:[Area]],10, FALSE)</f>
        <v>357,114</v>
      </c>
      <c r="U907" t="str">
        <f>VLOOKUP(C907, Query[[Country]:[Region]],12, FALSE)</f>
        <v>Europe</v>
      </c>
      <c r="V907" t="str">
        <f>VLOOKUP(C907, Query[[Country]:[Subregion]],13, FALSE)</f>
        <v>Western Europe</v>
      </c>
      <c r="W907" t="str">
        <f>VLOOKUP(C907, Query[[Country]:[GDP (IMF)]],16, FALSE)</f>
        <v>$4.16 Tn</v>
      </c>
      <c r="X907" t="str">
        <f>VLOOKUP(C907, Query[[Country]:[GDP (UN)]],17, FALSE)</f>
        <v>$3.48 Tn</v>
      </c>
      <c r="Y907">
        <f>VLOOKUP(C907, Query[[Country]:[GDP Per Capita]],18, FALSE)</f>
        <v>49617.15</v>
      </c>
    </row>
    <row r="908" spans="1:25" x14ac:dyDescent="0.2">
      <c r="A908">
        <v>707</v>
      </c>
      <c r="B908" t="s">
        <v>733</v>
      </c>
      <c r="C908" t="s">
        <v>19</v>
      </c>
      <c r="D908">
        <v>55</v>
      </c>
      <c r="E908">
        <v>355</v>
      </c>
      <c r="F908">
        <v>331</v>
      </c>
      <c r="G908">
        <v>210</v>
      </c>
      <c r="H908">
        <v>839</v>
      </c>
      <c r="I908">
        <v>879</v>
      </c>
      <c r="J908">
        <v>493</v>
      </c>
      <c r="K908" t="s">
        <v>2765</v>
      </c>
      <c r="L908">
        <v>338</v>
      </c>
      <c r="M908">
        <v>44.63</v>
      </c>
      <c r="N908">
        <v>2014</v>
      </c>
      <c r="O908" t="str">
        <f>VLOOKUP(C908, Query[[Country]:[Population Rank]],2,FALSE)</f>
        <v>21</v>
      </c>
      <c r="P908" t="str">
        <f>VLOOKUP(C908, Query[[Country]:[Growth Rate]],3,FALSE)</f>
        <v>0.53%</v>
      </c>
      <c r="Q908" t="str">
        <f>VLOOKUP(C908, Query[[Country]:[World Percentage]],4,FALSE)</f>
        <v>0.87%</v>
      </c>
      <c r="R908" t="str">
        <f>VLOOKUP(C908, Query[[Country]:[Density]],5,FALSE)</f>
        <v>279.48</v>
      </c>
      <c r="S908" t="str">
        <f>VLOOKUP(C908, Query[[Country]:[Land Area]],6, FALSE)</f>
        <v>241,930</v>
      </c>
      <c r="T908" t="str">
        <f>VLOOKUP(C908, Query[[Country]:[Area]],10, FALSE)</f>
        <v>242,900</v>
      </c>
      <c r="U908" t="str">
        <f>VLOOKUP(C908, Query[[Country]:[Region]],12, FALSE)</f>
        <v>Europe</v>
      </c>
      <c r="V908" t="str">
        <f>VLOOKUP(C908, Query[[Country]:[Subregion]],13, FALSE)</f>
        <v>Northern Europe</v>
      </c>
      <c r="W908" t="str">
        <f>VLOOKUP(C908, Query[[Country]:[GDP (IMF)]],16, FALSE)</f>
        <v>$2.93 Tn</v>
      </c>
      <c r="X908" t="str">
        <f>VLOOKUP(C908, Query[[Country]:[GDP (UN)]],17, FALSE)</f>
        <v>$2.65 Tn</v>
      </c>
      <c r="Y908">
        <f>VLOOKUP(C908, Query[[Country]:[GDP Per Capita]],18, FALSE)</f>
        <v>43117.57</v>
      </c>
    </row>
    <row r="909" spans="1:25" x14ac:dyDescent="0.2">
      <c r="A909">
        <v>708</v>
      </c>
      <c r="B909" t="s">
        <v>734</v>
      </c>
      <c r="C909" t="s">
        <v>159</v>
      </c>
      <c r="D909">
        <v>23</v>
      </c>
      <c r="E909">
        <v>355</v>
      </c>
      <c r="F909">
        <v>478</v>
      </c>
      <c r="G909">
        <v>210</v>
      </c>
      <c r="H909">
        <v>682</v>
      </c>
      <c r="I909">
        <v>878</v>
      </c>
      <c r="J909">
        <v>609</v>
      </c>
      <c r="K909" t="s">
        <v>2766</v>
      </c>
      <c r="L909">
        <v>637</v>
      </c>
      <c r="M909">
        <v>44.63</v>
      </c>
      <c r="N909">
        <v>2014</v>
      </c>
      <c r="O909" t="str">
        <f>VLOOKUP(C909, Query[[Country]:[Population Rank]],2,FALSE)</f>
        <v>30</v>
      </c>
      <c r="P909" t="str">
        <f>VLOOKUP(C909, Query[[Country]:[Growth Rate]],3,FALSE)</f>
        <v>0.04%</v>
      </c>
      <c r="Q909" t="str">
        <f>VLOOKUP(C909, Query[[Country]:[World Percentage]],4,FALSE)</f>
        <v>0.60%</v>
      </c>
      <c r="R909" t="str">
        <f>VLOOKUP(C909, Query[[Country]:[Density]],5,FALSE)</f>
        <v>92.40</v>
      </c>
      <c r="S909" t="str">
        <f>VLOOKUP(C909, Query[[Country]:[Land Area]],6, FALSE)</f>
        <v>498,800</v>
      </c>
      <c r="T909" t="str">
        <f>VLOOKUP(C909, Query[[Country]:[Area]],10, FALSE)</f>
        <v>505,992</v>
      </c>
      <c r="U909" t="str">
        <f>VLOOKUP(C909, Query[[Country]:[Region]],12, FALSE)</f>
        <v>Europe</v>
      </c>
      <c r="V909" t="str">
        <f>VLOOKUP(C909, Query[[Country]:[Subregion]],13, FALSE)</f>
        <v>Southern Europe</v>
      </c>
      <c r="W909" t="str">
        <f>VLOOKUP(C909, Query[[Country]:[GDP (IMF)]],16, FALSE)</f>
        <v>$1.50 Tn</v>
      </c>
      <c r="X909" t="str">
        <f>VLOOKUP(C909, Query[[Country]:[GDP (UN)]],17, FALSE)</f>
        <v>$1.24 Tn</v>
      </c>
      <c r="Y909">
        <f>VLOOKUP(C909, Query[[Country]:[GDP Per Capita]],18, FALSE)</f>
        <v>32019.83</v>
      </c>
    </row>
    <row r="910" spans="1:25" x14ac:dyDescent="0.2">
      <c r="A910">
        <v>709</v>
      </c>
      <c r="B910" t="s">
        <v>735</v>
      </c>
      <c r="C910" t="s">
        <v>145</v>
      </c>
      <c r="D910">
        <v>9</v>
      </c>
      <c r="E910">
        <v>355</v>
      </c>
      <c r="F910">
        <v>309</v>
      </c>
      <c r="G910">
        <v>210</v>
      </c>
      <c r="H910">
        <v>816</v>
      </c>
      <c r="I910">
        <v>892</v>
      </c>
      <c r="J910">
        <v>609</v>
      </c>
      <c r="K910" t="s">
        <v>2780</v>
      </c>
      <c r="L910">
        <v>737</v>
      </c>
      <c r="M910">
        <v>44.63</v>
      </c>
      <c r="N910">
        <v>2014</v>
      </c>
      <c r="O910" t="str">
        <f>VLOOKUP(C910, Query[[Country]:[Population Rank]],2,FALSE)</f>
        <v>81</v>
      </c>
      <c r="P910" t="str">
        <f>VLOOKUP(C910, Query[[Country]:[Growth Rate]],3,FALSE)</f>
        <v>0.44%</v>
      </c>
      <c r="Q910" t="str">
        <f>VLOOKUP(C910, Query[[Country]:[World Percentage]],4,FALSE)</f>
        <v>0.15%</v>
      </c>
      <c r="R910" t="str">
        <f>VLOOKUP(C910, Query[[Country]:[Density]],5,FALSE)</f>
        <v>379.64</v>
      </c>
      <c r="S910" t="str">
        <f>VLOOKUP(C910, Query[[Country]:[Land Area]],6, FALSE)</f>
        <v>30,280</v>
      </c>
      <c r="T910" t="str">
        <f>VLOOKUP(C910, Query[[Country]:[Area]],10, FALSE)</f>
        <v>30,528</v>
      </c>
      <c r="U910" t="str">
        <f>VLOOKUP(C910, Query[[Country]:[Region]],12, FALSE)</f>
        <v>Europe</v>
      </c>
      <c r="V910" t="str">
        <f>VLOOKUP(C910, Query[[Country]:[Subregion]],13, FALSE)</f>
        <v>Western Europe</v>
      </c>
      <c r="W910" t="str">
        <f>VLOOKUP(C910, Query[[Country]:[GDP (IMF)]],16, FALSE)</f>
        <v>$553.78 Bn</v>
      </c>
      <c r="X910" t="str">
        <f>VLOOKUP(C910, Query[[Country]:[GDP (UN)]],17, FALSE)</f>
        <v>$467.96 Bn</v>
      </c>
      <c r="Y910">
        <f>VLOOKUP(C910, Query[[Country]:[GDP Per Capita]],18, FALSE)</f>
        <v>47782.49</v>
      </c>
    </row>
    <row r="911" spans="1:25" x14ac:dyDescent="0.2">
      <c r="A911">
        <v>710</v>
      </c>
      <c r="B911" t="s">
        <v>736</v>
      </c>
      <c r="C911" t="s">
        <v>138</v>
      </c>
      <c r="D911">
        <v>35</v>
      </c>
      <c r="E911">
        <v>355</v>
      </c>
      <c r="F911">
        <v>243</v>
      </c>
      <c r="G911">
        <v>210</v>
      </c>
      <c r="H911">
        <v>852</v>
      </c>
      <c r="I911">
        <v>938</v>
      </c>
      <c r="J911">
        <v>406</v>
      </c>
      <c r="K911" t="s">
        <v>2793</v>
      </c>
      <c r="L911">
        <v>637</v>
      </c>
      <c r="M911">
        <v>44.63</v>
      </c>
      <c r="N911">
        <v>2014</v>
      </c>
      <c r="O911" t="str">
        <f>VLOOKUP(C911, Query[[Country]:[Population Rank]],2,FALSE)</f>
        <v>1</v>
      </c>
      <c r="P911" t="str">
        <f>VLOOKUP(C911, Query[[Country]:[Growth Rate]],3,FALSE)</f>
        <v>0.39%</v>
      </c>
      <c r="Q911" t="str">
        <f>VLOOKUP(C911, Query[[Country]:[World Percentage]],4,FALSE)</f>
        <v>18.47%</v>
      </c>
      <c r="R911" t="str">
        <f>VLOOKUP(C911, Query[[Country]:[Density]],5,FALSE)</f>
        <v>148.28</v>
      </c>
      <c r="S911" t="str">
        <f>VLOOKUP(C911, Query[[Country]:[Land Area]],6, FALSE)</f>
        <v>9,388,211</v>
      </c>
      <c r="T911" t="str">
        <f>VLOOKUP(C911, Query[[Country]:[Area]],10, FALSE)</f>
        <v>9,706,961</v>
      </c>
      <c r="U911" t="str">
        <f>VLOOKUP(C911, Query[[Country]:[Region]],12, FALSE)</f>
        <v>Asia</v>
      </c>
      <c r="V911" t="str">
        <f>VLOOKUP(C911, Query[[Country]:[Subregion]],13, FALSE)</f>
        <v>Eastern Asia</v>
      </c>
      <c r="W911" t="str">
        <f>VLOOKUP(C911, Query[[Country]:[GDP (IMF)]],16, FALSE)</f>
        <v>$15.47 Tn</v>
      </c>
      <c r="X911" t="str">
        <f>VLOOKUP(C911, Query[[Country]:[GDP (UN)]],17, FALSE)</f>
        <v>$11.22 Tn</v>
      </c>
      <c r="Y911">
        <f>VLOOKUP(C911, Query[[Country]:[GDP Per Capita]],18, FALSE)</f>
        <v>10746.78</v>
      </c>
    </row>
    <row r="912" spans="1:25" x14ac:dyDescent="0.2">
      <c r="A912">
        <v>711</v>
      </c>
      <c r="B912" t="s">
        <v>737</v>
      </c>
      <c r="C912" t="s">
        <v>235</v>
      </c>
      <c r="D912">
        <v>9</v>
      </c>
      <c r="E912">
        <v>355</v>
      </c>
      <c r="F912">
        <v>478</v>
      </c>
      <c r="G912">
        <v>210</v>
      </c>
      <c r="H912">
        <v>746</v>
      </c>
      <c r="I912">
        <v>629</v>
      </c>
      <c r="J912">
        <v>800</v>
      </c>
      <c r="K912" t="s">
        <v>2766</v>
      </c>
      <c r="L912">
        <v>552</v>
      </c>
      <c r="M912">
        <v>44.63</v>
      </c>
      <c r="N912">
        <v>2014</v>
      </c>
      <c r="O912" t="str">
        <f>VLOOKUP(C912, Query[[Country]:[Population Rank]],2,FALSE)</f>
        <v>97</v>
      </c>
      <c r="P912" t="str">
        <f>VLOOKUP(C912, Query[[Country]:[Growth Rate]],3,FALSE)</f>
        <v>0.57%</v>
      </c>
      <c r="Q912" t="str">
        <f>VLOOKUP(C912, Query[[Country]:[World Percentage]],4,FALSE)</f>
        <v>0.12%</v>
      </c>
      <c r="R912" t="str">
        <f>VLOOKUP(C912, Query[[Country]:[Density]],5,FALSE)</f>
        <v>107.38</v>
      </c>
      <c r="S912" t="str">
        <f>VLOOKUP(C912, Query[[Country]:[Land Area]],6, FALSE)</f>
        <v>82,409</v>
      </c>
      <c r="T912" t="str">
        <f>VLOOKUP(C912, Query[[Country]:[Area]],10, FALSE)</f>
        <v>83,871</v>
      </c>
      <c r="U912" t="str">
        <f>VLOOKUP(C912, Query[[Country]:[Region]],12, FALSE)</f>
        <v>Europe</v>
      </c>
      <c r="V912" t="str">
        <f>VLOOKUP(C912, Query[[Country]:[Subregion]],13, FALSE)</f>
        <v>Western Europe</v>
      </c>
      <c r="W912" t="str">
        <f>VLOOKUP(C912, Query[[Country]:[GDP (IMF)]],16, FALSE)</f>
        <v>$481.68 Bn</v>
      </c>
      <c r="X912" t="str">
        <f>VLOOKUP(C912, Query[[Country]:[GDP (UN)]],17, FALSE)</f>
        <v>$390.80 Bn</v>
      </c>
      <c r="Y912">
        <f>VLOOKUP(C912, Query[[Country]:[GDP Per Capita]],18, FALSE)</f>
        <v>53481.760000000002</v>
      </c>
    </row>
    <row r="913" spans="1:25" x14ac:dyDescent="0.2">
      <c r="A913">
        <v>712</v>
      </c>
      <c r="B913" t="s">
        <v>738</v>
      </c>
      <c r="C913" t="s">
        <v>401</v>
      </c>
      <c r="D913">
        <v>4</v>
      </c>
      <c r="E913">
        <v>355</v>
      </c>
      <c r="F913">
        <v>478</v>
      </c>
      <c r="G913">
        <v>198</v>
      </c>
      <c r="H913">
        <v>651</v>
      </c>
      <c r="I913">
        <v>765</v>
      </c>
      <c r="J913">
        <v>800</v>
      </c>
      <c r="K913" t="s">
        <v>2754</v>
      </c>
      <c r="L913">
        <v>552</v>
      </c>
      <c r="M913">
        <v>44.63</v>
      </c>
      <c r="N913">
        <v>2014</v>
      </c>
      <c r="O913" t="str">
        <f>VLOOKUP(C913, Query[[Country]:[Population Rank]],2,FALSE)</f>
        <v>94</v>
      </c>
      <c r="P913" t="str">
        <f>VLOOKUP(C913, Query[[Country]:[Growth Rate]],3,FALSE)</f>
        <v>-0.25%</v>
      </c>
      <c r="Q913" t="str">
        <f>VLOOKUP(C913, Query[[Country]:[World Percentage]],4,FALSE)</f>
        <v>0.12%</v>
      </c>
      <c r="R913" t="str">
        <f>VLOOKUP(C913, Query[[Country]:[Density]],5,FALSE)</f>
        <v>103.84</v>
      </c>
      <c r="S913" t="str">
        <f>VLOOKUP(C913, Query[[Country]:[Land Area]],6, FALSE)</f>
        <v>90,530</v>
      </c>
      <c r="T913" t="str">
        <f>VLOOKUP(C913, Query[[Country]:[Area]],10, FALSE)</f>
        <v>93,028</v>
      </c>
      <c r="U913" t="str">
        <f>VLOOKUP(C913, Query[[Country]:[Region]],12, FALSE)</f>
        <v>Europe</v>
      </c>
      <c r="V913" t="str">
        <f>VLOOKUP(C913, Query[[Country]:[Subregion]],13, FALSE)</f>
        <v>Eastern Europe</v>
      </c>
      <c r="W913" t="str">
        <f>VLOOKUP(C913, Query[[Country]:[GDP (IMF)]],16, FALSE)</f>
        <v>$177.73 Bn</v>
      </c>
      <c r="X913" t="str">
        <f>VLOOKUP(C913, Query[[Country]:[GDP (UN)]],17, FALSE)</f>
        <v>$125.82 Bn</v>
      </c>
      <c r="Y913">
        <f>VLOOKUP(C913, Query[[Country]:[GDP Per Capita]],18, FALSE)</f>
        <v>18398.3</v>
      </c>
    </row>
    <row r="914" spans="1:25" x14ac:dyDescent="0.2">
      <c r="A914">
        <v>713</v>
      </c>
      <c r="B914" t="s">
        <v>739</v>
      </c>
      <c r="C914" t="s">
        <v>138</v>
      </c>
      <c r="D914">
        <v>36</v>
      </c>
      <c r="E914">
        <v>355</v>
      </c>
      <c r="F914">
        <v>478</v>
      </c>
      <c r="G914">
        <v>210</v>
      </c>
      <c r="H914">
        <v>466</v>
      </c>
      <c r="I914">
        <v>799</v>
      </c>
      <c r="J914">
        <v>800</v>
      </c>
      <c r="K914" t="s">
        <v>2752</v>
      </c>
      <c r="L914">
        <v>737</v>
      </c>
      <c r="M914">
        <v>44.63</v>
      </c>
      <c r="N914">
        <v>2014</v>
      </c>
      <c r="O914" t="str">
        <f>VLOOKUP(C914, Query[[Country]:[Population Rank]],2,FALSE)</f>
        <v>1</v>
      </c>
      <c r="P914" t="str">
        <f>VLOOKUP(C914, Query[[Country]:[Growth Rate]],3,FALSE)</f>
        <v>0.39%</v>
      </c>
      <c r="Q914" t="str">
        <f>VLOOKUP(C914, Query[[Country]:[World Percentage]],4,FALSE)</f>
        <v>18.47%</v>
      </c>
      <c r="R914" t="str">
        <f>VLOOKUP(C914, Query[[Country]:[Density]],5,FALSE)</f>
        <v>148.28</v>
      </c>
      <c r="S914" t="str">
        <f>VLOOKUP(C914, Query[[Country]:[Land Area]],6, FALSE)</f>
        <v>9,388,211</v>
      </c>
      <c r="T914" t="str">
        <f>VLOOKUP(C914, Query[[Country]:[Area]],10, FALSE)</f>
        <v>9,706,961</v>
      </c>
      <c r="U914" t="str">
        <f>VLOOKUP(C914, Query[[Country]:[Region]],12, FALSE)</f>
        <v>Asia</v>
      </c>
      <c r="V914" t="str">
        <f>VLOOKUP(C914, Query[[Country]:[Subregion]],13, FALSE)</f>
        <v>Eastern Asia</v>
      </c>
      <c r="W914" t="str">
        <f>VLOOKUP(C914, Query[[Country]:[GDP (IMF)]],16, FALSE)</f>
        <v>$15.47 Tn</v>
      </c>
      <c r="X914" t="str">
        <f>VLOOKUP(C914, Query[[Country]:[GDP (UN)]],17, FALSE)</f>
        <v>$11.22 Tn</v>
      </c>
      <c r="Y914">
        <f>VLOOKUP(C914, Query[[Country]:[GDP Per Capita]],18, FALSE)</f>
        <v>10746.78</v>
      </c>
    </row>
    <row r="915" spans="1:25" x14ac:dyDescent="0.2">
      <c r="A915">
        <v>714</v>
      </c>
      <c r="B915" t="s">
        <v>740</v>
      </c>
      <c r="C915" t="s">
        <v>159</v>
      </c>
      <c r="D915">
        <v>24</v>
      </c>
      <c r="E915">
        <v>355</v>
      </c>
      <c r="F915">
        <v>478</v>
      </c>
      <c r="G915">
        <v>210</v>
      </c>
      <c r="H915">
        <v>634</v>
      </c>
      <c r="I915">
        <v>529</v>
      </c>
      <c r="J915">
        <v>406</v>
      </c>
      <c r="K915" t="s">
        <v>2690</v>
      </c>
      <c r="L915">
        <v>552</v>
      </c>
      <c r="M915">
        <v>44.63</v>
      </c>
      <c r="N915">
        <v>2014</v>
      </c>
      <c r="O915" t="str">
        <f>VLOOKUP(C915, Query[[Country]:[Population Rank]],2,FALSE)</f>
        <v>30</v>
      </c>
      <c r="P915" t="str">
        <f>VLOOKUP(C915, Query[[Country]:[Growth Rate]],3,FALSE)</f>
        <v>0.04%</v>
      </c>
      <c r="Q915" t="str">
        <f>VLOOKUP(C915, Query[[Country]:[World Percentage]],4,FALSE)</f>
        <v>0.60%</v>
      </c>
      <c r="R915" t="str">
        <f>VLOOKUP(C915, Query[[Country]:[Density]],5,FALSE)</f>
        <v>92.40</v>
      </c>
      <c r="S915" t="str">
        <f>VLOOKUP(C915, Query[[Country]:[Land Area]],6, FALSE)</f>
        <v>498,800</v>
      </c>
      <c r="T915" t="str">
        <f>VLOOKUP(C915, Query[[Country]:[Area]],10, FALSE)</f>
        <v>505,992</v>
      </c>
      <c r="U915" t="str">
        <f>VLOOKUP(C915, Query[[Country]:[Region]],12, FALSE)</f>
        <v>Europe</v>
      </c>
      <c r="V915" t="str">
        <f>VLOOKUP(C915, Query[[Country]:[Subregion]],13, FALSE)</f>
        <v>Southern Europe</v>
      </c>
      <c r="W915" t="str">
        <f>VLOOKUP(C915, Query[[Country]:[GDP (IMF)]],16, FALSE)</f>
        <v>$1.50 Tn</v>
      </c>
      <c r="X915" t="str">
        <f>VLOOKUP(C915, Query[[Country]:[GDP (UN)]],17, FALSE)</f>
        <v>$1.24 Tn</v>
      </c>
      <c r="Y915">
        <f>VLOOKUP(C915, Query[[Country]:[GDP Per Capita]],18, FALSE)</f>
        <v>32019.83</v>
      </c>
    </row>
    <row r="916" spans="1:25" x14ac:dyDescent="0.2">
      <c r="A916">
        <v>715</v>
      </c>
      <c r="B916" t="s">
        <v>741</v>
      </c>
      <c r="C916" t="s">
        <v>138</v>
      </c>
      <c r="D916">
        <v>37</v>
      </c>
      <c r="E916">
        <v>355</v>
      </c>
      <c r="F916">
        <v>420</v>
      </c>
      <c r="G916">
        <v>210</v>
      </c>
      <c r="H916">
        <v>786</v>
      </c>
      <c r="I916">
        <v>974</v>
      </c>
      <c r="J916">
        <v>609</v>
      </c>
      <c r="K916" t="s">
        <v>2751</v>
      </c>
      <c r="L916">
        <v>259</v>
      </c>
      <c r="M916">
        <v>44.63</v>
      </c>
      <c r="N916">
        <v>2014</v>
      </c>
      <c r="O916" t="str">
        <f>VLOOKUP(C916, Query[[Country]:[Population Rank]],2,FALSE)</f>
        <v>1</v>
      </c>
      <c r="P916" t="str">
        <f>VLOOKUP(C916, Query[[Country]:[Growth Rate]],3,FALSE)</f>
        <v>0.39%</v>
      </c>
      <c r="Q916" t="str">
        <f>VLOOKUP(C916, Query[[Country]:[World Percentage]],4,FALSE)</f>
        <v>18.47%</v>
      </c>
      <c r="R916" t="str">
        <f>VLOOKUP(C916, Query[[Country]:[Density]],5,FALSE)</f>
        <v>148.28</v>
      </c>
      <c r="S916" t="str">
        <f>VLOOKUP(C916, Query[[Country]:[Land Area]],6, FALSE)</f>
        <v>9,388,211</v>
      </c>
      <c r="T916" t="str">
        <f>VLOOKUP(C916, Query[[Country]:[Area]],10, FALSE)</f>
        <v>9,706,961</v>
      </c>
      <c r="U916" t="str">
        <f>VLOOKUP(C916, Query[[Country]:[Region]],12, FALSE)</f>
        <v>Asia</v>
      </c>
      <c r="V916" t="str">
        <f>VLOOKUP(C916, Query[[Country]:[Subregion]],13, FALSE)</f>
        <v>Eastern Asia</v>
      </c>
      <c r="W916" t="str">
        <f>VLOOKUP(C916, Query[[Country]:[GDP (IMF)]],16, FALSE)</f>
        <v>$15.47 Tn</v>
      </c>
      <c r="X916" t="str">
        <f>VLOOKUP(C916, Query[[Country]:[GDP (UN)]],17, FALSE)</f>
        <v>$11.22 Tn</v>
      </c>
      <c r="Y916">
        <f>VLOOKUP(C916, Query[[Country]:[GDP Per Capita]],18, FALSE)</f>
        <v>10746.78</v>
      </c>
    </row>
    <row r="917" spans="1:25" x14ac:dyDescent="0.2">
      <c r="A917">
        <v>716</v>
      </c>
      <c r="B917" t="s">
        <v>742</v>
      </c>
      <c r="C917" t="s">
        <v>15</v>
      </c>
      <c r="D917">
        <v>201</v>
      </c>
      <c r="E917">
        <v>355</v>
      </c>
      <c r="F917">
        <v>390</v>
      </c>
      <c r="G917">
        <v>210</v>
      </c>
      <c r="H917">
        <v>782</v>
      </c>
      <c r="I917">
        <v>592</v>
      </c>
      <c r="J917">
        <v>609</v>
      </c>
      <c r="K917" t="s">
        <v>2750</v>
      </c>
      <c r="L917">
        <v>338</v>
      </c>
      <c r="M917">
        <v>44.62</v>
      </c>
      <c r="N917">
        <v>2014</v>
      </c>
      <c r="O917" t="str">
        <f>VLOOKUP(C917, Query[[Country]:[Population Rank]],2,FALSE)</f>
        <v>3</v>
      </c>
      <c r="P917" t="str">
        <f>VLOOKUP(C917, Query[[Country]:[Growth Rate]],3,FALSE)</f>
        <v>0.59%</v>
      </c>
      <c r="Q917" t="str">
        <f>VLOOKUP(C917, Query[[Country]:[World Percentage]],4,FALSE)</f>
        <v>4.25%</v>
      </c>
      <c r="R917" t="str">
        <f>VLOOKUP(C917, Query[[Country]:[Density]],5,FALSE)</f>
        <v>35.32</v>
      </c>
      <c r="S917" t="str">
        <f>VLOOKUP(C917, Query[[Country]:[Land Area]],6, FALSE)</f>
        <v>9,147,420</v>
      </c>
      <c r="T917" t="str">
        <f>VLOOKUP(C917, Query[[Country]:[Area]],10, FALSE)</f>
        <v>9,372,610</v>
      </c>
      <c r="U917" t="str">
        <f>VLOOKUP(C917, Query[[Country]:[Region]],12, FALSE)</f>
        <v>Americas</v>
      </c>
      <c r="V917" t="str">
        <f>VLOOKUP(C917, Query[[Country]:[Subregion]],13, FALSE)</f>
        <v>Northern America</v>
      </c>
      <c r="W917" t="str">
        <f>VLOOKUP(C917, Query[[Country]:[GDP (IMF)]],16, FALSE)</f>
        <v>$22.20 Tn</v>
      </c>
      <c r="X917" t="str">
        <f>VLOOKUP(C917, Query[[Country]:[GDP (UN)]],17, FALSE)</f>
        <v>$18.62 Tn</v>
      </c>
      <c r="Y917">
        <f>VLOOKUP(C917, Query[[Country]:[GDP Per Capita]],18, FALSE)</f>
        <v>67063.27</v>
      </c>
    </row>
    <row r="918" spans="1:25" x14ac:dyDescent="0.2">
      <c r="A918">
        <v>717</v>
      </c>
      <c r="B918" t="s">
        <v>743</v>
      </c>
      <c r="C918" t="s">
        <v>15</v>
      </c>
      <c r="D918">
        <v>202</v>
      </c>
      <c r="E918">
        <v>258</v>
      </c>
      <c r="F918">
        <v>478</v>
      </c>
      <c r="G918">
        <v>210</v>
      </c>
      <c r="H918">
        <v>876</v>
      </c>
      <c r="I918">
        <v>496</v>
      </c>
      <c r="J918">
        <v>800</v>
      </c>
      <c r="K918" t="s">
        <v>2690</v>
      </c>
      <c r="L918">
        <v>737</v>
      </c>
      <c r="M918">
        <v>44.62</v>
      </c>
      <c r="N918">
        <v>2014</v>
      </c>
      <c r="O918" t="str">
        <f>VLOOKUP(C918, Query[[Country]:[Population Rank]],2,FALSE)</f>
        <v>3</v>
      </c>
      <c r="P918" t="str">
        <f>VLOOKUP(C918, Query[[Country]:[Growth Rate]],3,FALSE)</f>
        <v>0.59%</v>
      </c>
      <c r="Q918" t="str">
        <f>VLOOKUP(C918, Query[[Country]:[World Percentage]],4,FALSE)</f>
        <v>4.25%</v>
      </c>
      <c r="R918" t="str">
        <f>VLOOKUP(C918, Query[[Country]:[Density]],5,FALSE)</f>
        <v>35.32</v>
      </c>
      <c r="S918" t="str">
        <f>VLOOKUP(C918, Query[[Country]:[Land Area]],6, FALSE)</f>
        <v>9,147,420</v>
      </c>
      <c r="T918" t="str">
        <f>VLOOKUP(C918, Query[[Country]:[Area]],10, FALSE)</f>
        <v>9,372,610</v>
      </c>
      <c r="U918" t="str">
        <f>VLOOKUP(C918, Query[[Country]:[Region]],12, FALSE)</f>
        <v>Americas</v>
      </c>
      <c r="V918" t="str">
        <f>VLOOKUP(C918, Query[[Country]:[Subregion]],13, FALSE)</f>
        <v>Northern America</v>
      </c>
      <c r="W918" t="str">
        <f>VLOOKUP(C918, Query[[Country]:[GDP (IMF)]],16, FALSE)</f>
        <v>$22.20 Tn</v>
      </c>
      <c r="X918" t="str">
        <f>VLOOKUP(C918, Query[[Country]:[GDP (UN)]],17, FALSE)</f>
        <v>$18.62 Tn</v>
      </c>
      <c r="Y918">
        <f>VLOOKUP(C918, Query[[Country]:[GDP Per Capita]],18, FALSE)</f>
        <v>67063.27</v>
      </c>
    </row>
    <row r="919" spans="1:25" x14ac:dyDescent="0.2">
      <c r="A919">
        <v>718</v>
      </c>
      <c r="B919" t="s">
        <v>744</v>
      </c>
      <c r="C919" t="s">
        <v>15</v>
      </c>
      <c r="D919">
        <v>203</v>
      </c>
      <c r="E919">
        <v>355</v>
      </c>
      <c r="F919">
        <v>411</v>
      </c>
      <c r="G919">
        <v>210</v>
      </c>
      <c r="H919">
        <v>686</v>
      </c>
      <c r="I919">
        <v>676</v>
      </c>
      <c r="J919">
        <v>800</v>
      </c>
      <c r="K919" t="s">
        <v>2744</v>
      </c>
      <c r="L919">
        <v>481</v>
      </c>
      <c r="M919">
        <v>44.62</v>
      </c>
      <c r="N919">
        <v>2014</v>
      </c>
      <c r="O919" t="str">
        <f>VLOOKUP(C919, Query[[Country]:[Population Rank]],2,FALSE)</f>
        <v>3</v>
      </c>
      <c r="P919" t="str">
        <f>VLOOKUP(C919, Query[[Country]:[Growth Rate]],3,FALSE)</f>
        <v>0.59%</v>
      </c>
      <c r="Q919" t="str">
        <f>VLOOKUP(C919, Query[[Country]:[World Percentage]],4,FALSE)</f>
        <v>4.25%</v>
      </c>
      <c r="R919" t="str">
        <f>VLOOKUP(C919, Query[[Country]:[Density]],5,FALSE)</f>
        <v>35.32</v>
      </c>
      <c r="S919" t="str">
        <f>VLOOKUP(C919, Query[[Country]:[Land Area]],6, FALSE)</f>
        <v>9,147,420</v>
      </c>
      <c r="T919" t="str">
        <f>VLOOKUP(C919, Query[[Country]:[Area]],10, FALSE)</f>
        <v>9,372,610</v>
      </c>
      <c r="U919" t="str">
        <f>VLOOKUP(C919, Query[[Country]:[Region]],12, FALSE)</f>
        <v>Americas</v>
      </c>
      <c r="V919" t="str">
        <f>VLOOKUP(C919, Query[[Country]:[Subregion]],13, FALSE)</f>
        <v>Northern America</v>
      </c>
      <c r="W919" t="str">
        <f>VLOOKUP(C919, Query[[Country]:[GDP (IMF)]],16, FALSE)</f>
        <v>$22.20 Tn</v>
      </c>
      <c r="X919" t="str">
        <f>VLOOKUP(C919, Query[[Country]:[GDP (UN)]],17, FALSE)</f>
        <v>$18.62 Tn</v>
      </c>
      <c r="Y919">
        <f>VLOOKUP(C919, Query[[Country]:[GDP Per Capita]],18, FALSE)</f>
        <v>67063.27</v>
      </c>
    </row>
    <row r="920" spans="1:25" x14ac:dyDescent="0.2">
      <c r="A920">
        <v>719</v>
      </c>
      <c r="B920" t="s">
        <v>745</v>
      </c>
      <c r="C920" t="s">
        <v>101</v>
      </c>
      <c r="D920">
        <v>47</v>
      </c>
      <c r="E920">
        <v>355</v>
      </c>
      <c r="F920">
        <v>478</v>
      </c>
      <c r="G920">
        <v>210</v>
      </c>
      <c r="H920">
        <v>780</v>
      </c>
      <c r="I920">
        <v>668</v>
      </c>
      <c r="J920">
        <v>609</v>
      </c>
      <c r="K920" t="s">
        <v>2766</v>
      </c>
      <c r="L920">
        <v>737</v>
      </c>
      <c r="M920">
        <v>44.62</v>
      </c>
      <c r="N920">
        <v>2014</v>
      </c>
      <c r="O920" t="str">
        <f>VLOOKUP(C920, Query[[Country]:[Population Rank]],2,FALSE)</f>
        <v>19</v>
      </c>
      <c r="P920" t="str">
        <f>VLOOKUP(C920, Query[[Country]:[Growth Rate]],3,FALSE)</f>
        <v>0.32%</v>
      </c>
      <c r="Q920" t="str">
        <f>VLOOKUP(C920, Query[[Country]:[World Percentage]],4,FALSE)</f>
        <v>1.07%</v>
      </c>
      <c r="R920" t="str">
        <f>VLOOKUP(C920, Query[[Country]:[Density]],5,FALSE)</f>
        <v>234.61</v>
      </c>
      <c r="S920" t="str">
        <f>VLOOKUP(C920, Query[[Country]:[Land Area]],6, FALSE)</f>
        <v>348,560</v>
      </c>
      <c r="T920" t="str">
        <f>VLOOKUP(C920, Query[[Country]:[Area]],10, FALSE)</f>
        <v>357,114</v>
      </c>
      <c r="U920" t="str">
        <f>VLOOKUP(C920, Query[[Country]:[Region]],12, FALSE)</f>
        <v>Europe</v>
      </c>
      <c r="V920" t="str">
        <f>VLOOKUP(C920, Query[[Country]:[Subregion]],13, FALSE)</f>
        <v>Western Europe</v>
      </c>
      <c r="W920" t="str">
        <f>VLOOKUP(C920, Query[[Country]:[GDP (IMF)]],16, FALSE)</f>
        <v>$4.16 Tn</v>
      </c>
      <c r="X920" t="str">
        <f>VLOOKUP(C920, Query[[Country]:[GDP (UN)]],17, FALSE)</f>
        <v>$3.48 Tn</v>
      </c>
      <c r="Y920">
        <f>VLOOKUP(C920, Query[[Country]:[GDP Per Capita]],18, FALSE)</f>
        <v>49617.15</v>
      </c>
    </row>
    <row r="921" spans="1:25" x14ac:dyDescent="0.2">
      <c r="A921">
        <v>720</v>
      </c>
      <c r="B921" t="s">
        <v>2794</v>
      </c>
      <c r="C921" t="s">
        <v>15</v>
      </c>
      <c r="D921">
        <v>204</v>
      </c>
      <c r="E921">
        <v>355</v>
      </c>
      <c r="F921">
        <v>361</v>
      </c>
      <c r="G921">
        <v>210</v>
      </c>
      <c r="H921">
        <v>883</v>
      </c>
      <c r="I921">
        <v>522</v>
      </c>
      <c r="J921">
        <v>406</v>
      </c>
      <c r="K921" t="s">
        <v>2780</v>
      </c>
      <c r="L921">
        <v>552</v>
      </c>
      <c r="M921">
        <v>44.62</v>
      </c>
      <c r="N921">
        <v>2014</v>
      </c>
      <c r="O921" t="str">
        <f>VLOOKUP(C921, Query[[Country]:[Population Rank]],2,FALSE)</f>
        <v>3</v>
      </c>
      <c r="P921" t="str">
        <f>VLOOKUP(C921, Query[[Country]:[Growth Rate]],3,FALSE)</f>
        <v>0.59%</v>
      </c>
      <c r="Q921" t="str">
        <f>VLOOKUP(C921, Query[[Country]:[World Percentage]],4,FALSE)</f>
        <v>4.25%</v>
      </c>
      <c r="R921" t="str">
        <f>VLOOKUP(C921, Query[[Country]:[Density]],5,FALSE)</f>
        <v>35.32</v>
      </c>
      <c r="S921" t="str">
        <f>VLOOKUP(C921, Query[[Country]:[Land Area]],6, FALSE)</f>
        <v>9,147,420</v>
      </c>
      <c r="T921" t="str">
        <f>VLOOKUP(C921, Query[[Country]:[Area]],10, FALSE)</f>
        <v>9,372,610</v>
      </c>
      <c r="U921" t="str">
        <f>VLOOKUP(C921, Query[[Country]:[Region]],12, FALSE)</f>
        <v>Americas</v>
      </c>
      <c r="V921" t="str">
        <f>VLOOKUP(C921, Query[[Country]:[Subregion]],13, FALSE)</f>
        <v>Northern America</v>
      </c>
      <c r="W921" t="str">
        <f>VLOOKUP(C921, Query[[Country]:[GDP (IMF)]],16, FALSE)</f>
        <v>$22.20 Tn</v>
      </c>
      <c r="X921" t="str">
        <f>VLOOKUP(C921, Query[[Country]:[GDP (UN)]],17, FALSE)</f>
        <v>$18.62 Tn</v>
      </c>
      <c r="Y921">
        <f>VLOOKUP(C921, Query[[Country]:[GDP Per Capita]],18, FALSE)</f>
        <v>67063.27</v>
      </c>
    </row>
    <row r="922" spans="1:25" x14ac:dyDescent="0.2">
      <c r="A922">
        <v>721</v>
      </c>
      <c r="B922" t="s">
        <v>746</v>
      </c>
      <c r="C922" t="s">
        <v>30</v>
      </c>
      <c r="D922">
        <v>48</v>
      </c>
      <c r="E922">
        <v>355</v>
      </c>
      <c r="F922">
        <v>478</v>
      </c>
      <c r="G922">
        <v>210</v>
      </c>
      <c r="H922">
        <v>823</v>
      </c>
      <c r="I922">
        <v>712</v>
      </c>
      <c r="J922">
        <v>609</v>
      </c>
      <c r="K922" t="s">
        <v>2766</v>
      </c>
      <c r="L922">
        <v>737</v>
      </c>
      <c r="M922">
        <v>44.62</v>
      </c>
      <c r="N922">
        <v>2014</v>
      </c>
      <c r="O922" t="str">
        <f>VLOOKUP(C922, Query[[Country]:[Population Rank]],2,FALSE)</f>
        <v>11</v>
      </c>
      <c r="P922" t="str">
        <f>VLOOKUP(C922, Query[[Country]:[Growth Rate]],3,FALSE)</f>
        <v>-0.30%</v>
      </c>
      <c r="Q922" t="str">
        <f>VLOOKUP(C922, Query[[Country]:[World Percentage]],4,FALSE)</f>
        <v>1.62%</v>
      </c>
      <c r="R922" t="str">
        <f>VLOOKUP(C922, Query[[Country]:[Density]],5,FALSE)</f>
        <v>334.66</v>
      </c>
      <c r="S922" t="str">
        <f>VLOOKUP(C922, Query[[Country]:[Land Area]],6, FALSE)</f>
        <v>364,555</v>
      </c>
      <c r="T922" t="str">
        <f>VLOOKUP(C922, Query[[Country]:[Area]],10, FALSE)</f>
        <v>377,930</v>
      </c>
      <c r="U922" t="str">
        <f>VLOOKUP(C922, Query[[Country]:[Region]],12, FALSE)</f>
        <v>Asia</v>
      </c>
      <c r="V922" t="str">
        <f>VLOOKUP(C922, Query[[Country]:[Subregion]],13, FALSE)</f>
        <v>Eastern Asia</v>
      </c>
      <c r="W922" t="str">
        <f>VLOOKUP(C922, Query[[Country]:[GDP (IMF)]],16, FALSE)</f>
        <v>$5.50 Tn</v>
      </c>
      <c r="X922" t="str">
        <f>VLOOKUP(C922, Query[[Country]:[GDP (UN)]],17, FALSE)</f>
        <v>$4.94 Tn</v>
      </c>
      <c r="Y922">
        <f>VLOOKUP(C922, Query[[Country]:[GDP Per Capita]],18, FALSE)</f>
        <v>43450.14</v>
      </c>
    </row>
    <row r="923" spans="1:25" x14ac:dyDescent="0.2">
      <c r="A923">
        <v>722</v>
      </c>
      <c r="B923" t="s">
        <v>747</v>
      </c>
      <c r="C923" t="s">
        <v>138</v>
      </c>
      <c r="D923">
        <v>38</v>
      </c>
      <c r="E923">
        <v>355</v>
      </c>
      <c r="F923">
        <v>478</v>
      </c>
      <c r="G923">
        <v>210</v>
      </c>
      <c r="H923">
        <v>508</v>
      </c>
      <c r="I923">
        <v>925</v>
      </c>
      <c r="J923">
        <v>609</v>
      </c>
      <c r="K923" t="s">
        <v>2752</v>
      </c>
      <c r="L923">
        <v>637</v>
      </c>
      <c r="M923">
        <v>44.62</v>
      </c>
      <c r="N923">
        <v>2014</v>
      </c>
      <c r="O923" t="str">
        <f>VLOOKUP(C923, Query[[Country]:[Population Rank]],2,FALSE)</f>
        <v>1</v>
      </c>
      <c r="P923" t="str">
        <f>VLOOKUP(C923, Query[[Country]:[Growth Rate]],3,FALSE)</f>
        <v>0.39%</v>
      </c>
      <c r="Q923" t="str">
        <f>VLOOKUP(C923, Query[[Country]:[World Percentage]],4,FALSE)</f>
        <v>18.47%</v>
      </c>
      <c r="R923" t="str">
        <f>VLOOKUP(C923, Query[[Country]:[Density]],5,FALSE)</f>
        <v>148.28</v>
      </c>
      <c r="S923" t="str">
        <f>VLOOKUP(C923, Query[[Country]:[Land Area]],6, FALSE)</f>
        <v>9,388,211</v>
      </c>
      <c r="T923" t="str">
        <f>VLOOKUP(C923, Query[[Country]:[Area]],10, FALSE)</f>
        <v>9,706,961</v>
      </c>
      <c r="U923" t="str">
        <f>VLOOKUP(C923, Query[[Country]:[Region]],12, FALSE)</f>
        <v>Asia</v>
      </c>
      <c r="V923" t="str">
        <f>VLOOKUP(C923, Query[[Country]:[Subregion]],13, FALSE)</f>
        <v>Eastern Asia</v>
      </c>
      <c r="W923" t="str">
        <f>VLOOKUP(C923, Query[[Country]:[GDP (IMF)]],16, FALSE)</f>
        <v>$15.47 Tn</v>
      </c>
      <c r="X923" t="str">
        <f>VLOOKUP(C923, Query[[Country]:[GDP (UN)]],17, FALSE)</f>
        <v>$11.22 Tn</v>
      </c>
      <c r="Y923">
        <f>VLOOKUP(C923, Query[[Country]:[GDP Per Capita]],18, FALSE)</f>
        <v>10746.78</v>
      </c>
    </row>
    <row r="924" spans="1:25" x14ac:dyDescent="0.2">
      <c r="A924">
        <v>723</v>
      </c>
      <c r="B924" t="s">
        <v>748</v>
      </c>
      <c r="C924" t="s">
        <v>115</v>
      </c>
      <c r="D924">
        <v>20</v>
      </c>
      <c r="E924">
        <v>355</v>
      </c>
      <c r="F924">
        <v>280</v>
      </c>
      <c r="G924">
        <v>210</v>
      </c>
      <c r="H924">
        <v>663</v>
      </c>
      <c r="I924">
        <v>795</v>
      </c>
      <c r="J924">
        <v>800</v>
      </c>
      <c r="K924" t="s">
        <v>2732</v>
      </c>
      <c r="L924">
        <v>426</v>
      </c>
      <c r="M924">
        <v>44.62</v>
      </c>
      <c r="N924">
        <v>2014</v>
      </c>
      <c r="O924" t="str">
        <f>VLOOKUP(C924, Query[[Country]:[Population Rank]],2,FALSE)</f>
        <v>55</v>
      </c>
      <c r="P924" t="str">
        <f>VLOOKUP(C924, Query[[Country]:[Growth Rate]],3,FALSE)</f>
        <v>1.18%</v>
      </c>
      <c r="Q924" t="str">
        <f>VLOOKUP(C924, Query[[Country]:[World Percentage]],4,FALSE)</f>
        <v>0.33%</v>
      </c>
      <c r="R924" t="str">
        <f>VLOOKUP(C924, Query[[Country]:[Density]],5,FALSE)</f>
        <v>3.32</v>
      </c>
      <c r="S924" t="str">
        <f>VLOOKUP(C924, Query[[Country]:[Land Area]],6, FALSE)</f>
        <v>7,682,300</v>
      </c>
      <c r="T924" t="str">
        <f>VLOOKUP(C924, Query[[Country]:[Area]],10, FALSE)</f>
        <v>7,692,024</v>
      </c>
      <c r="U924" t="str">
        <f>VLOOKUP(C924, Query[[Country]:[Region]],12, FALSE)</f>
        <v>Oceania</v>
      </c>
      <c r="V924" t="str">
        <f>VLOOKUP(C924, Query[[Country]:[Subregion]],13, FALSE)</f>
        <v>Australia and New Zealand</v>
      </c>
      <c r="W924" t="str">
        <f>VLOOKUP(C924, Query[[Country]:[GDP (IMF)]],16, FALSE)</f>
        <v>$1.48 Tn</v>
      </c>
      <c r="X924" t="str">
        <f>VLOOKUP(C924, Query[[Country]:[GDP (UN)]],17, FALSE)</f>
        <v>$1.30 Tn</v>
      </c>
      <c r="Y924">
        <f>VLOOKUP(C924, Query[[Country]:[GDP Per Capita]],18, FALSE)</f>
        <v>58096.73</v>
      </c>
    </row>
    <row r="925" spans="1:25" x14ac:dyDescent="0.2">
      <c r="A925">
        <v>724</v>
      </c>
      <c r="B925" t="s">
        <v>749</v>
      </c>
      <c r="C925" t="s">
        <v>19</v>
      </c>
      <c r="D925">
        <v>56</v>
      </c>
      <c r="E925">
        <v>355</v>
      </c>
      <c r="F925">
        <v>478</v>
      </c>
      <c r="G925">
        <v>210</v>
      </c>
      <c r="H925">
        <v>744</v>
      </c>
      <c r="I925">
        <v>421</v>
      </c>
      <c r="J925">
        <v>609</v>
      </c>
      <c r="K925" t="s">
        <v>2754</v>
      </c>
      <c r="L925">
        <v>737</v>
      </c>
      <c r="M925">
        <v>44.61</v>
      </c>
      <c r="N925">
        <v>2014</v>
      </c>
      <c r="O925" t="str">
        <f>VLOOKUP(C925, Query[[Country]:[Population Rank]],2,FALSE)</f>
        <v>21</v>
      </c>
      <c r="P925" t="str">
        <f>VLOOKUP(C925, Query[[Country]:[Growth Rate]],3,FALSE)</f>
        <v>0.53%</v>
      </c>
      <c r="Q925" t="str">
        <f>VLOOKUP(C925, Query[[Country]:[World Percentage]],4,FALSE)</f>
        <v>0.87%</v>
      </c>
      <c r="R925" t="str">
        <f>VLOOKUP(C925, Query[[Country]:[Density]],5,FALSE)</f>
        <v>279.48</v>
      </c>
      <c r="S925" t="str">
        <f>VLOOKUP(C925, Query[[Country]:[Land Area]],6, FALSE)</f>
        <v>241,930</v>
      </c>
      <c r="T925" t="str">
        <f>VLOOKUP(C925, Query[[Country]:[Area]],10, FALSE)</f>
        <v>242,900</v>
      </c>
      <c r="U925" t="str">
        <f>VLOOKUP(C925, Query[[Country]:[Region]],12, FALSE)</f>
        <v>Europe</v>
      </c>
      <c r="V925" t="str">
        <f>VLOOKUP(C925, Query[[Country]:[Subregion]],13, FALSE)</f>
        <v>Northern Europe</v>
      </c>
      <c r="W925" t="str">
        <f>VLOOKUP(C925, Query[[Country]:[GDP (IMF)]],16, FALSE)</f>
        <v>$2.93 Tn</v>
      </c>
      <c r="X925" t="str">
        <f>VLOOKUP(C925, Query[[Country]:[GDP (UN)]],17, FALSE)</f>
        <v>$2.65 Tn</v>
      </c>
      <c r="Y925">
        <f>VLOOKUP(C925, Query[[Country]:[GDP Per Capita]],18, FALSE)</f>
        <v>43117.57</v>
      </c>
    </row>
    <row r="926" spans="1:25" x14ac:dyDescent="0.2">
      <c r="A926">
        <v>725</v>
      </c>
      <c r="B926" t="s">
        <v>750</v>
      </c>
      <c r="C926" t="s">
        <v>235</v>
      </c>
      <c r="D926">
        <v>10</v>
      </c>
      <c r="E926">
        <v>355</v>
      </c>
      <c r="F926">
        <v>478</v>
      </c>
      <c r="G926">
        <v>210</v>
      </c>
      <c r="H926">
        <v>686</v>
      </c>
      <c r="I926">
        <v>683</v>
      </c>
      <c r="J926">
        <v>493</v>
      </c>
      <c r="K926" t="s">
        <v>2690</v>
      </c>
      <c r="L926">
        <v>552</v>
      </c>
      <c r="M926">
        <v>44.61</v>
      </c>
      <c r="N926">
        <v>2014</v>
      </c>
      <c r="O926" t="str">
        <f>VLOOKUP(C926, Query[[Country]:[Population Rank]],2,FALSE)</f>
        <v>97</v>
      </c>
      <c r="P926" t="str">
        <f>VLOOKUP(C926, Query[[Country]:[Growth Rate]],3,FALSE)</f>
        <v>0.57%</v>
      </c>
      <c r="Q926" t="str">
        <f>VLOOKUP(C926, Query[[Country]:[World Percentage]],4,FALSE)</f>
        <v>0.12%</v>
      </c>
      <c r="R926" t="str">
        <f>VLOOKUP(C926, Query[[Country]:[Density]],5,FALSE)</f>
        <v>107.38</v>
      </c>
      <c r="S926" t="str">
        <f>VLOOKUP(C926, Query[[Country]:[Land Area]],6, FALSE)</f>
        <v>82,409</v>
      </c>
      <c r="T926" t="str">
        <f>VLOOKUP(C926, Query[[Country]:[Area]],10, FALSE)</f>
        <v>83,871</v>
      </c>
      <c r="U926" t="str">
        <f>VLOOKUP(C926, Query[[Country]:[Region]],12, FALSE)</f>
        <v>Europe</v>
      </c>
      <c r="V926" t="str">
        <f>VLOOKUP(C926, Query[[Country]:[Subregion]],13, FALSE)</f>
        <v>Western Europe</v>
      </c>
      <c r="W926" t="str">
        <f>VLOOKUP(C926, Query[[Country]:[GDP (IMF)]],16, FALSE)</f>
        <v>$481.68 Bn</v>
      </c>
      <c r="X926" t="str">
        <f>VLOOKUP(C926, Query[[Country]:[GDP (UN)]],17, FALSE)</f>
        <v>$390.80 Bn</v>
      </c>
      <c r="Y926">
        <f>VLOOKUP(C926, Query[[Country]:[GDP Per Capita]],18, FALSE)</f>
        <v>53481.760000000002</v>
      </c>
    </row>
    <row r="927" spans="1:25" x14ac:dyDescent="0.2">
      <c r="A927">
        <v>726</v>
      </c>
      <c r="B927" t="s">
        <v>751</v>
      </c>
      <c r="C927" t="s">
        <v>30</v>
      </c>
      <c r="D927">
        <v>49</v>
      </c>
      <c r="E927">
        <v>355</v>
      </c>
      <c r="F927">
        <v>478</v>
      </c>
      <c r="G927">
        <v>210</v>
      </c>
      <c r="H927">
        <v>706</v>
      </c>
      <c r="I927">
        <v>510</v>
      </c>
      <c r="J927">
        <v>800</v>
      </c>
      <c r="K927" t="s">
        <v>2754</v>
      </c>
      <c r="L927">
        <v>737</v>
      </c>
      <c r="M927">
        <v>44.61</v>
      </c>
      <c r="N927">
        <v>2014</v>
      </c>
      <c r="O927" t="str">
        <f>VLOOKUP(C927, Query[[Country]:[Population Rank]],2,FALSE)</f>
        <v>11</v>
      </c>
      <c r="P927" t="str">
        <f>VLOOKUP(C927, Query[[Country]:[Growth Rate]],3,FALSE)</f>
        <v>-0.30%</v>
      </c>
      <c r="Q927" t="str">
        <f>VLOOKUP(C927, Query[[Country]:[World Percentage]],4,FALSE)</f>
        <v>1.62%</v>
      </c>
      <c r="R927" t="str">
        <f>VLOOKUP(C927, Query[[Country]:[Density]],5,FALSE)</f>
        <v>334.66</v>
      </c>
      <c r="S927" t="str">
        <f>VLOOKUP(C927, Query[[Country]:[Land Area]],6, FALSE)</f>
        <v>364,555</v>
      </c>
      <c r="T927" t="str">
        <f>VLOOKUP(C927, Query[[Country]:[Area]],10, FALSE)</f>
        <v>377,930</v>
      </c>
      <c r="U927" t="str">
        <f>VLOOKUP(C927, Query[[Country]:[Region]],12, FALSE)</f>
        <v>Asia</v>
      </c>
      <c r="V927" t="str">
        <f>VLOOKUP(C927, Query[[Country]:[Subregion]],13, FALSE)</f>
        <v>Eastern Asia</v>
      </c>
      <c r="W927" t="str">
        <f>VLOOKUP(C927, Query[[Country]:[GDP (IMF)]],16, FALSE)</f>
        <v>$5.50 Tn</v>
      </c>
      <c r="X927" t="str">
        <f>VLOOKUP(C927, Query[[Country]:[GDP (UN)]],17, FALSE)</f>
        <v>$4.94 Tn</v>
      </c>
      <c r="Y927">
        <f>VLOOKUP(C927, Query[[Country]:[GDP Per Capita]],18, FALSE)</f>
        <v>43450.14</v>
      </c>
    </row>
    <row r="928" spans="1:25" x14ac:dyDescent="0.2">
      <c r="A928">
        <v>727</v>
      </c>
      <c r="B928" t="s">
        <v>752</v>
      </c>
      <c r="C928" t="s">
        <v>15</v>
      </c>
      <c r="D928">
        <v>205</v>
      </c>
      <c r="E928">
        <v>355</v>
      </c>
      <c r="F928">
        <v>264</v>
      </c>
      <c r="G928">
        <v>210</v>
      </c>
      <c r="H928">
        <v>749</v>
      </c>
      <c r="I928">
        <v>671</v>
      </c>
      <c r="J928">
        <v>493</v>
      </c>
      <c r="K928" t="s">
        <v>2729</v>
      </c>
      <c r="L928">
        <v>637</v>
      </c>
      <c r="M928">
        <v>44.61</v>
      </c>
      <c r="N928">
        <v>2014</v>
      </c>
      <c r="O928" t="str">
        <f>VLOOKUP(C928, Query[[Country]:[Population Rank]],2,FALSE)</f>
        <v>3</v>
      </c>
      <c r="P928" t="str">
        <f>VLOOKUP(C928, Query[[Country]:[Growth Rate]],3,FALSE)</f>
        <v>0.59%</v>
      </c>
      <c r="Q928" t="str">
        <f>VLOOKUP(C928, Query[[Country]:[World Percentage]],4,FALSE)</f>
        <v>4.25%</v>
      </c>
      <c r="R928" t="str">
        <f>VLOOKUP(C928, Query[[Country]:[Density]],5,FALSE)</f>
        <v>35.32</v>
      </c>
      <c r="S928" t="str">
        <f>VLOOKUP(C928, Query[[Country]:[Land Area]],6, FALSE)</f>
        <v>9,147,420</v>
      </c>
      <c r="T928" t="str">
        <f>VLOOKUP(C928, Query[[Country]:[Area]],10, FALSE)</f>
        <v>9,372,610</v>
      </c>
      <c r="U928" t="str">
        <f>VLOOKUP(C928, Query[[Country]:[Region]],12, FALSE)</f>
        <v>Americas</v>
      </c>
      <c r="V928" t="str">
        <f>VLOOKUP(C928, Query[[Country]:[Subregion]],13, FALSE)</f>
        <v>Northern America</v>
      </c>
      <c r="W928" t="str">
        <f>VLOOKUP(C928, Query[[Country]:[GDP (IMF)]],16, FALSE)</f>
        <v>$22.20 Tn</v>
      </c>
      <c r="X928" t="str">
        <f>VLOOKUP(C928, Query[[Country]:[GDP (UN)]],17, FALSE)</f>
        <v>$18.62 Tn</v>
      </c>
      <c r="Y928">
        <f>VLOOKUP(C928, Query[[Country]:[GDP Per Capita]],18, FALSE)</f>
        <v>67063.27</v>
      </c>
    </row>
    <row r="929" spans="1:25" x14ac:dyDescent="0.2">
      <c r="A929">
        <v>728</v>
      </c>
      <c r="B929" t="s">
        <v>753</v>
      </c>
      <c r="C929" t="s">
        <v>95</v>
      </c>
      <c r="D929">
        <v>39</v>
      </c>
      <c r="E929">
        <v>355</v>
      </c>
      <c r="F929">
        <v>478</v>
      </c>
      <c r="G929">
        <v>210</v>
      </c>
      <c r="H929">
        <v>733</v>
      </c>
      <c r="I929">
        <v>574</v>
      </c>
      <c r="J929">
        <v>609</v>
      </c>
      <c r="K929" t="s">
        <v>2754</v>
      </c>
      <c r="L929">
        <v>737</v>
      </c>
      <c r="M929">
        <v>44.61</v>
      </c>
      <c r="N929">
        <v>2014</v>
      </c>
      <c r="O929" t="str">
        <f>VLOOKUP(C929, Query[[Country]:[Population Rank]],2,FALSE)</f>
        <v>23</v>
      </c>
      <c r="P929" t="str">
        <f>VLOOKUP(C929, Query[[Country]:[Growth Rate]],3,FALSE)</f>
        <v>-0.15%</v>
      </c>
      <c r="Q929" t="str">
        <f>VLOOKUP(C929, Query[[Country]:[World Percentage]],4,FALSE)</f>
        <v>0.78%</v>
      </c>
      <c r="R929" t="str">
        <f>VLOOKUP(C929, Query[[Country]:[Density]],5,FALSE)</f>
        <v>200.65</v>
      </c>
      <c r="S929" t="str">
        <f>VLOOKUP(C929, Query[[Country]:[Land Area]],6, FALSE)</f>
        <v>294,140</v>
      </c>
      <c r="T929" t="str">
        <f>VLOOKUP(C929, Query[[Country]:[Area]],10, FALSE)</f>
        <v>301,336</v>
      </c>
      <c r="U929" t="str">
        <f>VLOOKUP(C929, Query[[Country]:[Region]],12, FALSE)</f>
        <v>Europe</v>
      </c>
      <c r="V929" t="str">
        <f>VLOOKUP(C929, Query[[Country]:[Subregion]],13, FALSE)</f>
        <v>Southern Europe</v>
      </c>
      <c r="W929" t="str">
        <f>VLOOKUP(C929, Query[[Country]:[GDP (IMF)]],16, FALSE)</f>
        <v>$2.09 Tn</v>
      </c>
      <c r="X929" t="str">
        <f>VLOOKUP(C929, Query[[Country]:[GDP (UN)]],17, FALSE)</f>
        <v>$1.86 Tn</v>
      </c>
      <c r="Y929">
        <f>VLOOKUP(C929, Query[[Country]:[GDP Per Capita]],18, FALSE)</f>
        <v>34574.71</v>
      </c>
    </row>
    <row r="930" spans="1:25" x14ac:dyDescent="0.2">
      <c r="A930">
        <v>729</v>
      </c>
      <c r="B930" t="s">
        <v>754</v>
      </c>
      <c r="C930" t="s">
        <v>159</v>
      </c>
      <c r="D930">
        <v>25</v>
      </c>
      <c r="E930">
        <v>355</v>
      </c>
      <c r="F930">
        <v>478</v>
      </c>
      <c r="G930">
        <v>210</v>
      </c>
      <c r="H930">
        <v>596</v>
      </c>
      <c r="I930">
        <v>637</v>
      </c>
      <c r="J930">
        <v>406</v>
      </c>
      <c r="K930" t="s">
        <v>2749</v>
      </c>
      <c r="L930">
        <v>481</v>
      </c>
      <c r="M930">
        <v>44.61</v>
      </c>
      <c r="N930">
        <v>2014</v>
      </c>
      <c r="O930" t="str">
        <f>VLOOKUP(C930, Query[[Country]:[Population Rank]],2,FALSE)</f>
        <v>30</v>
      </c>
      <c r="P930" t="str">
        <f>VLOOKUP(C930, Query[[Country]:[Growth Rate]],3,FALSE)</f>
        <v>0.04%</v>
      </c>
      <c r="Q930" t="str">
        <f>VLOOKUP(C930, Query[[Country]:[World Percentage]],4,FALSE)</f>
        <v>0.60%</v>
      </c>
      <c r="R930" t="str">
        <f>VLOOKUP(C930, Query[[Country]:[Density]],5,FALSE)</f>
        <v>92.40</v>
      </c>
      <c r="S930" t="str">
        <f>VLOOKUP(C930, Query[[Country]:[Land Area]],6, FALSE)</f>
        <v>498,800</v>
      </c>
      <c r="T930" t="str">
        <f>VLOOKUP(C930, Query[[Country]:[Area]],10, FALSE)</f>
        <v>505,992</v>
      </c>
      <c r="U930" t="str">
        <f>VLOOKUP(C930, Query[[Country]:[Region]],12, FALSE)</f>
        <v>Europe</v>
      </c>
      <c r="V930" t="str">
        <f>VLOOKUP(C930, Query[[Country]:[Subregion]],13, FALSE)</f>
        <v>Southern Europe</v>
      </c>
      <c r="W930" t="str">
        <f>VLOOKUP(C930, Query[[Country]:[GDP (IMF)]],16, FALSE)</f>
        <v>$1.50 Tn</v>
      </c>
      <c r="X930" t="str">
        <f>VLOOKUP(C930, Query[[Country]:[GDP (UN)]],17, FALSE)</f>
        <v>$1.24 Tn</v>
      </c>
      <c r="Y930">
        <f>VLOOKUP(C930, Query[[Country]:[GDP Per Capita]],18, FALSE)</f>
        <v>32019.83</v>
      </c>
    </row>
    <row r="931" spans="1:25" x14ac:dyDescent="0.2">
      <c r="A931">
        <v>730</v>
      </c>
      <c r="B931" t="s">
        <v>2795</v>
      </c>
      <c r="C931" t="s">
        <v>159</v>
      </c>
      <c r="D931">
        <v>26</v>
      </c>
      <c r="E931">
        <v>355</v>
      </c>
      <c r="F931">
        <v>478</v>
      </c>
      <c r="G931">
        <v>210</v>
      </c>
      <c r="H931">
        <v>769</v>
      </c>
      <c r="I931">
        <v>584</v>
      </c>
      <c r="J931">
        <v>800</v>
      </c>
      <c r="K931" t="s">
        <v>2744</v>
      </c>
      <c r="L931">
        <v>307</v>
      </c>
      <c r="M931">
        <v>44.61</v>
      </c>
      <c r="N931">
        <v>2014</v>
      </c>
      <c r="O931" t="str">
        <f>VLOOKUP(C931, Query[[Country]:[Population Rank]],2,FALSE)</f>
        <v>30</v>
      </c>
      <c r="P931" t="str">
        <f>VLOOKUP(C931, Query[[Country]:[Growth Rate]],3,FALSE)</f>
        <v>0.04%</v>
      </c>
      <c r="Q931" t="str">
        <f>VLOOKUP(C931, Query[[Country]:[World Percentage]],4,FALSE)</f>
        <v>0.60%</v>
      </c>
      <c r="R931" t="str">
        <f>VLOOKUP(C931, Query[[Country]:[Density]],5,FALSE)</f>
        <v>92.40</v>
      </c>
      <c r="S931" t="str">
        <f>VLOOKUP(C931, Query[[Country]:[Land Area]],6, FALSE)</f>
        <v>498,800</v>
      </c>
      <c r="T931" t="str">
        <f>VLOOKUP(C931, Query[[Country]:[Area]],10, FALSE)</f>
        <v>505,992</v>
      </c>
      <c r="U931" t="str">
        <f>VLOOKUP(C931, Query[[Country]:[Region]],12, FALSE)</f>
        <v>Europe</v>
      </c>
      <c r="V931" t="str">
        <f>VLOOKUP(C931, Query[[Country]:[Subregion]],13, FALSE)</f>
        <v>Southern Europe</v>
      </c>
      <c r="W931" t="str">
        <f>VLOOKUP(C931, Query[[Country]:[GDP (IMF)]],16, FALSE)</f>
        <v>$1.50 Tn</v>
      </c>
      <c r="X931" t="str">
        <f>VLOOKUP(C931, Query[[Country]:[GDP (UN)]],17, FALSE)</f>
        <v>$1.24 Tn</v>
      </c>
      <c r="Y931">
        <f>VLOOKUP(C931, Query[[Country]:[GDP Per Capita]],18, FALSE)</f>
        <v>32019.83</v>
      </c>
    </row>
    <row r="932" spans="1:25" x14ac:dyDescent="0.2">
      <c r="A932">
        <v>731</v>
      </c>
      <c r="B932" t="s">
        <v>755</v>
      </c>
      <c r="C932" t="s">
        <v>138</v>
      </c>
      <c r="D932">
        <v>39</v>
      </c>
      <c r="E932">
        <v>355</v>
      </c>
      <c r="F932">
        <v>478</v>
      </c>
      <c r="G932">
        <v>210</v>
      </c>
      <c r="H932">
        <v>833</v>
      </c>
      <c r="I932">
        <v>952</v>
      </c>
      <c r="J932">
        <v>250</v>
      </c>
      <c r="K932" t="s">
        <v>2744</v>
      </c>
      <c r="L932">
        <v>481</v>
      </c>
      <c r="M932">
        <v>44.61</v>
      </c>
      <c r="N932">
        <v>2014</v>
      </c>
      <c r="O932" t="str">
        <f>VLOOKUP(C932, Query[[Country]:[Population Rank]],2,FALSE)</f>
        <v>1</v>
      </c>
      <c r="P932" t="str">
        <f>VLOOKUP(C932, Query[[Country]:[Growth Rate]],3,FALSE)</f>
        <v>0.39%</v>
      </c>
      <c r="Q932" t="str">
        <f>VLOOKUP(C932, Query[[Country]:[World Percentage]],4,FALSE)</f>
        <v>18.47%</v>
      </c>
      <c r="R932" t="str">
        <f>VLOOKUP(C932, Query[[Country]:[Density]],5,FALSE)</f>
        <v>148.28</v>
      </c>
      <c r="S932" t="str">
        <f>VLOOKUP(C932, Query[[Country]:[Land Area]],6, FALSE)</f>
        <v>9,388,211</v>
      </c>
      <c r="T932" t="str">
        <f>VLOOKUP(C932, Query[[Country]:[Area]],10, FALSE)</f>
        <v>9,706,961</v>
      </c>
      <c r="U932" t="str">
        <f>VLOOKUP(C932, Query[[Country]:[Region]],12, FALSE)</f>
        <v>Asia</v>
      </c>
      <c r="V932" t="str">
        <f>VLOOKUP(C932, Query[[Country]:[Subregion]],13, FALSE)</f>
        <v>Eastern Asia</v>
      </c>
      <c r="W932" t="str">
        <f>VLOOKUP(C932, Query[[Country]:[GDP (IMF)]],16, FALSE)</f>
        <v>$15.47 Tn</v>
      </c>
      <c r="X932" t="str">
        <f>VLOOKUP(C932, Query[[Country]:[GDP (UN)]],17, FALSE)</f>
        <v>$11.22 Tn</v>
      </c>
      <c r="Y932">
        <f>VLOOKUP(C932, Query[[Country]:[GDP Per Capita]],18, FALSE)</f>
        <v>10746.78</v>
      </c>
    </row>
    <row r="933" spans="1:25" x14ac:dyDescent="0.2">
      <c r="A933">
        <v>732</v>
      </c>
      <c r="B933" t="s">
        <v>756</v>
      </c>
      <c r="C933" t="s">
        <v>757</v>
      </c>
      <c r="D933">
        <v>1</v>
      </c>
      <c r="E933">
        <v>355</v>
      </c>
      <c r="F933">
        <v>478</v>
      </c>
      <c r="G933">
        <v>210</v>
      </c>
      <c r="H933">
        <v>709</v>
      </c>
      <c r="I933">
        <v>625</v>
      </c>
      <c r="J933">
        <v>493</v>
      </c>
      <c r="K933" t="s">
        <v>2690</v>
      </c>
      <c r="L933">
        <v>737</v>
      </c>
      <c r="M933">
        <v>44.6</v>
      </c>
      <c r="N933">
        <v>2014</v>
      </c>
    </row>
    <row r="934" spans="1:25" x14ac:dyDescent="0.2">
      <c r="A934">
        <v>733</v>
      </c>
      <c r="B934" t="s">
        <v>758</v>
      </c>
      <c r="C934" t="s">
        <v>15</v>
      </c>
      <c r="D934">
        <v>206</v>
      </c>
      <c r="E934">
        <v>355</v>
      </c>
      <c r="F934">
        <v>478</v>
      </c>
      <c r="G934">
        <v>210</v>
      </c>
      <c r="H934">
        <v>886</v>
      </c>
      <c r="I934">
        <v>443</v>
      </c>
      <c r="J934">
        <v>800</v>
      </c>
      <c r="K934" t="s">
        <v>2754</v>
      </c>
      <c r="L934">
        <v>737</v>
      </c>
      <c r="M934">
        <v>44.6</v>
      </c>
      <c r="N934">
        <v>2014</v>
      </c>
      <c r="O934" t="str">
        <f>VLOOKUP(C934, Query[[Country]:[Population Rank]],2,FALSE)</f>
        <v>3</v>
      </c>
      <c r="P934" t="str">
        <f>VLOOKUP(C934, Query[[Country]:[Growth Rate]],3,FALSE)</f>
        <v>0.59%</v>
      </c>
      <c r="Q934" t="str">
        <f>VLOOKUP(C934, Query[[Country]:[World Percentage]],4,FALSE)</f>
        <v>4.25%</v>
      </c>
      <c r="R934" t="str">
        <f>VLOOKUP(C934, Query[[Country]:[Density]],5,FALSE)</f>
        <v>35.32</v>
      </c>
      <c r="S934" t="str">
        <f>VLOOKUP(C934, Query[[Country]:[Land Area]],6, FALSE)</f>
        <v>9,147,420</v>
      </c>
      <c r="T934" t="str">
        <f>VLOOKUP(C934, Query[[Country]:[Area]],10, FALSE)</f>
        <v>9,372,610</v>
      </c>
      <c r="U934" t="str">
        <f>VLOOKUP(C934, Query[[Country]:[Region]],12, FALSE)</f>
        <v>Americas</v>
      </c>
      <c r="V934" t="str">
        <f>VLOOKUP(C934, Query[[Country]:[Subregion]],13, FALSE)</f>
        <v>Northern America</v>
      </c>
      <c r="W934" t="str">
        <f>VLOOKUP(C934, Query[[Country]:[GDP (IMF)]],16, FALSE)</f>
        <v>$22.20 Tn</v>
      </c>
      <c r="X934" t="str">
        <f>VLOOKUP(C934, Query[[Country]:[GDP (UN)]],17, FALSE)</f>
        <v>$18.62 Tn</v>
      </c>
      <c r="Y934">
        <f>VLOOKUP(C934, Query[[Country]:[GDP Per Capita]],18, FALSE)</f>
        <v>67063.27</v>
      </c>
    </row>
    <row r="935" spans="1:25" x14ac:dyDescent="0.2">
      <c r="A935">
        <v>734</v>
      </c>
      <c r="B935" t="s">
        <v>759</v>
      </c>
      <c r="C935" t="s">
        <v>30</v>
      </c>
      <c r="D935">
        <v>50</v>
      </c>
      <c r="E935">
        <v>355</v>
      </c>
      <c r="F935">
        <v>478</v>
      </c>
      <c r="G935">
        <v>210</v>
      </c>
      <c r="H935">
        <v>805</v>
      </c>
      <c r="I935">
        <v>834</v>
      </c>
      <c r="J935">
        <v>609</v>
      </c>
      <c r="K935" t="s">
        <v>2772</v>
      </c>
      <c r="L935">
        <v>338</v>
      </c>
      <c r="M935">
        <v>44.6</v>
      </c>
      <c r="N935">
        <v>2014</v>
      </c>
      <c r="O935" t="str">
        <f>VLOOKUP(C935, Query[[Country]:[Population Rank]],2,FALSE)</f>
        <v>11</v>
      </c>
      <c r="P935" t="str">
        <f>VLOOKUP(C935, Query[[Country]:[Growth Rate]],3,FALSE)</f>
        <v>-0.30%</v>
      </c>
      <c r="Q935" t="str">
        <f>VLOOKUP(C935, Query[[Country]:[World Percentage]],4,FALSE)</f>
        <v>1.62%</v>
      </c>
      <c r="R935" t="str">
        <f>VLOOKUP(C935, Query[[Country]:[Density]],5,FALSE)</f>
        <v>334.66</v>
      </c>
      <c r="S935" t="str">
        <f>VLOOKUP(C935, Query[[Country]:[Land Area]],6, FALSE)</f>
        <v>364,555</v>
      </c>
      <c r="T935" t="str">
        <f>VLOOKUP(C935, Query[[Country]:[Area]],10, FALSE)</f>
        <v>377,930</v>
      </c>
      <c r="U935" t="str">
        <f>VLOOKUP(C935, Query[[Country]:[Region]],12, FALSE)</f>
        <v>Asia</v>
      </c>
      <c r="V935" t="str">
        <f>VLOOKUP(C935, Query[[Country]:[Subregion]],13, FALSE)</f>
        <v>Eastern Asia</v>
      </c>
      <c r="W935" t="str">
        <f>VLOOKUP(C935, Query[[Country]:[GDP (IMF)]],16, FALSE)</f>
        <v>$5.50 Tn</v>
      </c>
      <c r="X935" t="str">
        <f>VLOOKUP(C935, Query[[Country]:[GDP (UN)]],17, FALSE)</f>
        <v>$4.94 Tn</v>
      </c>
      <c r="Y935">
        <f>VLOOKUP(C935, Query[[Country]:[GDP Per Capita]],18, FALSE)</f>
        <v>43450.14</v>
      </c>
    </row>
    <row r="936" spans="1:25" x14ac:dyDescent="0.2">
      <c r="A936">
        <v>735</v>
      </c>
      <c r="B936" t="s">
        <v>760</v>
      </c>
      <c r="C936" t="s">
        <v>19</v>
      </c>
      <c r="D936">
        <v>57</v>
      </c>
      <c r="E936">
        <v>355</v>
      </c>
      <c r="F936">
        <v>334</v>
      </c>
      <c r="G936">
        <v>210</v>
      </c>
      <c r="H936">
        <v>804</v>
      </c>
      <c r="I936">
        <v>717</v>
      </c>
      <c r="J936">
        <v>609</v>
      </c>
      <c r="K936" t="s">
        <v>2763</v>
      </c>
      <c r="L936">
        <v>737</v>
      </c>
      <c r="M936">
        <v>44.6</v>
      </c>
      <c r="N936">
        <v>2014</v>
      </c>
      <c r="O936" t="str">
        <f>VLOOKUP(C936, Query[[Country]:[Population Rank]],2,FALSE)</f>
        <v>21</v>
      </c>
      <c r="P936" t="str">
        <f>VLOOKUP(C936, Query[[Country]:[Growth Rate]],3,FALSE)</f>
        <v>0.53%</v>
      </c>
      <c r="Q936" t="str">
        <f>VLOOKUP(C936, Query[[Country]:[World Percentage]],4,FALSE)</f>
        <v>0.87%</v>
      </c>
      <c r="R936" t="str">
        <f>VLOOKUP(C936, Query[[Country]:[Density]],5,FALSE)</f>
        <v>279.48</v>
      </c>
      <c r="S936" t="str">
        <f>VLOOKUP(C936, Query[[Country]:[Land Area]],6, FALSE)</f>
        <v>241,930</v>
      </c>
      <c r="T936" t="str">
        <f>VLOOKUP(C936, Query[[Country]:[Area]],10, FALSE)</f>
        <v>242,900</v>
      </c>
      <c r="U936" t="str">
        <f>VLOOKUP(C936, Query[[Country]:[Region]],12, FALSE)</f>
        <v>Europe</v>
      </c>
      <c r="V936" t="str">
        <f>VLOOKUP(C936, Query[[Country]:[Subregion]],13, FALSE)</f>
        <v>Northern Europe</v>
      </c>
      <c r="W936" t="str">
        <f>VLOOKUP(C936, Query[[Country]:[GDP (IMF)]],16, FALSE)</f>
        <v>$2.93 Tn</v>
      </c>
      <c r="X936" t="str">
        <f>VLOOKUP(C936, Query[[Country]:[GDP (UN)]],17, FALSE)</f>
        <v>$2.65 Tn</v>
      </c>
      <c r="Y936">
        <f>VLOOKUP(C936, Query[[Country]:[GDP Per Capita]],18, FALSE)</f>
        <v>43117.57</v>
      </c>
    </row>
    <row r="937" spans="1:25" x14ac:dyDescent="0.2">
      <c r="A937">
        <v>736</v>
      </c>
      <c r="B937" t="s">
        <v>761</v>
      </c>
      <c r="C937" t="s">
        <v>15</v>
      </c>
      <c r="D937">
        <v>207</v>
      </c>
      <c r="E937">
        <v>247</v>
      </c>
      <c r="F937">
        <v>383</v>
      </c>
      <c r="G937">
        <v>210</v>
      </c>
      <c r="H937">
        <v>825</v>
      </c>
      <c r="I937">
        <v>606</v>
      </c>
      <c r="J937">
        <v>800</v>
      </c>
      <c r="K937" t="s">
        <v>2765</v>
      </c>
      <c r="L937">
        <v>737</v>
      </c>
      <c r="M937">
        <v>44.6</v>
      </c>
      <c r="N937">
        <v>2014</v>
      </c>
      <c r="O937" t="str">
        <f>VLOOKUP(C937, Query[[Country]:[Population Rank]],2,FALSE)</f>
        <v>3</v>
      </c>
      <c r="P937" t="str">
        <f>VLOOKUP(C937, Query[[Country]:[Growth Rate]],3,FALSE)</f>
        <v>0.59%</v>
      </c>
      <c r="Q937" t="str">
        <f>VLOOKUP(C937, Query[[Country]:[World Percentage]],4,FALSE)</f>
        <v>4.25%</v>
      </c>
      <c r="R937" t="str">
        <f>VLOOKUP(C937, Query[[Country]:[Density]],5,FALSE)</f>
        <v>35.32</v>
      </c>
      <c r="S937" t="str">
        <f>VLOOKUP(C937, Query[[Country]:[Land Area]],6, FALSE)</f>
        <v>9,147,420</v>
      </c>
      <c r="T937" t="str">
        <f>VLOOKUP(C937, Query[[Country]:[Area]],10, FALSE)</f>
        <v>9,372,610</v>
      </c>
      <c r="U937" t="str">
        <f>VLOOKUP(C937, Query[[Country]:[Region]],12, FALSE)</f>
        <v>Americas</v>
      </c>
      <c r="V937" t="str">
        <f>VLOOKUP(C937, Query[[Country]:[Subregion]],13, FALSE)</f>
        <v>Northern America</v>
      </c>
      <c r="W937" t="str">
        <f>VLOOKUP(C937, Query[[Country]:[GDP (IMF)]],16, FALSE)</f>
        <v>$22.20 Tn</v>
      </c>
      <c r="X937" t="str">
        <f>VLOOKUP(C937, Query[[Country]:[GDP (UN)]],17, FALSE)</f>
        <v>$18.62 Tn</v>
      </c>
      <c r="Y937">
        <f>VLOOKUP(C937, Query[[Country]:[GDP Per Capita]],18, FALSE)</f>
        <v>67063.27</v>
      </c>
    </row>
    <row r="938" spans="1:25" x14ac:dyDescent="0.2">
      <c r="A938">
        <v>737</v>
      </c>
      <c r="B938" t="s">
        <v>762</v>
      </c>
      <c r="C938" t="s">
        <v>115</v>
      </c>
      <c r="D938">
        <v>21</v>
      </c>
      <c r="E938">
        <v>355</v>
      </c>
      <c r="F938">
        <v>478</v>
      </c>
      <c r="G938">
        <v>210</v>
      </c>
      <c r="H938">
        <v>658</v>
      </c>
      <c r="I938">
        <v>447</v>
      </c>
      <c r="J938">
        <v>493</v>
      </c>
      <c r="K938" t="s">
        <v>2752</v>
      </c>
      <c r="L938">
        <v>737</v>
      </c>
      <c r="M938">
        <v>44.6</v>
      </c>
      <c r="N938">
        <v>2014</v>
      </c>
      <c r="O938" t="str">
        <f>VLOOKUP(C938, Query[[Country]:[Population Rank]],2,FALSE)</f>
        <v>55</v>
      </c>
      <c r="P938" t="str">
        <f>VLOOKUP(C938, Query[[Country]:[Growth Rate]],3,FALSE)</f>
        <v>1.18%</v>
      </c>
      <c r="Q938" t="str">
        <f>VLOOKUP(C938, Query[[Country]:[World Percentage]],4,FALSE)</f>
        <v>0.33%</v>
      </c>
      <c r="R938" t="str">
        <f>VLOOKUP(C938, Query[[Country]:[Density]],5,FALSE)</f>
        <v>3.32</v>
      </c>
      <c r="S938" t="str">
        <f>VLOOKUP(C938, Query[[Country]:[Land Area]],6, FALSE)</f>
        <v>7,682,300</v>
      </c>
      <c r="T938" t="str">
        <f>VLOOKUP(C938, Query[[Country]:[Area]],10, FALSE)</f>
        <v>7,692,024</v>
      </c>
      <c r="U938" t="str">
        <f>VLOOKUP(C938, Query[[Country]:[Region]],12, FALSE)</f>
        <v>Oceania</v>
      </c>
      <c r="V938" t="str">
        <f>VLOOKUP(C938, Query[[Country]:[Subregion]],13, FALSE)</f>
        <v>Australia and New Zealand</v>
      </c>
      <c r="W938" t="str">
        <f>VLOOKUP(C938, Query[[Country]:[GDP (IMF)]],16, FALSE)</f>
        <v>$1.48 Tn</v>
      </c>
      <c r="X938" t="str">
        <f>VLOOKUP(C938, Query[[Country]:[GDP (UN)]],17, FALSE)</f>
        <v>$1.30 Tn</v>
      </c>
      <c r="Y938">
        <f>VLOOKUP(C938, Query[[Country]:[GDP Per Capita]],18, FALSE)</f>
        <v>58096.73</v>
      </c>
    </row>
    <row r="939" spans="1:25" x14ac:dyDescent="0.2">
      <c r="A939">
        <v>738</v>
      </c>
      <c r="B939" t="s">
        <v>763</v>
      </c>
      <c r="C939" t="s">
        <v>19</v>
      </c>
      <c r="D939">
        <v>58</v>
      </c>
      <c r="E939">
        <v>355</v>
      </c>
      <c r="F939">
        <v>478</v>
      </c>
      <c r="G939">
        <v>210</v>
      </c>
      <c r="H939">
        <v>940</v>
      </c>
      <c r="I939">
        <v>895</v>
      </c>
      <c r="J939">
        <v>493</v>
      </c>
      <c r="K939" t="s">
        <v>2765</v>
      </c>
      <c r="L939">
        <v>259</v>
      </c>
      <c r="M939">
        <v>44.6</v>
      </c>
      <c r="N939">
        <v>2014</v>
      </c>
      <c r="O939" t="str">
        <f>VLOOKUP(C939, Query[[Country]:[Population Rank]],2,FALSE)</f>
        <v>21</v>
      </c>
      <c r="P939" t="str">
        <f>VLOOKUP(C939, Query[[Country]:[Growth Rate]],3,FALSE)</f>
        <v>0.53%</v>
      </c>
      <c r="Q939" t="str">
        <f>VLOOKUP(C939, Query[[Country]:[World Percentage]],4,FALSE)</f>
        <v>0.87%</v>
      </c>
      <c r="R939" t="str">
        <f>VLOOKUP(C939, Query[[Country]:[Density]],5,FALSE)</f>
        <v>279.48</v>
      </c>
      <c r="S939" t="str">
        <f>VLOOKUP(C939, Query[[Country]:[Land Area]],6, FALSE)</f>
        <v>241,930</v>
      </c>
      <c r="T939" t="str">
        <f>VLOOKUP(C939, Query[[Country]:[Area]],10, FALSE)</f>
        <v>242,900</v>
      </c>
      <c r="U939" t="str">
        <f>VLOOKUP(C939, Query[[Country]:[Region]],12, FALSE)</f>
        <v>Europe</v>
      </c>
      <c r="V939" t="str">
        <f>VLOOKUP(C939, Query[[Country]:[Subregion]],13, FALSE)</f>
        <v>Northern Europe</v>
      </c>
      <c r="W939" t="str">
        <f>VLOOKUP(C939, Query[[Country]:[GDP (IMF)]],16, FALSE)</f>
        <v>$2.93 Tn</v>
      </c>
      <c r="X939" t="str">
        <f>VLOOKUP(C939, Query[[Country]:[GDP (UN)]],17, FALSE)</f>
        <v>$2.65 Tn</v>
      </c>
      <c r="Y939">
        <f>VLOOKUP(C939, Query[[Country]:[GDP Per Capita]],18, FALSE)</f>
        <v>43117.57</v>
      </c>
    </row>
    <row r="940" spans="1:25" x14ac:dyDescent="0.2">
      <c r="A940">
        <v>739</v>
      </c>
      <c r="B940" t="s">
        <v>2796</v>
      </c>
      <c r="C940" t="s">
        <v>66</v>
      </c>
      <c r="D940">
        <v>34</v>
      </c>
      <c r="E940">
        <v>355</v>
      </c>
      <c r="F940">
        <v>478</v>
      </c>
      <c r="G940">
        <v>210</v>
      </c>
      <c r="H940">
        <v>998</v>
      </c>
      <c r="I940">
        <v>363</v>
      </c>
      <c r="J940">
        <v>609</v>
      </c>
      <c r="K940" t="s">
        <v>2690</v>
      </c>
      <c r="L940">
        <v>737</v>
      </c>
      <c r="M940">
        <v>44.59</v>
      </c>
      <c r="N940">
        <v>2014</v>
      </c>
      <c r="O940" t="str">
        <f>VLOOKUP(C940, Query[[Country]:[Population Rank]],2,FALSE)</f>
        <v>22</v>
      </c>
      <c r="P940" t="str">
        <f>VLOOKUP(C940, Query[[Country]:[Growth Rate]],3,FALSE)</f>
        <v>0.22%</v>
      </c>
      <c r="Q940" t="str">
        <f>VLOOKUP(C940, Query[[Country]:[World Percentage]],4,FALSE)</f>
        <v>0.84%</v>
      </c>
      <c r="R940" t="str">
        <f>VLOOKUP(C940, Query[[Country]:[Density]],5,FALSE)</f>
        <v>118.31</v>
      </c>
      <c r="S940" t="str">
        <f>VLOOKUP(C940, Query[[Country]:[Land Area]],6, FALSE)</f>
        <v>547,557</v>
      </c>
      <c r="T940" t="str">
        <f>VLOOKUP(C940, Query[[Country]:[Area]],10, FALSE)</f>
        <v>551,695</v>
      </c>
      <c r="U940" t="str">
        <f>VLOOKUP(C940, Query[[Country]:[Region]],12, FALSE)</f>
        <v>Europe</v>
      </c>
      <c r="V940" t="str">
        <f>VLOOKUP(C940, Query[[Country]:[Subregion]],13, FALSE)</f>
        <v>Western Europe</v>
      </c>
      <c r="W940" t="str">
        <f>VLOOKUP(C940, Query[[Country]:[GDP (IMF)]],16, FALSE)</f>
        <v>$2.88 Tn</v>
      </c>
      <c r="X940" t="str">
        <f>VLOOKUP(C940, Query[[Country]:[GDP (UN)]],17, FALSE)</f>
        <v>$2.47 Tn</v>
      </c>
      <c r="Y940">
        <f>VLOOKUP(C940, Query[[Country]:[GDP Per Capita]],18, FALSE)</f>
        <v>44061.52</v>
      </c>
    </row>
    <row r="941" spans="1:25" x14ac:dyDescent="0.2">
      <c r="A941">
        <v>740</v>
      </c>
      <c r="B941" t="s">
        <v>764</v>
      </c>
      <c r="C941" t="s">
        <v>95</v>
      </c>
      <c r="D941">
        <v>40</v>
      </c>
      <c r="E941">
        <v>355</v>
      </c>
      <c r="F941">
        <v>478</v>
      </c>
      <c r="G941">
        <v>210</v>
      </c>
      <c r="H941">
        <v>518</v>
      </c>
      <c r="I941">
        <v>809</v>
      </c>
      <c r="J941">
        <v>609</v>
      </c>
      <c r="K941" t="s">
        <v>2772</v>
      </c>
      <c r="L941">
        <v>552</v>
      </c>
      <c r="M941">
        <v>44.59</v>
      </c>
      <c r="N941">
        <v>2014</v>
      </c>
      <c r="O941" t="str">
        <f>VLOOKUP(C941, Query[[Country]:[Population Rank]],2,FALSE)</f>
        <v>23</v>
      </c>
      <c r="P941" t="str">
        <f>VLOOKUP(C941, Query[[Country]:[Growth Rate]],3,FALSE)</f>
        <v>-0.15%</v>
      </c>
      <c r="Q941" t="str">
        <f>VLOOKUP(C941, Query[[Country]:[World Percentage]],4,FALSE)</f>
        <v>0.78%</v>
      </c>
      <c r="R941" t="str">
        <f>VLOOKUP(C941, Query[[Country]:[Density]],5,FALSE)</f>
        <v>200.65</v>
      </c>
      <c r="S941" t="str">
        <f>VLOOKUP(C941, Query[[Country]:[Land Area]],6, FALSE)</f>
        <v>294,140</v>
      </c>
      <c r="T941" t="str">
        <f>VLOOKUP(C941, Query[[Country]:[Area]],10, FALSE)</f>
        <v>301,336</v>
      </c>
      <c r="U941" t="str">
        <f>VLOOKUP(C941, Query[[Country]:[Region]],12, FALSE)</f>
        <v>Europe</v>
      </c>
      <c r="V941" t="str">
        <f>VLOOKUP(C941, Query[[Country]:[Subregion]],13, FALSE)</f>
        <v>Southern Europe</v>
      </c>
      <c r="W941" t="str">
        <f>VLOOKUP(C941, Query[[Country]:[GDP (IMF)]],16, FALSE)</f>
        <v>$2.09 Tn</v>
      </c>
      <c r="X941" t="str">
        <f>VLOOKUP(C941, Query[[Country]:[GDP (UN)]],17, FALSE)</f>
        <v>$1.86 Tn</v>
      </c>
      <c r="Y941">
        <f>VLOOKUP(C941, Query[[Country]:[GDP Per Capita]],18, FALSE)</f>
        <v>34574.71</v>
      </c>
    </row>
    <row r="942" spans="1:25" x14ac:dyDescent="0.2">
      <c r="A942">
        <v>741</v>
      </c>
      <c r="B942" t="s">
        <v>765</v>
      </c>
      <c r="C942" t="s">
        <v>409</v>
      </c>
      <c r="D942">
        <v>2</v>
      </c>
      <c r="E942">
        <v>355</v>
      </c>
      <c r="F942">
        <v>476</v>
      </c>
      <c r="G942">
        <v>210</v>
      </c>
      <c r="H942">
        <v>546</v>
      </c>
      <c r="I942">
        <v>523</v>
      </c>
      <c r="J942">
        <v>406</v>
      </c>
      <c r="K942" t="s">
        <v>2780</v>
      </c>
      <c r="L942">
        <v>737</v>
      </c>
      <c r="M942">
        <v>44.59</v>
      </c>
      <c r="N942">
        <v>2014</v>
      </c>
      <c r="O942" t="str">
        <f>VLOOKUP(C942, Query[[Country]:[Population Rank]],2,FALSE)</f>
        <v>32</v>
      </c>
      <c r="P942" t="str">
        <f>VLOOKUP(C942, Query[[Country]:[Growth Rate]],3,FALSE)</f>
        <v>0.93%</v>
      </c>
      <c r="Q942" t="str">
        <f>VLOOKUP(C942, Query[[Country]:[World Percentage]],4,FALSE)</f>
        <v>0.58%</v>
      </c>
      <c r="R942" t="str">
        <f>VLOOKUP(C942, Query[[Country]:[Density]],5,FALSE)</f>
        <v>16.26</v>
      </c>
      <c r="S942" t="str">
        <f>VLOOKUP(C942, Query[[Country]:[Land Area]],6, FALSE)</f>
        <v>2,736,690</v>
      </c>
      <c r="T942" t="str">
        <f>VLOOKUP(C942, Query[[Country]:[Area]],10, FALSE)</f>
        <v>2,780,400</v>
      </c>
      <c r="U942" t="str">
        <f>VLOOKUP(C942, Query[[Country]:[Region]],12, FALSE)</f>
        <v>Americas</v>
      </c>
      <c r="V942" t="str">
        <f>VLOOKUP(C942, Query[[Country]:[Subregion]],13, FALSE)</f>
        <v>South America</v>
      </c>
      <c r="W942" t="str">
        <f>VLOOKUP(C942, Query[[Country]:[GDP (IMF)]],16, FALSE)</f>
        <v>$515.35 Bn</v>
      </c>
      <c r="X942" t="str">
        <f>VLOOKUP(C942, Query[[Country]:[GDP (UN)]],17, FALSE)</f>
        <v>$545.87 Bn</v>
      </c>
      <c r="Y942">
        <f>VLOOKUP(C942, Query[[Country]:[GDP Per Capita]],18, FALSE)</f>
        <v>11402.68</v>
      </c>
    </row>
    <row r="943" spans="1:25" x14ac:dyDescent="0.2">
      <c r="A943">
        <v>742</v>
      </c>
      <c r="B943" t="s">
        <v>766</v>
      </c>
      <c r="C943" t="s">
        <v>342</v>
      </c>
      <c r="D943">
        <v>2</v>
      </c>
      <c r="E943">
        <v>355</v>
      </c>
      <c r="F943">
        <v>478</v>
      </c>
      <c r="G943">
        <v>210</v>
      </c>
      <c r="H943">
        <v>667</v>
      </c>
      <c r="I943">
        <v>567</v>
      </c>
      <c r="J943">
        <v>800</v>
      </c>
      <c r="K943" t="s">
        <v>2752</v>
      </c>
      <c r="L943">
        <v>737</v>
      </c>
      <c r="M943">
        <v>44.59</v>
      </c>
      <c r="N943">
        <v>2014</v>
      </c>
      <c r="O943" t="str">
        <f>VLOOKUP(C943, Query[[Country]:[Population Rank]],2,FALSE)</f>
        <v>86</v>
      </c>
      <c r="P943" t="str">
        <f>VLOOKUP(C943, Query[[Country]:[Growth Rate]],3,FALSE)</f>
        <v>0.18%</v>
      </c>
      <c r="Q943" t="str">
        <f>VLOOKUP(C943, Query[[Country]:[World Percentage]],4,FALSE)</f>
        <v>0.14%</v>
      </c>
      <c r="R943" t="str">
        <f>VLOOKUP(C943, Query[[Country]:[Density]],5,FALSE)</f>
        <v>135.79</v>
      </c>
      <c r="S943" t="str">
        <f>VLOOKUP(C943, Query[[Country]:[Land Area]],6, FALSE)</f>
        <v>77,240</v>
      </c>
      <c r="T943" t="str">
        <f>VLOOKUP(C943, Query[[Country]:[Area]],10, FALSE)</f>
        <v>78,865</v>
      </c>
      <c r="U943" t="str">
        <f>VLOOKUP(C943, Query[[Country]:[Region]],12, FALSE)</f>
        <v>Europe</v>
      </c>
      <c r="V943" t="str">
        <f>VLOOKUP(C943, Query[[Country]:[Subregion]],13, FALSE)</f>
        <v>Eastern Europe</v>
      </c>
      <c r="W943" t="str">
        <f>VLOOKUP(C943, Query[[Country]:[GDP (IMF)]],16, FALSE)</f>
        <v>$259.74 Bn</v>
      </c>
      <c r="X943" t="str">
        <f>VLOOKUP(C943, Query[[Country]:[GDP (UN)]],17, FALSE)</f>
        <v>$195.31 Bn</v>
      </c>
      <c r="Y943">
        <f>VLOOKUP(C943, Query[[Country]:[GDP Per Capita]],18, FALSE)</f>
        <v>24254.04</v>
      </c>
    </row>
    <row r="944" spans="1:25" x14ac:dyDescent="0.2">
      <c r="A944">
        <v>743</v>
      </c>
      <c r="B944" t="s">
        <v>767</v>
      </c>
      <c r="C944" t="s">
        <v>30</v>
      </c>
      <c r="D944">
        <v>51</v>
      </c>
      <c r="E944">
        <v>355</v>
      </c>
      <c r="F944">
        <v>478</v>
      </c>
      <c r="G944">
        <v>210</v>
      </c>
      <c r="H944">
        <v>719</v>
      </c>
      <c r="I944">
        <v>735</v>
      </c>
      <c r="J944">
        <v>609</v>
      </c>
      <c r="K944" t="s">
        <v>2763</v>
      </c>
      <c r="L944">
        <v>307</v>
      </c>
      <c r="M944">
        <v>44.59</v>
      </c>
      <c r="N944">
        <v>2014</v>
      </c>
      <c r="O944" t="str">
        <f>VLOOKUP(C944, Query[[Country]:[Population Rank]],2,FALSE)</f>
        <v>11</v>
      </c>
      <c r="P944" t="str">
        <f>VLOOKUP(C944, Query[[Country]:[Growth Rate]],3,FALSE)</f>
        <v>-0.30%</v>
      </c>
      <c r="Q944" t="str">
        <f>VLOOKUP(C944, Query[[Country]:[World Percentage]],4,FALSE)</f>
        <v>1.62%</v>
      </c>
      <c r="R944" t="str">
        <f>VLOOKUP(C944, Query[[Country]:[Density]],5,FALSE)</f>
        <v>334.66</v>
      </c>
      <c r="S944" t="str">
        <f>VLOOKUP(C944, Query[[Country]:[Land Area]],6, FALSE)</f>
        <v>364,555</v>
      </c>
      <c r="T944" t="str">
        <f>VLOOKUP(C944, Query[[Country]:[Area]],10, FALSE)</f>
        <v>377,930</v>
      </c>
      <c r="U944" t="str">
        <f>VLOOKUP(C944, Query[[Country]:[Region]],12, FALSE)</f>
        <v>Asia</v>
      </c>
      <c r="V944" t="str">
        <f>VLOOKUP(C944, Query[[Country]:[Subregion]],13, FALSE)</f>
        <v>Eastern Asia</v>
      </c>
      <c r="W944" t="str">
        <f>VLOOKUP(C944, Query[[Country]:[GDP (IMF)]],16, FALSE)</f>
        <v>$5.50 Tn</v>
      </c>
      <c r="X944" t="str">
        <f>VLOOKUP(C944, Query[[Country]:[GDP (UN)]],17, FALSE)</f>
        <v>$4.94 Tn</v>
      </c>
      <c r="Y944">
        <f>VLOOKUP(C944, Query[[Country]:[GDP Per Capita]],18, FALSE)</f>
        <v>43450.14</v>
      </c>
    </row>
    <row r="945" spans="1:25" x14ac:dyDescent="0.2">
      <c r="A945">
        <v>744</v>
      </c>
      <c r="B945" t="s">
        <v>768</v>
      </c>
      <c r="C945" t="s">
        <v>30</v>
      </c>
      <c r="D945">
        <v>52</v>
      </c>
      <c r="E945">
        <v>355</v>
      </c>
      <c r="F945">
        <v>478</v>
      </c>
      <c r="G945">
        <v>210</v>
      </c>
      <c r="H945">
        <v>858</v>
      </c>
      <c r="I945">
        <v>895</v>
      </c>
      <c r="J945">
        <v>406</v>
      </c>
      <c r="K945" t="s">
        <v>2749</v>
      </c>
      <c r="L945">
        <v>481</v>
      </c>
      <c r="M945">
        <v>44.59</v>
      </c>
      <c r="N945">
        <v>2014</v>
      </c>
      <c r="O945" t="str">
        <f>VLOOKUP(C945, Query[[Country]:[Population Rank]],2,FALSE)</f>
        <v>11</v>
      </c>
      <c r="P945" t="str">
        <f>VLOOKUP(C945, Query[[Country]:[Growth Rate]],3,FALSE)</f>
        <v>-0.30%</v>
      </c>
      <c r="Q945" t="str">
        <f>VLOOKUP(C945, Query[[Country]:[World Percentage]],4,FALSE)</f>
        <v>1.62%</v>
      </c>
      <c r="R945" t="str">
        <f>VLOOKUP(C945, Query[[Country]:[Density]],5,FALSE)</f>
        <v>334.66</v>
      </c>
      <c r="S945" t="str">
        <f>VLOOKUP(C945, Query[[Country]:[Land Area]],6, FALSE)</f>
        <v>364,555</v>
      </c>
      <c r="T945" t="str">
        <f>VLOOKUP(C945, Query[[Country]:[Area]],10, FALSE)</f>
        <v>377,930</v>
      </c>
      <c r="U945" t="str">
        <f>VLOOKUP(C945, Query[[Country]:[Region]],12, FALSE)</f>
        <v>Asia</v>
      </c>
      <c r="V945" t="str">
        <f>VLOOKUP(C945, Query[[Country]:[Subregion]],13, FALSE)</f>
        <v>Eastern Asia</v>
      </c>
      <c r="W945" t="str">
        <f>VLOOKUP(C945, Query[[Country]:[GDP (IMF)]],16, FALSE)</f>
        <v>$5.50 Tn</v>
      </c>
      <c r="X945" t="str">
        <f>VLOOKUP(C945, Query[[Country]:[GDP (UN)]],17, FALSE)</f>
        <v>$4.94 Tn</v>
      </c>
      <c r="Y945">
        <f>VLOOKUP(C945, Query[[Country]:[GDP Per Capita]],18, FALSE)</f>
        <v>43450.14</v>
      </c>
    </row>
    <row r="946" spans="1:25" x14ac:dyDescent="0.2">
      <c r="A946">
        <v>745</v>
      </c>
      <c r="B946" t="s">
        <v>769</v>
      </c>
      <c r="C946" t="s">
        <v>30</v>
      </c>
      <c r="D946">
        <v>53</v>
      </c>
      <c r="E946">
        <v>355</v>
      </c>
      <c r="F946">
        <v>478</v>
      </c>
      <c r="G946">
        <v>210</v>
      </c>
      <c r="H946">
        <v>945</v>
      </c>
      <c r="I946">
        <v>760</v>
      </c>
      <c r="J946">
        <v>609</v>
      </c>
      <c r="K946" t="s">
        <v>2690</v>
      </c>
      <c r="L946">
        <v>737</v>
      </c>
      <c r="M946">
        <v>44.59</v>
      </c>
      <c r="N946">
        <v>2014</v>
      </c>
      <c r="O946" t="str">
        <f>VLOOKUP(C946, Query[[Country]:[Population Rank]],2,FALSE)</f>
        <v>11</v>
      </c>
      <c r="P946" t="str">
        <f>VLOOKUP(C946, Query[[Country]:[Growth Rate]],3,FALSE)</f>
        <v>-0.30%</v>
      </c>
      <c r="Q946" t="str">
        <f>VLOOKUP(C946, Query[[Country]:[World Percentage]],4,FALSE)</f>
        <v>1.62%</v>
      </c>
      <c r="R946" t="str">
        <f>VLOOKUP(C946, Query[[Country]:[Density]],5,FALSE)</f>
        <v>334.66</v>
      </c>
      <c r="S946" t="str">
        <f>VLOOKUP(C946, Query[[Country]:[Land Area]],6, FALSE)</f>
        <v>364,555</v>
      </c>
      <c r="T946" t="str">
        <f>VLOOKUP(C946, Query[[Country]:[Area]],10, FALSE)</f>
        <v>377,930</v>
      </c>
      <c r="U946" t="str">
        <f>VLOOKUP(C946, Query[[Country]:[Region]],12, FALSE)</f>
        <v>Asia</v>
      </c>
      <c r="V946" t="str">
        <f>VLOOKUP(C946, Query[[Country]:[Subregion]],13, FALSE)</f>
        <v>Eastern Asia</v>
      </c>
      <c r="W946" t="str">
        <f>VLOOKUP(C946, Query[[Country]:[GDP (IMF)]],16, FALSE)</f>
        <v>$5.50 Tn</v>
      </c>
      <c r="X946" t="str">
        <f>VLOOKUP(C946, Query[[Country]:[GDP (UN)]],17, FALSE)</f>
        <v>$4.94 Tn</v>
      </c>
      <c r="Y946">
        <f>VLOOKUP(C946, Query[[Country]:[GDP Per Capita]],18, FALSE)</f>
        <v>43450.14</v>
      </c>
    </row>
    <row r="947" spans="1:25" x14ac:dyDescent="0.2">
      <c r="A947">
        <v>746</v>
      </c>
      <c r="B947" t="s">
        <v>770</v>
      </c>
      <c r="C947" t="s">
        <v>15</v>
      </c>
      <c r="D947">
        <v>208</v>
      </c>
      <c r="E947">
        <v>155</v>
      </c>
      <c r="F947">
        <v>478</v>
      </c>
      <c r="G947">
        <v>210</v>
      </c>
      <c r="H947">
        <v>692</v>
      </c>
      <c r="I947">
        <v>772</v>
      </c>
      <c r="J947">
        <v>800</v>
      </c>
      <c r="K947" t="s">
        <v>2751</v>
      </c>
      <c r="L947">
        <v>737</v>
      </c>
      <c r="M947">
        <v>44.59</v>
      </c>
      <c r="N947">
        <v>2014</v>
      </c>
      <c r="O947" t="str">
        <f>VLOOKUP(C947, Query[[Country]:[Population Rank]],2,FALSE)</f>
        <v>3</v>
      </c>
      <c r="P947" t="str">
        <f>VLOOKUP(C947, Query[[Country]:[Growth Rate]],3,FALSE)</f>
        <v>0.59%</v>
      </c>
      <c r="Q947" t="str">
        <f>VLOOKUP(C947, Query[[Country]:[World Percentage]],4,FALSE)</f>
        <v>4.25%</v>
      </c>
      <c r="R947" t="str">
        <f>VLOOKUP(C947, Query[[Country]:[Density]],5,FALSE)</f>
        <v>35.32</v>
      </c>
      <c r="S947" t="str">
        <f>VLOOKUP(C947, Query[[Country]:[Land Area]],6, FALSE)</f>
        <v>9,147,420</v>
      </c>
      <c r="T947" t="str">
        <f>VLOOKUP(C947, Query[[Country]:[Area]],10, FALSE)</f>
        <v>9,372,610</v>
      </c>
      <c r="U947" t="str">
        <f>VLOOKUP(C947, Query[[Country]:[Region]],12, FALSE)</f>
        <v>Americas</v>
      </c>
      <c r="V947" t="str">
        <f>VLOOKUP(C947, Query[[Country]:[Subregion]],13, FALSE)</f>
        <v>Northern America</v>
      </c>
      <c r="W947" t="str">
        <f>VLOOKUP(C947, Query[[Country]:[GDP (IMF)]],16, FALSE)</f>
        <v>$22.20 Tn</v>
      </c>
      <c r="X947" t="str">
        <f>VLOOKUP(C947, Query[[Country]:[GDP (UN)]],17, FALSE)</f>
        <v>$18.62 Tn</v>
      </c>
      <c r="Y947">
        <f>VLOOKUP(C947, Query[[Country]:[GDP Per Capita]],18, FALSE)</f>
        <v>67063.27</v>
      </c>
    </row>
    <row r="948" spans="1:25" x14ac:dyDescent="0.2">
      <c r="A948">
        <v>747</v>
      </c>
      <c r="B948" t="s">
        <v>771</v>
      </c>
      <c r="C948" t="s">
        <v>15</v>
      </c>
      <c r="D948">
        <v>209</v>
      </c>
      <c r="E948">
        <v>355</v>
      </c>
      <c r="F948">
        <v>478</v>
      </c>
      <c r="G948">
        <v>210</v>
      </c>
      <c r="H948">
        <v>683</v>
      </c>
      <c r="I948">
        <v>658</v>
      </c>
      <c r="J948">
        <v>609</v>
      </c>
      <c r="K948" t="s">
        <v>2772</v>
      </c>
      <c r="L948">
        <v>426</v>
      </c>
      <c r="M948">
        <v>44.59</v>
      </c>
      <c r="N948">
        <v>2014</v>
      </c>
      <c r="O948" t="str">
        <f>VLOOKUP(C948, Query[[Country]:[Population Rank]],2,FALSE)</f>
        <v>3</v>
      </c>
      <c r="P948" t="str">
        <f>VLOOKUP(C948, Query[[Country]:[Growth Rate]],3,FALSE)</f>
        <v>0.59%</v>
      </c>
      <c r="Q948" t="str">
        <f>VLOOKUP(C948, Query[[Country]:[World Percentage]],4,FALSE)</f>
        <v>4.25%</v>
      </c>
      <c r="R948" t="str">
        <f>VLOOKUP(C948, Query[[Country]:[Density]],5,FALSE)</f>
        <v>35.32</v>
      </c>
      <c r="S948" t="str">
        <f>VLOOKUP(C948, Query[[Country]:[Land Area]],6, FALSE)</f>
        <v>9,147,420</v>
      </c>
      <c r="T948" t="str">
        <f>VLOOKUP(C948, Query[[Country]:[Area]],10, FALSE)</f>
        <v>9,372,610</v>
      </c>
      <c r="U948" t="str">
        <f>VLOOKUP(C948, Query[[Country]:[Region]],12, FALSE)</f>
        <v>Americas</v>
      </c>
      <c r="V948" t="str">
        <f>VLOOKUP(C948, Query[[Country]:[Subregion]],13, FALSE)</f>
        <v>Northern America</v>
      </c>
      <c r="W948" t="str">
        <f>VLOOKUP(C948, Query[[Country]:[GDP (IMF)]],16, FALSE)</f>
        <v>$22.20 Tn</v>
      </c>
      <c r="X948" t="str">
        <f>VLOOKUP(C948, Query[[Country]:[GDP (UN)]],17, FALSE)</f>
        <v>$18.62 Tn</v>
      </c>
      <c r="Y948">
        <f>VLOOKUP(C948, Query[[Country]:[GDP Per Capita]],18, FALSE)</f>
        <v>67063.27</v>
      </c>
    </row>
    <row r="949" spans="1:25" x14ac:dyDescent="0.2">
      <c r="A949">
        <v>748</v>
      </c>
      <c r="B949" t="s">
        <v>772</v>
      </c>
      <c r="C949" t="s">
        <v>15</v>
      </c>
      <c r="D949">
        <v>210</v>
      </c>
      <c r="E949">
        <v>355</v>
      </c>
      <c r="F949">
        <v>478</v>
      </c>
      <c r="G949">
        <v>210</v>
      </c>
      <c r="H949">
        <v>791</v>
      </c>
      <c r="I949">
        <v>571</v>
      </c>
      <c r="J949">
        <v>493</v>
      </c>
      <c r="K949" t="s">
        <v>2752</v>
      </c>
      <c r="L949">
        <v>737</v>
      </c>
      <c r="M949">
        <v>44.58</v>
      </c>
      <c r="N949">
        <v>2014</v>
      </c>
      <c r="O949" t="str">
        <f>VLOOKUP(C949, Query[[Country]:[Population Rank]],2,FALSE)</f>
        <v>3</v>
      </c>
      <c r="P949" t="str">
        <f>VLOOKUP(C949, Query[[Country]:[Growth Rate]],3,FALSE)</f>
        <v>0.59%</v>
      </c>
      <c r="Q949" t="str">
        <f>VLOOKUP(C949, Query[[Country]:[World Percentage]],4,FALSE)</f>
        <v>4.25%</v>
      </c>
      <c r="R949" t="str">
        <f>VLOOKUP(C949, Query[[Country]:[Density]],5,FALSE)</f>
        <v>35.32</v>
      </c>
      <c r="S949" t="str">
        <f>VLOOKUP(C949, Query[[Country]:[Land Area]],6, FALSE)</f>
        <v>9,147,420</v>
      </c>
      <c r="T949" t="str">
        <f>VLOOKUP(C949, Query[[Country]:[Area]],10, FALSE)</f>
        <v>9,372,610</v>
      </c>
      <c r="U949" t="str">
        <f>VLOOKUP(C949, Query[[Country]:[Region]],12, FALSE)</f>
        <v>Americas</v>
      </c>
      <c r="V949" t="str">
        <f>VLOOKUP(C949, Query[[Country]:[Subregion]],13, FALSE)</f>
        <v>Northern America</v>
      </c>
      <c r="W949" t="str">
        <f>VLOOKUP(C949, Query[[Country]:[GDP (IMF)]],16, FALSE)</f>
        <v>$22.20 Tn</v>
      </c>
      <c r="X949" t="str">
        <f>VLOOKUP(C949, Query[[Country]:[GDP (UN)]],17, FALSE)</f>
        <v>$18.62 Tn</v>
      </c>
      <c r="Y949">
        <f>VLOOKUP(C949, Query[[Country]:[GDP Per Capita]],18, FALSE)</f>
        <v>67063.27</v>
      </c>
    </row>
    <row r="950" spans="1:25" x14ac:dyDescent="0.2">
      <c r="A950">
        <v>749</v>
      </c>
      <c r="B950" t="s">
        <v>773</v>
      </c>
      <c r="C950" t="s">
        <v>774</v>
      </c>
      <c r="D950">
        <v>1</v>
      </c>
      <c r="E950">
        <v>171</v>
      </c>
      <c r="F950">
        <v>478</v>
      </c>
      <c r="G950">
        <v>210</v>
      </c>
      <c r="H950">
        <v>519</v>
      </c>
      <c r="I950">
        <v>974</v>
      </c>
      <c r="J950">
        <v>800</v>
      </c>
      <c r="K950" t="s">
        <v>2751</v>
      </c>
      <c r="L950">
        <v>737</v>
      </c>
      <c r="M950">
        <v>44.58</v>
      </c>
      <c r="N950">
        <v>2014</v>
      </c>
      <c r="O950" t="str">
        <f>VLOOKUP(C950, Query[[Country]:[Population Rank]],2,FALSE)</f>
        <v>18</v>
      </c>
      <c r="P950" t="str">
        <f>VLOOKUP(C950, Query[[Country]:[Growth Rate]],3,FALSE)</f>
        <v>1.30%</v>
      </c>
      <c r="Q950" t="str">
        <f>VLOOKUP(C950, Query[[Country]:[World Percentage]],4,FALSE)</f>
        <v>1.08%</v>
      </c>
      <c r="R950" t="str">
        <f>VLOOKUP(C950, Query[[Country]:[Density]],5,FALSE)</f>
        <v>50.96</v>
      </c>
      <c r="S950" t="str">
        <f>VLOOKUP(C950, Query[[Country]:[Land Area]],6, FALSE)</f>
        <v>1,628,550</v>
      </c>
      <c r="T950" t="str">
        <f>VLOOKUP(C950, Query[[Country]:[Area]],10, FALSE)</f>
        <v>1,648,195</v>
      </c>
      <c r="U950" t="str">
        <f>VLOOKUP(C950, Query[[Country]:[Region]],12, FALSE)</f>
        <v>Asia</v>
      </c>
      <c r="V950" t="str">
        <f>VLOOKUP(C950, Query[[Country]:[Subregion]],13, FALSE)</f>
        <v>Southern Asia</v>
      </c>
      <c r="W950" t="str">
        <f>VLOOKUP(C950, Query[[Country]:[GDP (IMF)]],16, FALSE)</f>
        <v>$495.69 Bn</v>
      </c>
      <c r="X950" t="str">
        <f>VLOOKUP(C950, Query[[Country]:[GDP (UN)]],17, FALSE)</f>
        <v>$425.40 Bn</v>
      </c>
      <c r="Y950">
        <f>VLOOKUP(C950, Query[[Country]:[GDP Per Capita]],18, FALSE)</f>
        <v>5901.61</v>
      </c>
    </row>
    <row r="951" spans="1:25" x14ac:dyDescent="0.2">
      <c r="A951">
        <v>750</v>
      </c>
      <c r="B951" t="s">
        <v>2797</v>
      </c>
      <c r="C951" t="s">
        <v>66</v>
      </c>
      <c r="D951">
        <v>35</v>
      </c>
      <c r="E951">
        <v>355</v>
      </c>
      <c r="F951">
        <v>478</v>
      </c>
      <c r="G951">
        <v>210</v>
      </c>
      <c r="H951">
        <v>829</v>
      </c>
      <c r="I951">
        <v>486</v>
      </c>
      <c r="J951">
        <v>493</v>
      </c>
      <c r="K951" t="s">
        <v>2752</v>
      </c>
      <c r="L951">
        <v>737</v>
      </c>
      <c r="M951">
        <v>44.58</v>
      </c>
      <c r="N951">
        <v>2014</v>
      </c>
      <c r="O951" t="str">
        <f>VLOOKUP(C951, Query[[Country]:[Population Rank]],2,FALSE)</f>
        <v>22</v>
      </c>
      <c r="P951" t="str">
        <f>VLOOKUP(C951, Query[[Country]:[Growth Rate]],3,FALSE)</f>
        <v>0.22%</v>
      </c>
      <c r="Q951" t="str">
        <f>VLOOKUP(C951, Query[[Country]:[World Percentage]],4,FALSE)</f>
        <v>0.84%</v>
      </c>
      <c r="R951" t="str">
        <f>VLOOKUP(C951, Query[[Country]:[Density]],5,FALSE)</f>
        <v>118.31</v>
      </c>
      <c r="S951" t="str">
        <f>VLOOKUP(C951, Query[[Country]:[Land Area]],6, FALSE)</f>
        <v>547,557</v>
      </c>
      <c r="T951" t="str">
        <f>VLOOKUP(C951, Query[[Country]:[Area]],10, FALSE)</f>
        <v>551,695</v>
      </c>
      <c r="U951" t="str">
        <f>VLOOKUP(C951, Query[[Country]:[Region]],12, FALSE)</f>
        <v>Europe</v>
      </c>
      <c r="V951" t="str">
        <f>VLOOKUP(C951, Query[[Country]:[Subregion]],13, FALSE)</f>
        <v>Western Europe</v>
      </c>
      <c r="W951" t="str">
        <f>VLOOKUP(C951, Query[[Country]:[GDP (IMF)]],16, FALSE)</f>
        <v>$2.88 Tn</v>
      </c>
      <c r="X951" t="str">
        <f>VLOOKUP(C951, Query[[Country]:[GDP (UN)]],17, FALSE)</f>
        <v>$2.47 Tn</v>
      </c>
      <c r="Y951">
        <f>VLOOKUP(C951, Query[[Country]:[GDP Per Capita]],18, FALSE)</f>
        <v>44061.52</v>
      </c>
    </row>
    <row r="952" spans="1:25" x14ac:dyDescent="0.2">
      <c r="A952">
        <v>751</v>
      </c>
      <c r="B952" t="s">
        <v>775</v>
      </c>
      <c r="C952" t="s">
        <v>138</v>
      </c>
      <c r="D952">
        <v>40</v>
      </c>
      <c r="E952">
        <v>355</v>
      </c>
      <c r="F952">
        <v>478</v>
      </c>
      <c r="G952">
        <v>210</v>
      </c>
      <c r="H952">
        <v>794</v>
      </c>
      <c r="I952">
        <v>920</v>
      </c>
      <c r="J952">
        <v>493</v>
      </c>
      <c r="K952" t="s">
        <v>2752</v>
      </c>
      <c r="L952">
        <v>737</v>
      </c>
      <c r="M952">
        <v>44.58</v>
      </c>
      <c r="N952">
        <v>2014</v>
      </c>
      <c r="O952" t="str">
        <f>VLOOKUP(C952, Query[[Country]:[Population Rank]],2,FALSE)</f>
        <v>1</v>
      </c>
      <c r="P952" t="str">
        <f>VLOOKUP(C952, Query[[Country]:[Growth Rate]],3,FALSE)</f>
        <v>0.39%</v>
      </c>
      <c r="Q952" t="str">
        <f>VLOOKUP(C952, Query[[Country]:[World Percentage]],4,FALSE)</f>
        <v>18.47%</v>
      </c>
      <c r="R952" t="str">
        <f>VLOOKUP(C952, Query[[Country]:[Density]],5,FALSE)</f>
        <v>148.28</v>
      </c>
      <c r="S952" t="str">
        <f>VLOOKUP(C952, Query[[Country]:[Land Area]],6, FALSE)</f>
        <v>9,388,211</v>
      </c>
      <c r="T952" t="str">
        <f>VLOOKUP(C952, Query[[Country]:[Area]],10, FALSE)</f>
        <v>9,706,961</v>
      </c>
      <c r="U952" t="str">
        <f>VLOOKUP(C952, Query[[Country]:[Region]],12, FALSE)</f>
        <v>Asia</v>
      </c>
      <c r="V952" t="str">
        <f>VLOOKUP(C952, Query[[Country]:[Subregion]],13, FALSE)</f>
        <v>Eastern Asia</v>
      </c>
      <c r="W952" t="str">
        <f>VLOOKUP(C952, Query[[Country]:[GDP (IMF)]],16, FALSE)</f>
        <v>$15.47 Tn</v>
      </c>
      <c r="X952" t="str">
        <f>VLOOKUP(C952, Query[[Country]:[GDP (UN)]],17, FALSE)</f>
        <v>$11.22 Tn</v>
      </c>
      <c r="Y952">
        <f>VLOOKUP(C952, Query[[Country]:[GDP Per Capita]],18, FALSE)</f>
        <v>10746.78</v>
      </c>
    </row>
    <row r="953" spans="1:25" x14ac:dyDescent="0.2">
      <c r="A953">
        <v>752</v>
      </c>
      <c r="B953" t="s">
        <v>776</v>
      </c>
      <c r="C953" t="s">
        <v>30</v>
      </c>
      <c r="D953">
        <v>54</v>
      </c>
      <c r="E953">
        <v>355</v>
      </c>
      <c r="F953">
        <v>478</v>
      </c>
      <c r="G953">
        <v>210</v>
      </c>
      <c r="H953">
        <v>765</v>
      </c>
      <c r="I953">
        <v>463</v>
      </c>
      <c r="J953">
        <v>493</v>
      </c>
      <c r="K953" t="s">
        <v>2749</v>
      </c>
      <c r="L953">
        <v>552</v>
      </c>
      <c r="M953">
        <v>44.58</v>
      </c>
      <c r="N953">
        <v>2014</v>
      </c>
      <c r="O953" t="str">
        <f>VLOOKUP(C953, Query[[Country]:[Population Rank]],2,FALSE)</f>
        <v>11</v>
      </c>
      <c r="P953" t="str">
        <f>VLOOKUP(C953, Query[[Country]:[Growth Rate]],3,FALSE)</f>
        <v>-0.30%</v>
      </c>
      <c r="Q953" t="str">
        <f>VLOOKUP(C953, Query[[Country]:[World Percentage]],4,FALSE)</f>
        <v>1.62%</v>
      </c>
      <c r="R953" t="str">
        <f>VLOOKUP(C953, Query[[Country]:[Density]],5,FALSE)</f>
        <v>334.66</v>
      </c>
      <c r="S953" t="str">
        <f>VLOOKUP(C953, Query[[Country]:[Land Area]],6, FALSE)</f>
        <v>364,555</v>
      </c>
      <c r="T953" t="str">
        <f>VLOOKUP(C953, Query[[Country]:[Area]],10, FALSE)</f>
        <v>377,930</v>
      </c>
      <c r="U953" t="str">
        <f>VLOOKUP(C953, Query[[Country]:[Region]],12, FALSE)</f>
        <v>Asia</v>
      </c>
      <c r="V953" t="str">
        <f>VLOOKUP(C953, Query[[Country]:[Subregion]],13, FALSE)</f>
        <v>Eastern Asia</v>
      </c>
      <c r="W953" t="str">
        <f>VLOOKUP(C953, Query[[Country]:[GDP (IMF)]],16, FALSE)</f>
        <v>$5.50 Tn</v>
      </c>
      <c r="X953" t="str">
        <f>VLOOKUP(C953, Query[[Country]:[GDP (UN)]],17, FALSE)</f>
        <v>$4.94 Tn</v>
      </c>
      <c r="Y953">
        <f>VLOOKUP(C953, Query[[Country]:[GDP Per Capita]],18, FALSE)</f>
        <v>43450.14</v>
      </c>
    </row>
    <row r="954" spans="1:25" x14ac:dyDescent="0.2">
      <c r="A954">
        <v>753</v>
      </c>
      <c r="B954" t="s">
        <v>777</v>
      </c>
      <c r="C954" t="s">
        <v>15</v>
      </c>
      <c r="D954">
        <v>211</v>
      </c>
      <c r="E954">
        <v>355</v>
      </c>
      <c r="F954">
        <v>314</v>
      </c>
      <c r="G954">
        <v>210</v>
      </c>
      <c r="H954">
        <v>949</v>
      </c>
      <c r="I954">
        <v>560</v>
      </c>
      <c r="J954">
        <v>406</v>
      </c>
      <c r="K954" t="s">
        <v>2719</v>
      </c>
      <c r="L954">
        <v>552</v>
      </c>
      <c r="M954">
        <v>44.58</v>
      </c>
      <c r="N954">
        <v>2014</v>
      </c>
      <c r="O954" t="str">
        <f>VLOOKUP(C954, Query[[Country]:[Population Rank]],2,FALSE)</f>
        <v>3</v>
      </c>
      <c r="P954" t="str">
        <f>VLOOKUP(C954, Query[[Country]:[Growth Rate]],3,FALSE)</f>
        <v>0.59%</v>
      </c>
      <c r="Q954" t="str">
        <f>VLOOKUP(C954, Query[[Country]:[World Percentage]],4,FALSE)</f>
        <v>4.25%</v>
      </c>
      <c r="R954" t="str">
        <f>VLOOKUP(C954, Query[[Country]:[Density]],5,FALSE)</f>
        <v>35.32</v>
      </c>
      <c r="S954" t="str">
        <f>VLOOKUP(C954, Query[[Country]:[Land Area]],6, FALSE)</f>
        <v>9,147,420</v>
      </c>
      <c r="T954" t="str">
        <f>VLOOKUP(C954, Query[[Country]:[Area]],10, FALSE)</f>
        <v>9,372,610</v>
      </c>
      <c r="U954" t="str">
        <f>VLOOKUP(C954, Query[[Country]:[Region]],12, FALSE)</f>
        <v>Americas</v>
      </c>
      <c r="V954" t="str">
        <f>VLOOKUP(C954, Query[[Country]:[Subregion]],13, FALSE)</f>
        <v>Northern America</v>
      </c>
      <c r="W954" t="str">
        <f>VLOOKUP(C954, Query[[Country]:[GDP (IMF)]],16, FALSE)</f>
        <v>$22.20 Tn</v>
      </c>
      <c r="X954" t="str">
        <f>VLOOKUP(C954, Query[[Country]:[GDP (UN)]],17, FALSE)</f>
        <v>$18.62 Tn</v>
      </c>
      <c r="Y954">
        <f>VLOOKUP(C954, Query[[Country]:[GDP Per Capita]],18, FALSE)</f>
        <v>67063.27</v>
      </c>
    </row>
    <row r="955" spans="1:25" x14ac:dyDescent="0.2">
      <c r="A955">
        <v>754</v>
      </c>
      <c r="B955" t="s">
        <v>2798</v>
      </c>
      <c r="C955" t="s">
        <v>33</v>
      </c>
      <c r="D955">
        <v>9</v>
      </c>
      <c r="E955">
        <v>340</v>
      </c>
      <c r="F955">
        <v>478</v>
      </c>
      <c r="G955">
        <v>210</v>
      </c>
      <c r="H955">
        <v>831</v>
      </c>
      <c r="I955">
        <v>631</v>
      </c>
      <c r="J955">
        <v>800</v>
      </c>
      <c r="K955" t="s">
        <v>2752</v>
      </c>
      <c r="L955">
        <v>637</v>
      </c>
      <c r="M955">
        <v>44.58</v>
      </c>
      <c r="N955">
        <v>2014</v>
      </c>
      <c r="O955" t="str">
        <f>VLOOKUP(C955, Query[[Country]:[Population Rank]],2,FALSE)</f>
        <v>101</v>
      </c>
      <c r="P955" t="str">
        <f>VLOOKUP(C955, Query[[Country]:[Growth Rate]],3,FALSE)</f>
        <v>0.74%</v>
      </c>
      <c r="Q955" t="str">
        <f>VLOOKUP(C955, Query[[Country]:[World Percentage]],4,FALSE)</f>
        <v>0.11%</v>
      </c>
      <c r="R955" t="str">
        <f>VLOOKUP(C955, Query[[Country]:[Density]],5,FALSE)</f>
        <v>209.64</v>
      </c>
      <c r="S955" t="str">
        <f>VLOOKUP(C955, Query[[Country]:[Land Area]],6, FALSE)</f>
        <v>39,516</v>
      </c>
      <c r="T955" t="str">
        <f>VLOOKUP(C955, Query[[Country]:[Area]],10, FALSE)</f>
        <v>41,284</v>
      </c>
      <c r="U955" t="str">
        <f>VLOOKUP(C955, Query[[Country]:[Region]],12, FALSE)</f>
        <v>Europe</v>
      </c>
      <c r="V955" t="str">
        <f>VLOOKUP(C955, Query[[Country]:[Subregion]],13, FALSE)</f>
        <v>Western Europe</v>
      </c>
      <c r="W955" t="str">
        <f>VLOOKUP(C955, Query[[Country]:[GDP (IMF)]],16, FALSE)</f>
        <v>$740.70 Bn</v>
      </c>
      <c r="X955" t="str">
        <f>VLOOKUP(C955, Query[[Country]:[GDP (UN)]],17, FALSE)</f>
        <v>$668.85 Bn</v>
      </c>
      <c r="Y955">
        <f>VLOOKUP(C955, Query[[Country]:[GDP Per Capita]],18, FALSE)</f>
        <v>85584.56</v>
      </c>
    </row>
    <row r="956" spans="1:25" x14ac:dyDescent="0.2">
      <c r="A956">
        <v>755</v>
      </c>
      <c r="B956" t="s">
        <v>778</v>
      </c>
      <c r="C956" t="s">
        <v>368</v>
      </c>
      <c r="D956">
        <v>2</v>
      </c>
      <c r="E956">
        <v>322</v>
      </c>
      <c r="F956">
        <v>478</v>
      </c>
      <c r="G956">
        <v>210</v>
      </c>
      <c r="H956">
        <v>549</v>
      </c>
      <c r="I956">
        <v>572</v>
      </c>
      <c r="J956">
        <v>406</v>
      </c>
      <c r="K956" t="s">
        <v>2719</v>
      </c>
      <c r="L956">
        <v>307</v>
      </c>
      <c r="M956">
        <v>44.58</v>
      </c>
      <c r="N956">
        <v>2014</v>
      </c>
      <c r="O956" t="str">
        <f>VLOOKUP(C956, Query[[Country]:[Population Rank]],2,FALSE)</f>
        <v>10</v>
      </c>
      <c r="P956" t="str">
        <f>VLOOKUP(C956, Query[[Country]:[Growth Rate]],3,FALSE)</f>
        <v>1.06%</v>
      </c>
      <c r="Q956" t="str">
        <f>VLOOKUP(C956, Query[[Country]:[World Percentage]],4,FALSE)</f>
        <v>1.65%</v>
      </c>
      <c r="R956" t="str">
        <f>VLOOKUP(C956, Query[[Country]:[Density]],5,FALSE)</f>
        <v>65.64</v>
      </c>
      <c r="S956" t="str">
        <f>VLOOKUP(C956, Query[[Country]:[Land Area]],6, FALSE)</f>
        <v>1,943,950</v>
      </c>
      <c r="T956" t="str">
        <f>VLOOKUP(C956, Query[[Country]:[Area]],10, FALSE)</f>
        <v>1,964,375</v>
      </c>
      <c r="U956" t="str">
        <f>VLOOKUP(C956, Query[[Country]:[Region]],12, FALSE)</f>
        <v>Americas</v>
      </c>
      <c r="V956" t="str">
        <f>VLOOKUP(C956, Query[[Country]:[Subregion]],13, FALSE)</f>
        <v>Central America</v>
      </c>
      <c r="W956" t="str">
        <f>VLOOKUP(C956, Query[[Country]:[GDP (IMF)]],16, FALSE)</f>
        <v>$1.30 Tn</v>
      </c>
      <c r="X956" t="str">
        <f>VLOOKUP(C956, Query[[Country]:[GDP (UN)]],17, FALSE)</f>
        <v>$1.08 Tn</v>
      </c>
      <c r="Y956">
        <f>VLOOKUP(C956, Query[[Country]:[GDP Per Capita]],18, FALSE)</f>
        <v>10065.32</v>
      </c>
    </row>
    <row r="957" spans="1:25" x14ac:dyDescent="0.2">
      <c r="A957">
        <v>756</v>
      </c>
      <c r="B957" t="s">
        <v>779</v>
      </c>
      <c r="C957" t="s">
        <v>30</v>
      </c>
      <c r="D957">
        <v>55</v>
      </c>
      <c r="E957">
        <v>355</v>
      </c>
      <c r="F957">
        <v>478</v>
      </c>
      <c r="G957">
        <v>210</v>
      </c>
      <c r="H957">
        <v>975</v>
      </c>
      <c r="I957">
        <v>711</v>
      </c>
      <c r="J957">
        <v>609</v>
      </c>
      <c r="K957" t="s">
        <v>2752</v>
      </c>
      <c r="L957">
        <v>637</v>
      </c>
      <c r="M957">
        <v>44.58</v>
      </c>
      <c r="N957">
        <v>2014</v>
      </c>
      <c r="O957" t="str">
        <f>VLOOKUP(C957, Query[[Country]:[Population Rank]],2,FALSE)</f>
        <v>11</v>
      </c>
      <c r="P957" t="str">
        <f>VLOOKUP(C957, Query[[Country]:[Growth Rate]],3,FALSE)</f>
        <v>-0.30%</v>
      </c>
      <c r="Q957" t="str">
        <f>VLOOKUP(C957, Query[[Country]:[World Percentage]],4,FALSE)</f>
        <v>1.62%</v>
      </c>
      <c r="R957" t="str">
        <f>VLOOKUP(C957, Query[[Country]:[Density]],5,FALSE)</f>
        <v>334.66</v>
      </c>
      <c r="S957" t="str">
        <f>VLOOKUP(C957, Query[[Country]:[Land Area]],6, FALSE)</f>
        <v>364,555</v>
      </c>
      <c r="T957" t="str">
        <f>VLOOKUP(C957, Query[[Country]:[Area]],10, FALSE)</f>
        <v>377,930</v>
      </c>
      <c r="U957" t="str">
        <f>VLOOKUP(C957, Query[[Country]:[Region]],12, FALSE)</f>
        <v>Asia</v>
      </c>
      <c r="V957" t="str">
        <f>VLOOKUP(C957, Query[[Country]:[Subregion]],13, FALSE)</f>
        <v>Eastern Asia</v>
      </c>
      <c r="W957" t="str">
        <f>VLOOKUP(C957, Query[[Country]:[GDP (IMF)]],16, FALSE)</f>
        <v>$5.50 Tn</v>
      </c>
      <c r="X957" t="str">
        <f>VLOOKUP(C957, Query[[Country]:[GDP (UN)]],17, FALSE)</f>
        <v>$4.94 Tn</v>
      </c>
      <c r="Y957">
        <f>VLOOKUP(C957, Query[[Country]:[GDP Per Capita]],18, FALSE)</f>
        <v>43450.14</v>
      </c>
    </row>
    <row r="958" spans="1:25" x14ac:dyDescent="0.2">
      <c r="A958">
        <v>757</v>
      </c>
      <c r="B958" t="s">
        <v>780</v>
      </c>
      <c r="C958" t="s">
        <v>159</v>
      </c>
      <c r="D958">
        <v>27</v>
      </c>
      <c r="E958">
        <v>355</v>
      </c>
      <c r="F958">
        <v>430</v>
      </c>
      <c r="G958">
        <v>210</v>
      </c>
      <c r="H958">
        <v>675</v>
      </c>
      <c r="I958">
        <v>966</v>
      </c>
      <c r="J958">
        <v>800</v>
      </c>
      <c r="K958" t="s">
        <v>2732</v>
      </c>
      <c r="L958">
        <v>280</v>
      </c>
      <c r="M958">
        <v>44.57</v>
      </c>
      <c r="N958">
        <v>2014</v>
      </c>
      <c r="O958" t="str">
        <f>VLOOKUP(C958, Query[[Country]:[Population Rank]],2,FALSE)</f>
        <v>30</v>
      </c>
      <c r="P958" t="str">
        <f>VLOOKUP(C958, Query[[Country]:[Growth Rate]],3,FALSE)</f>
        <v>0.04%</v>
      </c>
      <c r="Q958" t="str">
        <f>VLOOKUP(C958, Query[[Country]:[World Percentage]],4,FALSE)</f>
        <v>0.60%</v>
      </c>
      <c r="R958" t="str">
        <f>VLOOKUP(C958, Query[[Country]:[Density]],5,FALSE)</f>
        <v>92.40</v>
      </c>
      <c r="S958" t="str">
        <f>VLOOKUP(C958, Query[[Country]:[Land Area]],6, FALSE)</f>
        <v>498,800</v>
      </c>
      <c r="T958" t="str">
        <f>VLOOKUP(C958, Query[[Country]:[Area]],10, FALSE)</f>
        <v>505,992</v>
      </c>
      <c r="U958" t="str">
        <f>VLOOKUP(C958, Query[[Country]:[Region]],12, FALSE)</f>
        <v>Europe</v>
      </c>
      <c r="V958" t="str">
        <f>VLOOKUP(C958, Query[[Country]:[Subregion]],13, FALSE)</f>
        <v>Southern Europe</v>
      </c>
      <c r="W958" t="str">
        <f>VLOOKUP(C958, Query[[Country]:[GDP (IMF)]],16, FALSE)</f>
        <v>$1.50 Tn</v>
      </c>
      <c r="X958" t="str">
        <f>VLOOKUP(C958, Query[[Country]:[GDP (UN)]],17, FALSE)</f>
        <v>$1.24 Tn</v>
      </c>
      <c r="Y958">
        <f>VLOOKUP(C958, Query[[Country]:[GDP Per Capita]],18, FALSE)</f>
        <v>32019.83</v>
      </c>
    </row>
    <row r="959" spans="1:25" x14ac:dyDescent="0.2">
      <c r="A959">
        <v>758</v>
      </c>
      <c r="B959" t="s">
        <v>781</v>
      </c>
      <c r="C959" t="s">
        <v>95</v>
      </c>
      <c r="D959">
        <v>41</v>
      </c>
      <c r="E959">
        <v>355</v>
      </c>
      <c r="F959">
        <v>478</v>
      </c>
      <c r="G959">
        <v>210</v>
      </c>
      <c r="H959">
        <v>566</v>
      </c>
      <c r="I959">
        <v>816</v>
      </c>
      <c r="J959">
        <v>406</v>
      </c>
      <c r="K959" t="s">
        <v>2744</v>
      </c>
      <c r="L959">
        <v>737</v>
      </c>
      <c r="M959">
        <v>44.57</v>
      </c>
      <c r="N959">
        <v>2014</v>
      </c>
      <c r="O959" t="str">
        <f>VLOOKUP(C959, Query[[Country]:[Population Rank]],2,FALSE)</f>
        <v>23</v>
      </c>
      <c r="P959" t="str">
        <f>VLOOKUP(C959, Query[[Country]:[Growth Rate]],3,FALSE)</f>
        <v>-0.15%</v>
      </c>
      <c r="Q959" t="str">
        <f>VLOOKUP(C959, Query[[Country]:[World Percentage]],4,FALSE)</f>
        <v>0.78%</v>
      </c>
      <c r="R959" t="str">
        <f>VLOOKUP(C959, Query[[Country]:[Density]],5,FALSE)</f>
        <v>200.65</v>
      </c>
      <c r="S959" t="str">
        <f>VLOOKUP(C959, Query[[Country]:[Land Area]],6, FALSE)</f>
        <v>294,140</v>
      </c>
      <c r="T959" t="str">
        <f>VLOOKUP(C959, Query[[Country]:[Area]],10, FALSE)</f>
        <v>301,336</v>
      </c>
      <c r="U959" t="str">
        <f>VLOOKUP(C959, Query[[Country]:[Region]],12, FALSE)</f>
        <v>Europe</v>
      </c>
      <c r="V959" t="str">
        <f>VLOOKUP(C959, Query[[Country]:[Subregion]],13, FALSE)</f>
        <v>Southern Europe</v>
      </c>
      <c r="W959" t="str">
        <f>VLOOKUP(C959, Query[[Country]:[GDP (IMF)]],16, FALSE)</f>
        <v>$2.09 Tn</v>
      </c>
      <c r="X959" t="str">
        <f>VLOOKUP(C959, Query[[Country]:[GDP (UN)]],17, FALSE)</f>
        <v>$1.86 Tn</v>
      </c>
      <c r="Y959">
        <f>VLOOKUP(C959, Query[[Country]:[GDP Per Capita]],18, FALSE)</f>
        <v>34574.71</v>
      </c>
    </row>
    <row r="960" spans="1:25" x14ac:dyDescent="0.2">
      <c r="A960">
        <v>759</v>
      </c>
      <c r="B960" t="s">
        <v>2799</v>
      </c>
      <c r="C960" t="s">
        <v>101</v>
      </c>
      <c r="D960">
        <v>48</v>
      </c>
      <c r="E960">
        <v>355</v>
      </c>
      <c r="F960">
        <v>478</v>
      </c>
      <c r="G960">
        <v>210</v>
      </c>
      <c r="H960">
        <v>910</v>
      </c>
      <c r="I960">
        <v>587</v>
      </c>
      <c r="J960">
        <v>800</v>
      </c>
      <c r="K960" t="s">
        <v>2752</v>
      </c>
      <c r="L960">
        <v>737</v>
      </c>
      <c r="M960">
        <v>44.57</v>
      </c>
      <c r="N960">
        <v>2014</v>
      </c>
      <c r="O960" t="str">
        <f>VLOOKUP(C960, Query[[Country]:[Population Rank]],2,FALSE)</f>
        <v>19</v>
      </c>
      <c r="P960" t="str">
        <f>VLOOKUP(C960, Query[[Country]:[Growth Rate]],3,FALSE)</f>
        <v>0.32%</v>
      </c>
      <c r="Q960" t="str">
        <f>VLOOKUP(C960, Query[[Country]:[World Percentage]],4,FALSE)</f>
        <v>1.07%</v>
      </c>
      <c r="R960" t="str">
        <f>VLOOKUP(C960, Query[[Country]:[Density]],5,FALSE)</f>
        <v>234.61</v>
      </c>
      <c r="S960" t="str">
        <f>VLOOKUP(C960, Query[[Country]:[Land Area]],6, FALSE)</f>
        <v>348,560</v>
      </c>
      <c r="T960" t="str">
        <f>VLOOKUP(C960, Query[[Country]:[Area]],10, FALSE)</f>
        <v>357,114</v>
      </c>
      <c r="U960" t="str">
        <f>VLOOKUP(C960, Query[[Country]:[Region]],12, FALSE)</f>
        <v>Europe</v>
      </c>
      <c r="V960" t="str">
        <f>VLOOKUP(C960, Query[[Country]:[Subregion]],13, FALSE)</f>
        <v>Western Europe</v>
      </c>
      <c r="W960" t="str">
        <f>VLOOKUP(C960, Query[[Country]:[GDP (IMF)]],16, FALSE)</f>
        <v>$4.16 Tn</v>
      </c>
      <c r="X960" t="str">
        <f>VLOOKUP(C960, Query[[Country]:[GDP (UN)]],17, FALSE)</f>
        <v>$3.48 Tn</v>
      </c>
      <c r="Y960">
        <f>VLOOKUP(C960, Query[[Country]:[GDP Per Capita]],18, FALSE)</f>
        <v>49617.15</v>
      </c>
    </row>
    <row r="961" spans="1:25" x14ac:dyDescent="0.2">
      <c r="A961">
        <v>760</v>
      </c>
      <c r="B961" t="s">
        <v>782</v>
      </c>
      <c r="C961" t="s">
        <v>30</v>
      </c>
      <c r="D961">
        <v>56</v>
      </c>
      <c r="E961">
        <v>355</v>
      </c>
      <c r="F961">
        <v>478</v>
      </c>
      <c r="G961">
        <v>210</v>
      </c>
      <c r="H961">
        <v>981</v>
      </c>
      <c r="I961">
        <v>727</v>
      </c>
      <c r="J961">
        <v>800</v>
      </c>
      <c r="K961" t="s">
        <v>2752</v>
      </c>
      <c r="L961">
        <v>737</v>
      </c>
      <c r="M961">
        <v>44.57</v>
      </c>
      <c r="N961">
        <v>2014</v>
      </c>
      <c r="O961" t="str">
        <f>VLOOKUP(C961, Query[[Country]:[Population Rank]],2,FALSE)</f>
        <v>11</v>
      </c>
      <c r="P961" t="str">
        <f>VLOOKUP(C961, Query[[Country]:[Growth Rate]],3,FALSE)</f>
        <v>-0.30%</v>
      </c>
      <c r="Q961" t="str">
        <f>VLOOKUP(C961, Query[[Country]:[World Percentage]],4,FALSE)</f>
        <v>1.62%</v>
      </c>
      <c r="R961" t="str">
        <f>VLOOKUP(C961, Query[[Country]:[Density]],5,FALSE)</f>
        <v>334.66</v>
      </c>
      <c r="S961" t="str">
        <f>VLOOKUP(C961, Query[[Country]:[Land Area]],6, FALSE)</f>
        <v>364,555</v>
      </c>
      <c r="T961" t="str">
        <f>VLOOKUP(C961, Query[[Country]:[Area]],10, FALSE)</f>
        <v>377,930</v>
      </c>
      <c r="U961" t="str">
        <f>VLOOKUP(C961, Query[[Country]:[Region]],12, FALSE)</f>
        <v>Asia</v>
      </c>
      <c r="V961" t="str">
        <f>VLOOKUP(C961, Query[[Country]:[Subregion]],13, FALSE)</f>
        <v>Eastern Asia</v>
      </c>
      <c r="W961" t="str">
        <f>VLOOKUP(C961, Query[[Country]:[GDP (IMF)]],16, FALSE)</f>
        <v>$5.50 Tn</v>
      </c>
      <c r="X961" t="str">
        <f>VLOOKUP(C961, Query[[Country]:[GDP (UN)]],17, FALSE)</f>
        <v>$4.94 Tn</v>
      </c>
      <c r="Y961">
        <f>VLOOKUP(C961, Query[[Country]:[GDP Per Capita]],18, FALSE)</f>
        <v>43450.14</v>
      </c>
    </row>
    <row r="962" spans="1:25" x14ac:dyDescent="0.2">
      <c r="A962">
        <v>761</v>
      </c>
      <c r="B962" t="s">
        <v>783</v>
      </c>
      <c r="C962" t="s">
        <v>138</v>
      </c>
      <c r="D962">
        <v>41</v>
      </c>
      <c r="E962">
        <v>355</v>
      </c>
      <c r="F962">
        <v>478</v>
      </c>
      <c r="G962">
        <v>210</v>
      </c>
      <c r="H962">
        <v>281</v>
      </c>
      <c r="I962">
        <v>308</v>
      </c>
      <c r="J962">
        <v>800</v>
      </c>
      <c r="K962" t="s">
        <v>2784</v>
      </c>
      <c r="L962">
        <v>637</v>
      </c>
      <c r="M962">
        <v>44.57</v>
      </c>
      <c r="N962">
        <v>2014</v>
      </c>
      <c r="O962" t="str">
        <f>VLOOKUP(C962, Query[[Country]:[Population Rank]],2,FALSE)</f>
        <v>1</v>
      </c>
      <c r="P962" t="str">
        <f>VLOOKUP(C962, Query[[Country]:[Growth Rate]],3,FALSE)</f>
        <v>0.39%</v>
      </c>
      <c r="Q962" t="str">
        <f>VLOOKUP(C962, Query[[Country]:[World Percentage]],4,FALSE)</f>
        <v>18.47%</v>
      </c>
      <c r="R962" t="str">
        <f>VLOOKUP(C962, Query[[Country]:[Density]],5,FALSE)</f>
        <v>148.28</v>
      </c>
      <c r="S962" t="str">
        <f>VLOOKUP(C962, Query[[Country]:[Land Area]],6, FALSE)</f>
        <v>9,388,211</v>
      </c>
      <c r="T962" t="str">
        <f>VLOOKUP(C962, Query[[Country]:[Area]],10, FALSE)</f>
        <v>9,706,961</v>
      </c>
      <c r="U962" t="str">
        <f>VLOOKUP(C962, Query[[Country]:[Region]],12, FALSE)</f>
        <v>Asia</v>
      </c>
      <c r="V962" t="str">
        <f>VLOOKUP(C962, Query[[Country]:[Subregion]],13, FALSE)</f>
        <v>Eastern Asia</v>
      </c>
      <c r="W962" t="str">
        <f>VLOOKUP(C962, Query[[Country]:[GDP (IMF)]],16, FALSE)</f>
        <v>$15.47 Tn</v>
      </c>
      <c r="X962" t="str">
        <f>VLOOKUP(C962, Query[[Country]:[GDP (UN)]],17, FALSE)</f>
        <v>$11.22 Tn</v>
      </c>
      <c r="Y962">
        <f>VLOOKUP(C962, Query[[Country]:[GDP Per Capita]],18, FALSE)</f>
        <v>10746.78</v>
      </c>
    </row>
    <row r="963" spans="1:25" x14ac:dyDescent="0.2">
      <c r="A963">
        <v>762</v>
      </c>
      <c r="B963" t="s">
        <v>784</v>
      </c>
      <c r="C963" t="s">
        <v>30</v>
      </c>
      <c r="D963">
        <v>57</v>
      </c>
      <c r="E963">
        <v>355</v>
      </c>
      <c r="F963">
        <v>478</v>
      </c>
      <c r="G963">
        <v>210</v>
      </c>
      <c r="H963">
        <v>760</v>
      </c>
      <c r="I963">
        <v>719</v>
      </c>
      <c r="J963">
        <v>609</v>
      </c>
      <c r="K963" t="s">
        <v>2772</v>
      </c>
      <c r="L963">
        <v>481</v>
      </c>
      <c r="M963">
        <v>44.57</v>
      </c>
      <c r="N963">
        <v>2014</v>
      </c>
      <c r="O963" t="str">
        <f>VLOOKUP(C963, Query[[Country]:[Population Rank]],2,FALSE)</f>
        <v>11</v>
      </c>
      <c r="P963" t="str">
        <f>VLOOKUP(C963, Query[[Country]:[Growth Rate]],3,FALSE)</f>
        <v>-0.30%</v>
      </c>
      <c r="Q963" t="str">
        <f>VLOOKUP(C963, Query[[Country]:[World Percentage]],4,FALSE)</f>
        <v>1.62%</v>
      </c>
      <c r="R963" t="str">
        <f>VLOOKUP(C963, Query[[Country]:[Density]],5,FALSE)</f>
        <v>334.66</v>
      </c>
      <c r="S963" t="str">
        <f>VLOOKUP(C963, Query[[Country]:[Land Area]],6, FALSE)</f>
        <v>364,555</v>
      </c>
      <c r="T963" t="str">
        <f>VLOOKUP(C963, Query[[Country]:[Area]],10, FALSE)</f>
        <v>377,930</v>
      </c>
      <c r="U963" t="str">
        <f>VLOOKUP(C963, Query[[Country]:[Region]],12, FALSE)</f>
        <v>Asia</v>
      </c>
      <c r="V963" t="str">
        <f>VLOOKUP(C963, Query[[Country]:[Subregion]],13, FALSE)</f>
        <v>Eastern Asia</v>
      </c>
      <c r="W963" t="str">
        <f>VLOOKUP(C963, Query[[Country]:[GDP (IMF)]],16, FALSE)</f>
        <v>$5.50 Tn</v>
      </c>
      <c r="X963" t="str">
        <f>VLOOKUP(C963, Query[[Country]:[GDP (UN)]],17, FALSE)</f>
        <v>$4.94 Tn</v>
      </c>
      <c r="Y963">
        <f>VLOOKUP(C963, Query[[Country]:[GDP Per Capita]],18, FALSE)</f>
        <v>43450.14</v>
      </c>
    </row>
    <row r="964" spans="1:25" x14ac:dyDescent="0.2">
      <c r="A964">
        <v>763</v>
      </c>
      <c r="B964" t="s">
        <v>2800</v>
      </c>
      <c r="C964" t="s">
        <v>159</v>
      </c>
      <c r="D964">
        <v>28</v>
      </c>
      <c r="E964">
        <v>355</v>
      </c>
      <c r="F964">
        <v>478</v>
      </c>
      <c r="G964">
        <v>210</v>
      </c>
      <c r="H964">
        <v>623</v>
      </c>
      <c r="I964">
        <v>726</v>
      </c>
      <c r="J964">
        <v>609</v>
      </c>
      <c r="K964" t="s">
        <v>2772</v>
      </c>
      <c r="L964">
        <v>737</v>
      </c>
      <c r="M964">
        <v>44.57</v>
      </c>
      <c r="N964">
        <v>2014</v>
      </c>
      <c r="O964" t="str">
        <f>VLOOKUP(C964, Query[[Country]:[Population Rank]],2,FALSE)</f>
        <v>30</v>
      </c>
      <c r="P964" t="str">
        <f>VLOOKUP(C964, Query[[Country]:[Growth Rate]],3,FALSE)</f>
        <v>0.04%</v>
      </c>
      <c r="Q964" t="str">
        <f>VLOOKUP(C964, Query[[Country]:[World Percentage]],4,FALSE)</f>
        <v>0.60%</v>
      </c>
      <c r="R964" t="str">
        <f>VLOOKUP(C964, Query[[Country]:[Density]],5,FALSE)</f>
        <v>92.40</v>
      </c>
      <c r="S964" t="str">
        <f>VLOOKUP(C964, Query[[Country]:[Land Area]],6, FALSE)</f>
        <v>498,800</v>
      </c>
      <c r="T964" t="str">
        <f>VLOOKUP(C964, Query[[Country]:[Area]],10, FALSE)</f>
        <v>505,992</v>
      </c>
      <c r="U964" t="str">
        <f>VLOOKUP(C964, Query[[Country]:[Region]],12, FALSE)</f>
        <v>Europe</v>
      </c>
      <c r="V964" t="str">
        <f>VLOOKUP(C964, Query[[Country]:[Subregion]],13, FALSE)</f>
        <v>Southern Europe</v>
      </c>
      <c r="W964" t="str">
        <f>VLOOKUP(C964, Query[[Country]:[GDP (IMF)]],16, FALSE)</f>
        <v>$1.50 Tn</v>
      </c>
      <c r="X964" t="str">
        <f>VLOOKUP(C964, Query[[Country]:[GDP (UN)]],17, FALSE)</f>
        <v>$1.24 Tn</v>
      </c>
      <c r="Y964">
        <f>VLOOKUP(C964, Query[[Country]:[GDP Per Capita]],18, FALSE)</f>
        <v>32019.83</v>
      </c>
    </row>
    <row r="965" spans="1:25" x14ac:dyDescent="0.2">
      <c r="A965">
        <v>764</v>
      </c>
      <c r="B965" t="s">
        <v>785</v>
      </c>
      <c r="C965" t="s">
        <v>145</v>
      </c>
      <c r="D965">
        <v>10</v>
      </c>
      <c r="E965">
        <v>355</v>
      </c>
      <c r="F965">
        <v>478</v>
      </c>
      <c r="G965">
        <v>210</v>
      </c>
      <c r="H965">
        <v>789</v>
      </c>
      <c r="I965">
        <v>814</v>
      </c>
      <c r="J965">
        <v>609</v>
      </c>
      <c r="K965" t="s">
        <v>2772</v>
      </c>
      <c r="L965">
        <v>481</v>
      </c>
      <c r="M965">
        <v>44.57</v>
      </c>
      <c r="N965">
        <v>2014</v>
      </c>
      <c r="O965" t="str">
        <f>VLOOKUP(C965, Query[[Country]:[Population Rank]],2,FALSE)</f>
        <v>81</v>
      </c>
      <c r="P965" t="str">
        <f>VLOOKUP(C965, Query[[Country]:[Growth Rate]],3,FALSE)</f>
        <v>0.44%</v>
      </c>
      <c r="Q965" t="str">
        <f>VLOOKUP(C965, Query[[Country]:[World Percentage]],4,FALSE)</f>
        <v>0.15%</v>
      </c>
      <c r="R965" t="str">
        <f>VLOOKUP(C965, Query[[Country]:[Density]],5,FALSE)</f>
        <v>379.64</v>
      </c>
      <c r="S965" t="str">
        <f>VLOOKUP(C965, Query[[Country]:[Land Area]],6, FALSE)</f>
        <v>30,280</v>
      </c>
      <c r="T965" t="str">
        <f>VLOOKUP(C965, Query[[Country]:[Area]],10, FALSE)</f>
        <v>30,528</v>
      </c>
      <c r="U965" t="str">
        <f>VLOOKUP(C965, Query[[Country]:[Region]],12, FALSE)</f>
        <v>Europe</v>
      </c>
      <c r="V965" t="str">
        <f>VLOOKUP(C965, Query[[Country]:[Subregion]],13, FALSE)</f>
        <v>Western Europe</v>
      </c>
      <c r="W965" t="str">
        <f>VLOOKUP(C965, Query[[Country]:[GDP (IMF)]],16, FALSE)</f>
        <v>$553.78 Bn</v>
      </c>
      <c r="X965" t="str">
        <f>VLOOKUP(C965, Query[[Country]:[GDP (UN)]],17, FALSE)</f>
        <v>$467.96 Bn</v>
      </c>
      <c r="Y965">
        <f>VLOOKUP(C965, Query[[Country]:[GDP Per Capita]],18, FALSE)</f>
        <v>47782.49</v>
      </c>
    </row>
    <row r="966" spans="1:25" x14ac:dyDescent="0.2">
      <c r="A966">
        <v>765</v>
      </c>
      <c r="B966" t="s">
        <v>786</v>
      </c>
      <c r="C966" t="s">
        <v>30</v>
      </c>
      <c r="D966">
        <v>58</v>
      </c>
      <c r="E966">
        <v>355</v>
      </c>
      <c r="F966">
        <v>478</v>
      </c>
      <c r="G966">
        <v>210</v>
      </c>
      <c r="H966">
        <v>773</v>
      </c>
      <c r="I966">
        <v>757</v>
      </c>
      <c r="J966">
        <v>800</v>
      </c>
      <c r="K966" t="s">
        <v>2772</v>
      </c>
      <c r="L966">
        <v>481</v>
      </c>
      <c r="M966">
        <v>44.57</v>
      </c>
      <c r="N966">
        <v>2014</v>
      </c>
      <c r="O966" t="str">
        <f>VLOOKUP(C966, Query[[Country]:[Population Rank]],2,FALSE)</f>
        <v>11</v>
      </c>
      <c r="P966" t="str">
        <f>VLOOKUP(C966, Query[[Country]:[Growth Rate]],3,FALSE)</f>
        <v>-0.30%</v>
      </c>
      <c r="Q966" t="str">
        <f>VLOOKUP(C966, Query[[Country]:[World Percentage]],4,FALSE)</f>
        <v>1.62%</v>
      </c>
      <c r="R966" t="str">
        <f>VLOOKUP(C966, Query[[Country]:[Density]],5,FALSE)</f>
        <v>334.66</v>
      </c>
      <c r="S966" t="str">
        <f>VLOOKUP(C966, Query[[Country]:[Land Area]],6, FALSE)</f>
        <v>364,555</v>
      </c>
      <c r="T966" t="str">
        <f>VLOOKUP(C966, Query[[Country]:[Area]],10, FALSE)</f>
        <v>377,930</v>
      </c>
      <c r="U966" t="str">
        <f>VLOOKUP(C966, Query[[Country]:[Region]],12, FALSE)</f>
        <v>Asia</v>
      </c>
      <c r="V966" t="str">
        <f>VLOOKUP(C966, Query[[Country]:[Subregion]],13, FALSE)</f>
        <v>Eastern Asia</v>
      </c>
      <c r="W966" t="str">
        <f>VLOOKUP(C966, Query[[Country]:[GDP (IMF)]],16, FALSE)</f>
        <v>$5.50 Tn</v>
      </c>
      <c r="X966" t="str">
        <f>VLOOKUP(C966, Query[[Country]:[GDP (UN)]],17, FALSE)</f>
        <v>$4.94 Tn</v>
      </c>
      <c r="Y966">
        <f>VLOOKUP(C966, Query[[Country]:[GDP Per Capita]],18, FALSE)</f>
        <v>43450.14</v>
      </c>
    </row>
    <row r="967" spans="1:25" x14ac:dyDescent="0.2">
      <c r="A967">
        <v>766</v>
      </c>
      <c r="B967" t="s">
        <v>787</v>
      </c>
      <c r="C967" t="s">
        <v>15</v>
      </c>
      <c r="D967">
        <v>212</v>
      </c>
      <c r="E967">
        <v>355</v>
      </c>
      <c r="F967">
        <v>305</v>
      </c>
      <c r="G967">
        <v>210</v>
      </c>
      <c r="H967">
        <v>943</v>
      </c>
      <c r="I967">
        <v>966</v>
      </c>
      <c r="J967">
        <v>800</v>
      </c>
      <c r="K967" t="s">
        <v>2751</v>
      </c>
      <c r="L967">
        <v>552</v>
      </c>
      <c r="M967">
        <v>44.57</v>
      </c>
      <c r="N967">
        <v>2014</v>
      </c>
      <c r="O967" t="str">
        <f>VLOOKUP(C967, Query[[Country]:[Population Rank]],2,FALSE)</f>
        <v>3</v>
      </c>
      <c r="P967" t="str">
        <f>VLOOKUP(C967, Query[[Country]:[Growth Rate]],3,FALSE)</f>
        <v>0.59%</v>
      </c>
      <c r="Q967" t="str">
        <f>VLOOKUP(C967, Query[[Country]:[World Percentage]],4,FALSE)</f>
        <v>4.25%</v>
      </c>
      <c r="R967" t="str">
        <f>VLOOKUP(C967, Query[[Country]:[Density]],5,FALSE)</f>
        <v>35.32</v>
      </c>
      <c r="S967" t="str">
        <f>VLOOKUP(C967, Query[[Country]:[Land Area]],6, FALSE)</f>
        <v>9,147,420</v>
      </c>
      <c r="T967" t="str">
        <f>VLOOKUP(C967, Query[[Country]:[Area]],10, FALSE)</f>
        <v>9,372,610</v>
      </c>
      <c r="U967" t="str">
        <f>VLOOKUP(C967, Query[[Country]:[Region]],12, FALSE)</f>
        <v>Americas</v>
      </c>
      <c r="V967" t="str">
        <f>VLOOKUP(C967, Query[[Country]:[Subregion]],13, FALSE)</f>
        <v>Northern America</v>
      </c>
      <c r="W967" t="str">
        <f>VLOOKUP(C967, Query[[Country]:[GDP (IMF)]],16, FALSE)</f>
        <v>$22.20 Tn</v>
      </c>
      <c r="X967" t="str">
        <f>VLOOKUP(C967, Query[[Country]:[GDP (UN)]],17, FALSE)</f>
        <v>$18.62 Tn</v>
      </c>
      <c r="Y967">
        <f>VLOOKUP(C967, Query[[Country]:[GDP Per Capita]],18, FALSE)</f>
        <v>67063.27</v>
      </c>
    </row>
    <row r="968" spans="1:25" x14ac:dyDescent="0.2">
      <c r="A968">
        <v>767</v>
      </c>
      <c r="B968" t="s">
        <v>788</v>
      </c>
      <c r="C968" t="s">
        <v>15</v>
      </c>
      <c r="D968">
        <v>213</v>
      </c>
      <c r="E968">
        <v>355</v>
      </c>
      <c r="F968">
        <v>478</v>
      </c>
      <c r="G968">
        <v>210</v>
      </c>
      <c r="H968">
        <v>966</v>
      </c>
      <c r="I968">
        <v>739</v>
      </c>
      <c r="J968">
        <v>800</v>
      </c>
      <c r="K968" t="s">
        <v>2750</v>
      </c>
      <c r="L968">
        <v>307</v>
      </c>
      <c r="M968">
        <v>44.56</v>
      </c>
      <c r="N968">
        <v>2014</v>
      </c>
      <c r="O968" t="str">
        <f>VLOOKUP(C968, Query[[Country]:[Population Rank]],2,FALSE)</f>
        <v>3</v>
      </c>
      <c r="P968" t="str">
        <f>VLOOKUP(C968, Query[[Country]:[Growth Rate]],3,FALSE)</f>
        <v>0.59%</v>
      </c>
      <c r="Q968" t="str">
        <f>VLOOKUP(C968, Query[[Country]:[World Percentage]],4,FALSE)</f>
        <v>4.25%</v>
      </c>
      <c r="R968" t="str">
        <f>VLOOKUP(C968, Query[[Country]:[Density]],5,FALSE)</f>
        <v>35.32</v>
      </c>
      <c r="S968" t="str">
        <f>VLOOKUP(C968, Query[[Country]:[Land Area]],6, FALSE)</f>
        <v>9,147,420</v>
      </c>
      <c r="T968" t="str">
        <f>VLOOKUP(C968, Query[[Country]:[Area]],10, FALSE)</f>
        <v>9,372,610</v>
      </c>
      <c r="U968" t="str">
        <f>VLOOKUP(C968, Query[[Country]:[Region]],12, FALSE)</f>
        <v>Americas</v>
      </c>
      <c r="V968" t="str">
        <f>VLOOKUP(C968, Query[[Country]:[Subregion]],13, FALSE)</f>
        <v>Northern America</v>
      </c>
      <c r="W968" t="str">
        <f>VLOOKUP(C968, Query[[Country]:[GDP (IMF)]],16, FALSE)</f>
        <v>$22.20 Tn</v>
      </c>
      <c r="X968" t="str">
        <f>VLOOKUP(C968, Query[[Country]:[GDP (UN)]],17, FALSE)</f>
        <v>$18.62 Tn</v>
      </c>
      <c r="Y968">
        <f>VLOOKUP(C968, Query[[Country]:[GDP Per Capita]],18, FALSE)</f>
        <v>67063.27</v>
      </c>
    </row>
    <row r="969" spans="1:25" x14ac:dyDescent="0.2">
      <c r="A969">
        <v>768</v>
      </c>
      <c r="B969" t="s">
        <v>789</v>
      </c>
      <c r="C969" t="s">
        <v>92</v>
      </c>
      <c r="D969">
        <v>25</v>
      </c>
      <c r="E969">
        <v>355</v>
      </c>
      <c r="F969">
        <v>478</v>
      </c>
      <c r="G969">
        <v>210</v>
      </c>
      <c r="H969">
        <v>828</v>
      </c>
      <c r="I969">
        <v>902</v>
      </c>
      <c r="J969">
        <v>800</v>
      </c>
      <c r="K969" t="s">
        <v>2778</v>
      </c>
      <c r="L969">
        <v>227</v>
      </c>
      <c r="M969">
        <v>44.56</v>
      </c>
      <c r="N969">
        <v>2014</v>
      </c>
      <c r="O969" t="str">
        <f>VLOOKUP(C969, Query[[Country]:[Population Rank]],2,FALSE)</f>
        <v>28</v>
      </c>
      <c r="P969" t="str">
        <f>VLOOKUP(C969, Query[[Country]:[Growth Rate]],3,FALSE)</f>
        <v>0.09%</v>
      </c>
      <c r="Q969" t="str">
        <f>VLOOKUP(C969, Query[[Country]:[World Percentage]],4,FALSE)</f>
        <v>0.66%</v>
      </c>
      <c r="R969" t="str">
        <f>VLOOKUP(C969, Query[[Country]:[Density]],5,FALSE)</f>
        <v>511.62</v>
      </c>
      <c r="S969" t="str">
        <f>VLOOKUP(C969, Query[[Country]:[Land Area]],6, FALSE)</f>
        <v>97,230</v>
      </c>
      <c r="T969" t="str">
        <f>VLOOKUP(C969, Query[[Country]:[Area]],10, FALSE)</f>
        <v>100,210</v>
      </c>
      <c r="U969" t="str">
        <f>VLOOKUP(C969, Query[[Country]:[Region]],12, FALSE)</f>
        <v>Asia</v>
      </c>
      <c r="V969" t="str">
        <f>VLOOKUP(C969, Query[[Country]:[Subregion]],13, FALSE)</f>
        <v>Eastern Asia</v>
      </c>
      <c r="W969" t="str">
        <f>VLOOKUP(C969, Query[[Country]:[GDP (IMF)]],16, FALSE)</f>
        <v>$1.74 Tn</v>
      </c>
      <c r="X969" t="str">
        <f>VLOOKUP(C969, Query[[Country]:[GDP (UN)]],17, FALSE)</f>
        <v>$1.41 Tn</v>
      </c>
      <c r="Y969">
        <f>VLOOKUP(C969, Query[[Country]:[GDP Per Capita]],18, FALSE)</f>
        <v>34023.56</v>
      </c>
    </row>
    <row r="970" spans="1:25" x14ac:dyDescent="0.2">
      <c r="A970">
        <v>769</v>
      </c>
      <c r="B970" t="s">
        <v>790</v>
      </c>
      <c r="C970" t="s">
        <v>66</v>
      </c>
      <c r="D970">
        <v>36</v>
      </c>
      <c r="E970">
        <v>193</v>
      </c>
      <c r="F970">
        <v>478</v>
      </c>
      <c r="G970">
        <v>210</v>
      </c>
      <c r="H970">
        <v>626</v>
      </c>
      <c r="I970">
        <v>801</v>
      </c>
      <c r="J970">
        <v>609</v>
      </c>
      <c r="K970" t="s">
        <v>2719</v>
      </c>
      <c r="L970">
        <v>552</v>
      </c>
      <c r="M970">
        <v>44.56</v>
      </c>
      <c r="N970">
        <v>2014</v>
      </c>
      <c r="O970" t="str">
        <f>VLOOKUP(C970, Query[[Country]:[Population Rank]],2,FALSE)</f>
        <v>22</v>
      </c>
      <c r="P970" t="str">
        <f>VLOOKUP(C970, Query[[Country]:[Growth Rate]],3,FALSE)</f>
        <v>0.22%</v>
      </c>
      <c r="Q970" t="str">
        <f>VLOOKUP(C970, Query[[Country]:[World Percentage]],4,FALSE)</f>
        <v>0.84%</v>
      </c>
      <c r="R970" t="str">
        <f>VLOOKUP(C970, Query[[Country]:[Density]],5,FALSE)</f>
        <v>118.31</v>
      </c>
      <c r="S970" t="str">
        <f>VLOOKUP(C970, Query[[Country]:[Land Area]],6, FALSE)</f>
        <v>547,557</v>
      </c>
      <c r="T970" t="str">
        <f>VLOOKUP(C970, Query[[Country]:[Area]],10, FALSE)</f>
        <v>551,695</v>
      </c>
      <c r="U970" t="str">
        <f>VLOOKUP(C970, Query[[Country]:[Region]],12, FALSE)</f>
        <v>Europe</v>
      </c>
      <c r="V970" t="str">
        <f>VLOOKUP(C970, Query[[Country]:[Subregion]],13, FALSE)</f>
        <v>Western Europe</v>
      </c>
      <c r="W970" t="str">
        <f>VLOOKUP(C970, Query[[Country]:[GDP (IMF)]],16, FALSE)</f>
        <v>$2.88 Tn</v>
      </c>
      <c r="X970" t="str">
        <f>VLOOKUP(C970, Query[[Country]:[GDP (UN)]],17, FALSE)</f>
        <v>$2.47 Tn</v>
      </c>
      <c r="Y970">
        <f>VLOOKUP(C970, Query[[Country]:[GDP Per Capita]],18, FALSE)</f>
        <v>44061.52</v>
      </c>
    </row>
    <row r="971" spans="1:25" x14ac:dyDescent="0.2">
      <c r="A971">
        <v>770</v>
      </c>
      <c r="B971" t="s">
        <v>2801</v>
      </c>
      <c r="C971" t="s">
        <v>159</v>
      </c>
      <c r="D971">
        <v>29</v>
      </c>
      <c r="E971">
        <v>355</v>
      </c>
      <c r="F971">
        <v>478</v>
      </c>
      <c r="G971">
        <v>210</v>
      </c>
      <c r="H971">
        <v>631</v>
      </c>
      <c r="I971">
        <v>754</v>
      </c>
      <c r="J971">
        <v>609</v>
      </c>
      <c r="K971" t="s">
        <v>2744</v>
      </c>
      <c r="L971">
        <v>552</v>
      </c>
      <c r="M971">
        <v>44.56</v>
      </c>
      <c r="N971">
        <v>2014</v>
      </c>
      <c r="O971" t="str">
        <f>VLOOKUP(C971, Query[[Country]:[Population Rank]],2,FALSE)</f>
        <v>30</v>
      </c>
      <c r="P971" t="str">
        <f>VLOOKUP(C971, Query[[Country]:[Growth Rate]],3,FALSE)</f>
        <v>0.04%</v>
      </c>
      <c r="Q971" t="str">
        <f>VLOOKUP(C971, Query[[Country]:[World Percentage]],4,FALSE)</f>
        <v>0.60%</v>
      </c>
      <c r="R971" t="str">
        <f>VLOOKUP(C971, Query[[Country]:[Density]],5,FALSE)</f>
        <v>92.40</v>
      </c>
      <c r="S971" t="str">
        <f>VLOOKUP(C971, Query[[Country]:[Land Area]],6, FALSE)</f>
        <v>498,800</v>
      </c>
      <c r="T971" t="str">
        <f>VLOOKUP(C971, Query[[Country]:[Area]],10, FALSE)</f>
        <v>505,992</v>
      </c>
      <c r="U971" t="str">
        <f>VLOOKUP(C971, Query[[Country]:[Region]],12, FALSE)</f>
        <v>Europe</v>
      </c>
      <c r="V971" t="str">
        <f>VLOOKUP(C971, Query[[Country]:[Subregion]],13, FALSE)</f>
        <v>Southern Europe</v>
      </c>
      <c r="W971" t="str">
        <f>VLOOKUP(C971, Query[[Country]:[GDP (IMF)]],16, FALSE)</f>
        <v>$1.50 Tn</v>
      </c>
      <c r="X971" t="str">
        <f>VLOOKUP(C971, Query[[Country]:[GDP (UN)]],17, FALSE)</f>
        <v>$1.24 Tn</v>
      </c>
      <c r="Y971">
        <f>VLOOKUP(C971, Query[[Country]:[GDP Per Capita]],18, FALSE)</f>
        <v>32019.83</v>
      </c>
    </row>
    <row r="972" spans="1:25" x14ac:dyDescent="0.2">
      <c r="A972">
        <v>771</v>
      </c>
      <c r="B972" t="s">
        <v>791</v>
      </c>
      <c r="C972" t="s">
        <v>342</v>
      </c>
      <c r="D972">
        <v>3</v>
      </c>
      <c r="E972">
        <v>336</v>
      </c>
      <c r="F972">
        <v>478</v>
      </c>
      <c r="G972">
        <v>210</v>
      </c>
      <c r="H972">
        <v>698</v>
      </c>
      <c r="I972">
        <v>793</v>
      </c>
      <c r="J972">
        <v>406</v>
      </c>
      <c r="K972" t="s">
        <v>2744</v>
      </c>
      <c r="L972">
        <v>737</v>
      </c>
      <c r="M972">
        <v>44.56</v>
      </c>
      <c r="N972">
        <v>2014</v>
      </c>
      <c r="O972" t="str">
        <f>VLOOKUP(C972, Query[[Country]:[Population Rank]],2,FALSE)</f>
        <v>86</v>
      </c>
      <c r="P972" t="str">
        <f>VLOOKUP(C972, Query[[Country]:[Growth Rate]],3,FALSE)</f>
        <v>0.18%</v>
      </c>
      <c r="Q972" t="str">
        <f>VLOOKUP(C972, Query[[Country]:[World Percentage]],4,FALSE)</f>
        <v>0.14%</v>
      </c>
      <c r="R972" t="str">
        <f>VLOOKUP(C972, Query[[Country]:[Density]],5,FALSE)</f>
        <v>135.79</v>
      </c>
      <c r="S972" t="str">
        <f>VLOOKUP(C972, Query[[Country]:[Land Area]],6, FALSE)</f>
        <v>77,240</v>
      </c>
      <c r="T972" t="str">
        <f>VLOOKUP(C972, Query[[Country]:[Area]],10, FALSE)</f>
        <v>78,865</v>
      </c>
      <c r="U972" t="str">
        <f>VLOOKUP(C972, Query[[Country]:[Region]],12, FALSE)</f>
        <v>Europe</v>
      </c>
      <c r="V972" t="str">
        <f>VLOOKUP(C972, Query[[Country]:[Subregion]],13, FALSE)</f>
        <v>Eastern Europe</v>
      </c>
      <c r="W972" t="str">
        <f>VLOOKUP(C972, Query[[Country]:[GDP (IMF)]],16, FALSE)</f>
        <v>$259.74 Bn</v>
      </c>
      <c r="X972" t="str">
        <f>VLOOKUP(C972, Query[[Country]:[GDP (UN)]],17, FALSE)</f>
        <v>$195.31 Bn</v>
      </c>
      <c r="Y972">
        <f>VLOOKUP(C972, Query[[Country]:[GDP Per Capita]],18, FALSE)</f>
        <v>24254.04</v>
      </c>
    </row>
    <row r="973" spans="1:25" x14ac:dyDescent="0.2">
      <c r="A973">
        <v>772</v>
      </c>
      <c r="B973" t="s">
        <v>792</v>
      </c>
      <c r="C973" t="s">
        <v>30</v>
      </c>
      <c r="D973">
        <v>59</v>
      </c>
      <c r="E973">
        <v>355</v>
      </c>
      <c r="F973">
        <v>478</v>
      </c>
      <c r="G973">
        <v>210</v>
      </c>
      <c r="H973">
        <v>912</v>
      </c>
      <c r="I973">
        <v>635</v>
      </c>
      <c r="J973">
        <v>609</v>
      </c>
      <c r="K973" t="s">
        <v>2744</v>
      </c>
      <c r="L973">
        <v>426</v>
      </c>
      <c r="M973">
        <v>44.56</v>
      </c>
      <c r="N973">
        <v>2014</v>
      </c>
      <c r="O973" t="str">
        <f>VLOOKUP(C973, Query[[Country]:[Population Rank]],2,FALSE)</f>
        <v>11</v>
      </c>
      <c r="P973" t="str">
        <f>VLOOKUP(C973, Query[[Country]:[Growth Rate]],3,FALSE)</f>
        <v>-0.30%</v>
      </c>
      <c r="Q973" t="str">
        <f>VLOOKUP(C973, Query[[Country]:[World Percentage]],4,FALSE)</f>
        <v>1.62%</v>
      </c>
      <c r="R973" t="str">
        <f>VLOOKUP(C973, Query[[Country]:[Density]],5,FALSE)</f>
        <v>334.66</v>
      </c>
      <c r="S973" t="str">
        <f>VLOOKUP(C973, Query[[Country]:[Land Area]],6, FALSE)</f>
        <v>364,555</v>
      </c>
      <c r="T973" t="str">
        <f>VLOOKUP(C973, Query[[Country]:[Area]],10, FALSE)</f>
        <v>377,930</v>
      </c>
      <c r="U973" t="str">
        <f>VLOOKUP(C973, Query[[Country]:[Region]],12, FALSE)</f>
        <v>Asia</v>
      </c>
      <c r="V973" t="str">
        <f>VLOOKUP(C973, Query[[Country]:[Subregion]],13, FALSE)</f>
        <v>Eastern Asia</v>
      </c>
      <c r="W973" t="str">
        <f>VLOOKUP(C973, Query[[Country]:[GDP (IMF)]],16, FALSE)</f>
        <v>$5.50 Tn</v>
      </c>
      <c r="X973" t="str">
        <f>VLOOKUP(C973, Query[[Country]:[GDP (UN)]],17, FALSE)</f>
        <v>$4.94 Tn</v>
      </c>
      <c r="Y973">
        <f>VLOOKUP(C973, Query[[Country]:[GDP Per Capita]],18, FALSE)</f>
        <v>43450.14</v>
      </c>
    </row>
    <row r="974" spans="1:25" x14ac:dyDescent="0.2">
      <c r="A974">
        <v>773</v>
      </c>
      <c r="B974" t="s">
        <v>793</v>
      </c>
      <c r="C974" t="s">
        <v>428</v>
      </c>
      <c r="D974">
        <v>4</v>
      </c>
      <c r="E974">
        <v>355</v>
      </c>
      <c r="F974">
        <v>388</v>
      </c>
      <c r="G974">
        <v>210</v>
      </c>
      <c r="H974">
        <v>641</v>
      </c>
      <c r="I974">
        <v>858</v>
      </c>
      <c r="J974">
        <v>363</v>
      </c>
      <c r="K974" t="s">
        <v>2751</v>
      </c>
      <c r="L974">
        <v>637</v>
      </c>
      <c r="M974">
        <v>44.56</v>
      </c>
      <c r="N974">
        <v>2014</v>
      </c>
      <c r="O974" t="str">
        <f>VLOOKUP(C974, Query[[Country]:[Population Rank]],2,FALSE)</f>
        <v>17</v>
      </c>
      <c r="P974" t="str">
        <f>VLOOKUP(C974, Query[[Country]:[Growth Rate]],3,FALSE)</f>
        <v>1.09%</v>
      </c>
      <c r="Q974" t="str">
        <f>VLOOKUP(C974, Query[[Country]:[World Percentage]],4,FALSE)</f>
        <v>1.08%</v>
      </c>
      <c r="R974" t="str">
        <f>VLOOKUP(C974, Query[[Country]:[Density]],5,FALSE)</f>
        <v>107.64</v>
      </c>
      <c r="S974" t="str">
        <f>VLOOKUP(C974, Query[[Country]:[Land Area]],6, FALSE)</f>
        <v>769,630</v>
      </c>
      <c r="T974" t="str">
        <f>VLOOKUP(C974, Query[[Country]:[Area]],10, FALSE)</f>
        <v>783,562</v>
      </c>
      <c r="U974" t="str">
        <f>VLOOKUP(C974, Query[[Country]:[Region]],12, FALSE)</f>
        <v>Asia</v>
      </c>
      <c r="V974" t="str">
        <f>VLOOKUP(C974, Query[[Country]:[Subregion]],13, FALSE)</f>
        <v>Western Asia</v>
      </c>
      <c r="W974" t="str">
        <f>VLOOKUP(C974, Query[[Country]:[GDP (IMF)]],16, FALSE)</f>
        <v>$809.55 Bn</v>
      </c>
      <c r="X974" t="str">
        <f>VLOOKUP(C974, Query[[Country]:[GDP (UN)]],17, FALSE)</f>
        <v>$863.71 Bn</v>
      </c>
      <c r="Y974">
        <f>VLOOKUP(C974, Query[[Country]:[GDP Per Capita]],18, FALSE)</f>
        <v>9598.81</v>
      </c>
    </row>
    <row r="975" spans="1:25" x14ac:dyDescent="0.2">
      <c r="A975">
        <v>774</v>
      </c>
      <c r="B975" t="s">
        <v>794</v>
      </c>
      <c r="C975" t="s">
        <v>141</v>
      </c>
      <c r="D975">
        <v>10</v>
      </c>
      <c r="E975">
        <v>355</v>
      </c>
      <c r="F975">
        <v>478</v>
      </c>
      <c r="G975">
        <v>210</v>
      </c>
      <c r="H975">
        <v>562</v>
      </c>
      <c r="I975">
        <v>854</v>
      </c>
      <c r="J975">
        <v>800</v>
      </c>
      <c r="K975" t="s">
        <v>2780</v>
      </c>
      <c r="L975">
        <v>552</v>
      </c>
      <c r="M975">
        <v>44.56</v>
      </c>
      <c r="N975">
        <v>2014</v>
      </c>
      <c r="O975" t="str">
        <f>VLOOKUP(C975, Query[[Country]:[Population Rank]],2,FALSE)</f>
        <v>57</v>
      </c>
      <c r="P975" t="str">
        <f>VLOOKUP(C975, Query[[Country]:[Growth Rate]],3,FALSE)</f>
        <v>0.18%</v>
      </c>
      <c r="Q975" t="str">
        <f>VLOOKUP(C975, Query[[Country]:[World Percentage]],4,FALSE)</f>
        <v>0.31%</v>
      </c>
      <c r="R975" t="str">
        <f>VLOOKUP(C975, Query[[Country]:[Density]],5,FALSE)</f>
        <v>658.05</v>
      </c>
      <c r="S975" t="str">
        <f>VLOOKUP(C975, Query[[Country]:[Land Area]],6, FALSE)</f>
        <v>35,410</v>
      </c>
      <c r="T975" t="str">
        <f>VLOOKUP(C975, Query[[Country]:[Area]],10, FALSE)</f>
        <v>36,193</v>
      </c>
      <c r="U975" t="str">
        <f>VLOOKUP(C975, Query[[Country]:[Region]],12, FALSE)</f>
        <v>Asia</v>
      </c>
      <c r="V975" t="str">
        <f>VLOOKUP(C975, Query[[Country]:[Subregion]],13, FALSE)</f>
        <v>Eastern Asia</v>
      </c>
      <c r="W975" t="str">
        <f>VLOOKUP(C975, Query[[Country]:[GDP (IMF)]],16, FALSE)</f>
        <v>$633.70 Bn</v>
      </c>
      <c r="X975" t="str">
        <f>VLOOKUP(C975, Query[[Country]:[GDP (UN)]],17, FALSE)</f>
        <v>-</v>
      </c>
      <c r="Y975">
        <f>VLOOKUP(C975, Query[[Country]:[GDP Per Capita]],18, FALSE)</f>
        <v>26607.09</v>
      </c>
    </row>
    <row r="976" spans="1:25" x14ac:dyDescent="0.2">
      <c r="A976">
        <v>775</v>
      </c>
      <c r="B976" t="s">
        <v>795</v>
      </c>
      <c r="C976" t="s">
        <v>30</v>
      </c>
      <c r="D976">
        <v>60</v>
      </c>
      <c r="E976">
        <v>140</v>
      </c>
      <c r="F976">
        <v>478</v>
      </c>
      <c r="G976">
        <v>210</v>
      </c>
      <c r="H976">
        <v>846</v>
      </c>
      <c r="I976">
        <v>866</v>
      </c>
      <c r="J976">
        <v>609</v>
      </c>
      <c r="K976" t="s">
        <v>2764</v>
      </c>
      <c r="L976">
        <v>373</v>
      </c>
      <c r="M976">
        <v>44.56</v>
      </c>
      <c r="N976">
        <v>2014</v>
      </c>
      <c r="O976" t="str">
        <f>VLOOKUP(C976, Query[[Country]:[Population Rank]],2,FALSE)</f>
        <v>11</v>
      </c>
      <c r="P976" t="str">
        <f>VLOOKUP(C976, Query[[Country]:[Growth Rate]],3,FALSE)</f>
        <v>-0.30%</v>
      </c>
      <c r="Q976" t="str">
        <f>VLOOKUP(C976, Query[[Country]:[World Percentage]],4,FALSE)</f>
        <v>1.62%</v>
      </c>
      <c r="R976" t="str">
        <f>VLOOKUP(C976, Query[[Country]:[Density]],5,FALSE)</f>
        <v>334.66</v>
      </c>
      <c r="S976" t="str">
        <f>VLOOKUP(C976, Query[[Country]:[Land Area]],6, FALSE)</f>
        <v>364,555</v>
      </c>
      <c r="T976" t="str">
        <f>VLOOKUP(C976, Query[[Country]:[Area]],10, FALSE)</f>
        <v>377,930</v>
      </c>
      <c r="U976" t="str">
        <f>VLOOKUP(C976, Query[[Country]:[Region]],12, FALSE)</f>
        <v>Asia</v>
      </c>
      <c r="V976" t="str">
        <f>VLOOKUP(C976, Query[[Country]:[Subregion]],13, FALSE)</f>
        <v>Eastern Asia</v>
      </c>
      <c r="W976" t="str">
        <f>VLOOKUP(C976, Query[[Country]:[GDP (IMF)]],16, FALSE)</f>
        <v>$5.50 Tn</v>
      </c>
      <c r="X976" t="str">
        <f>VLOOKUP(C976, Query[[Country]:[GDP (UN)]],17, FALSE)</f>
        <v>$4.94 Tn</v>
      </c>
      <c r="Y976">
        <f>VLOOKUP(C976, Query[[Country]:[GDP Per Capita]],18, FALSE)</f>
        <v>43450.14</v>
      </c>
    </row>
    <row r="977" spans="1:25" x14ac:dyDescent="0.2">
      <c r="A977">
        <v>776</v>
      </c>
      <c r="B977" t="s">
        <v>796</v>
      </c>
      <c r="C977" t="s">
        <v>92</v>
      </c>
      <c r="D977">
        <v>26</v>
      </c>
      <c r="E977">
        <v>355</v>
      </c>
      <c r="F977">
        <v>454</v>
      </c>
      <c r="G977">
        <v>210</v>
      </c>
      <c r="H977">
        <v>768</v>
      </c>
      <c r="I977">
        <v>966</v>
      </c>
      <c r="J977">
        <v>800</v>
      </c>
      <c r="K977" t="s">
        <v>2764</v>
      </c>
      <c r="L977">
        <v>227</v>
      </c>
      <c r="M977">
        <v>44.55</v>
      </c>
      <c r="N977">
        <v>2014</v>
      </c>
      <c r="O977" t="str">
        <f>VLOOKUP(C977, Query[[Country]:[Population Rank]],2,FALSE)</f>
        <v>28</v>
      </c>
      <c r="P977" t="str">
        <f>VLOOKUP(C977, Query[[Country]:[Growth Rate]],3,FALSE)</f>
        <v>0.09%</v>
      </c>
      <c r="Q977" t="str">
        <f>VLOOKUP(C977, Query[[Country]:[World Percentage]],4,FALSE)</f>
        <v>0.66%</v>
      </c>
      <c r="R977" t="str">
        <f>VLOOKUP(C977, Query[[Country]:[Density]],5,FALSE)</f>
        <v>511.62</v>
      </c>
      <c r="S977" t="str">
        <f>VLOOKUP(C977, Query[[Country]:[Land Area]],6, FALSE)</f>
        <v>97,230</v>
      </c>
      <c r="T977" t="str">
        <f>VLOOKUP(C977, Query[[Country]:[Area]],10, FALSE)</f>
        <v>100,210</v>
      </c>
      <c r="U977" t="str">
        <f>VLOOKUP(C977, Query[[Country]:[Region]],12, FALSE)</f>
        <v>Asia</v>
      </c>
      <c r="V977" t="str">
        <f>VLOOKUP(C977, Query[[Country]:[Subregion]],13, FALSE)</f>
        <v>Eastern Asia</v>
      </c>
      <c r="W977" t="str">
        <f>VLOOKUP(C977, Query[[Country]:[GDP (IMF)]],16, FALSE)</f>
        <v>$1.74 Tn</v>
      </c>
      <c r="X977" t="str">
        <f>VLOOKUP(C977, Query[[Country]:[GDP (UN)]],17, FALSE)</f>
        <v>$1.41 Tn</v>
      </c>
      <c r="Y977">
        <f>VLOOKUP(C977, Query[[Country]:[GDP Per Capita]],18, FALSE)</f>
        <v>34023.56</v>
      </c>
    </row>
    <row r="978" spans="1:25" x14ac:dyDescent="0.2">
      <c r="A978">
        <v>777</v>
      </c>
      <c r="B978" t="s">
        <v>797</v>
      </c>
      <c r="C978" t="s">
        <v>358</v>
      </c>
      <c r="D978">
        <v>12</v>
      </c>
      <c r="E978">
        <v>355</v>
      </c>
      <c r="F978">
        <v>478</v>
      </c>
      <c r="G978">
        <v>210</v>
      </c>
      <c r="H978">
        <v>865</v>
      </c>
      <c r="I978">
        <v>642</v>
      </c>
      <c r="J978">
        <v>493</v>
      </c>
      <c r="K978" t="s">
        <v>2780</v>
      </c>
      <c r="L978">
        <v>426</v>
      </c>
      <c r="M978">
        <v>44.55</v>
      </c>
      <c r="N978">
        <v>2014</v>
      </c>
      <c r="O978" t="str">
        <f>VLOOKUP(C978, Query[[Country]:[Population Rank]],2,FALSE)</f>
        <v>2</v>
      </c>
      <c r="P978" t="str">
        <f>VLOOKUP(C978, Query[[Country]:[Growth Rate]],3,FALSE)</f>
        <v>0.99%</v>
      </c>
      <c r="Q978" t="str">
        <f>VLOOKUP(C978, Query[[Country]:[World Percentage]],4,FALSE)</f>
        <v>17.70%</v>
      </c>
      <c r="R978" t="str">
        <f>VLOOKUP(C978, Query[[Country]:[Density]],5,FALSE)</f>
        <v>419.76</v>
      </c>
      <c r="S978" t="str">
        <f>VLOOKUP(C978, Query[[Country]:[Land Area]],6, FALSE)</f>
        <v>2,973,190</v>
      </c>
      <c r="T978" t="str">
        <f>VLOOKUP(C978, Query[[Country]:[Area]],10, FALSE)</f>
        <v>3,287,590</v>
      </c>
      <c r="U978" t="str">
        <f>VLOOKUP(C978, Query[[Country]:[Region]],12, FALSE)</f>
        <v>Asia</v>
      </c>
      <c r="V978" t="str">
        <f>VLOOKUP(C978, Query[[Country]:[Subregion]],13, FALSE)</f>
        <v>Southern Asia</v>
      </c>
      <c r="W978" t="str">
        <f>VLOOKUP(C978, Query[[Country]:[GDP (IMF)]],16, FALSE)</f>
        <v>$3.26 Tn</v>
      </c>
      <c r="X978" t="str">
        <f>VLOOKUP(C978, Query[[Country]:[GDP (UN)]],17, FALSE)</f>
        <v>$2.26 Tn</v>
      </c>
      <c r="Y978">
        <f>VLOOKUP(C978, Query[[Country]:[GDP Per Capita]],18, FALSE)</f>
        <v>2360.66</v>
      </c>
    </row>
    <row r="979" spans="1:25" x14ac:dyDescent="0.2">
      <c r="A979">
        <v>778</v>
      </c>
      <c r="B979" t="s">
        <v>798</v>
      </c>
      <c r="C979" t="s">
        <v>345</v>
      </c>
      <c r="D979">
        <v>3</v>
      </c>
      <c r="E979">
        <v>355</v>
      </c>
      <c r="F979">
        <v>478</v>
      </c>
      <c r="G979">
        <v>210</v>
      </c>
      <c r="H979">
        <v>932</v>
      </c>
      <c r="I979">
        <v>897</v>
      </c>
      <c r="J979">
        <v>800</v>
      </c>
      <c r="K979" t="s">
        <v>2767</v>
      </c>
      <c r="L979">
        <v>159</v>
      </c>
      <c r="M979">
        <v>44.55</v>
      </c>
      <c r="N979">
        <v>2014</v>
      </c>
      <c r="O979" t="str">
        <f>VLOOKUP(C979, Query[[Country]:[Population Rank]],2,FALSE)</f>
        <v>45</v>
      </c>
      <c r="P979" t="str">
        <f>VLOOKUP(C979, Query[[Country]:[Growth Rate]],3,FALSE)</f>
        <v>1.30%</v>
      </c>
      <c r="Q979" t="str">
        <f>VLOOKUP(C979, Query[[Country]:[World Percentage]],4,FALSE)</f>
        <v>0.42%</v>
      </c>
      <c r="R979" t="str">
        <f>VLOOKUP(C979, Query[[Country]:[Density]],5,FALSE)</f>
        <v>97.84</v>
      </c>
      <c r="S979" t="str">
        <f>VLOOKUP(C979, Query[[Country]:[Land Area]],6, FALSE)</f>
        <v>328,550</v>
      </c>
      <c r="T979" t="str">
        <f>VLOOKUP(C979, Query[[Country]:[Area]],10, FALSE)</f>
        <v>330,803</v>
      </c>
      <c r="U979" t="str">
        <f>VLOOKUP(C979, Query[[Country]:[Region]],12, FALSE)</f>
        <v>Asia</v>
      </c>
      <c r="V979" t="str">
        <f>VLOOKUP(C979, Query[[Country]:[Subregion]],13, FALSE)</f>
        <v>South-Eastern Asia</v>
      </c>
      <c r="W979" t="str">
        <f>VLOOKUP(C979, Query[[Country]:[GDP (IMF)]],16, FALSE)</f>
        <v>$401.99 Bn</v>
      </c>
      <c r="X979" t="str">
        <f>VLOOKUP(C979, Query[[Country]:[GDP (UN)]],17, FALSE)</f>
        <v>$296.53 Bn</v>
      </c>
      <c r="Y979">
        <f>VLOOKUP(C979, Query[[Country]:[GDP Per Capita]],18, FALSE)</f>
        <v>12419.98</v>
      </c>
    </row>
    <row r="980" spans="1:25" x14ac:dyDescent="0.2">
      <c r="A980">
        <v>779</v>
      </c>
      <c r="B980" t="s">
        <v>2802</v>
      </c>
      <c r="C980" t="s">
        <v>66</v>
      </c>
      <c r="D980">
        <v>37</v>
      </c>
      <c r="E980">
        <v>355</v>
      </c>
      <c r="F980">
        <v>478</v>
      </c>
      <c r="G980">
        <v>210</v>
      </c>
      <c r="H980">
        <v>517</v>
      </c>
      <c r="I980">
        <v>681</v>
      </c>
      <c r="J980">
        <v>609</v>
      </c>
      <c r="K980" t="s">
        <v>2750</v>
      </c>
      <c r="L980">
        <v>481</v>
      </c>
      <c r="M980">
        <v>44.55</v>
      </c>
      <c r="N980">
        <v>2014</v>
      </c>
      <c r="O980" t="str">
        <f>VLOOKUP(C980, Query[[Country]:[Population Rank]],2,FALSE)</f>
        <v>22</v>
      </c>
      <c r="P980" t="str">
        <f>VLOOKUP(C980, Query[[Country]:[Growth Rate]],3,FALSE)</f>
        <v>0.22%</v>
      </c>
      <c r="Q980" t="str">
        <f>VLOOKUP(C980, Query[[Country]:[World Percentage]],4,FALSE)</f>
        <v>0.84%</v>
      </c>
      <c r="R980" t="str">
        <f>VLOOKUP(C980, Query[[Country]:[Density]],5,FALSE)</f>
        <v>118.31</v>
      </c>
      <c r="S980" t="str">
        <f>VLOOKUP(C980, Query[[Country]:[Land Area]],6, FALSE)</f>
        <v>547,557</v>
      </c>
      <c r="T980" t="str">
        <f>VLOOKUP(C980, Query[[Country]:[Area]],10, FALSE)</f>
        <v>551,695</v>
      </c>
      <c r="U980" t="str">
        <f>VLOOKUP(C980, Query[[Country]:[Region]],12, FALSE)</f>
        <v>Europe</v>
      </c>
      <c r="V980" t="str">
        <f>VLOOKUP(C980, Query[[Country]:[Subregion]],13, FALSE)</f>
        <v>Western Europe</v>
      </c>
      <c r="W980" t="str">
        <f>VLOOKUP(C980, Query[[Country]:[GDP (IMF)]],16, FALSE)</f>
        <v>$2.88 Tn</v>
      </c>
      <c r="X980" t="str">
        <f>VLOOKUP(C980, Query[[Country]:[GDP (UN)]],17, FALSE)</f>
        <v>$2.47 Tn</v>
      </c>
      <c r="Y980">
        <f>VLOOKUP(C980, Query[[Country]:[GDP Per Capita]],18, FALSE)</f>
        <v>44061.52</v>
      </c>
    </row>
    <row r="981" spans="1:25" x14ac:dyDescent="0.2">
      <c r="A981">
        <v>780</v>
      </c>
      <c r="B981" t="s">
        <v>799</v>
      </c>
      <c r="C981" t="s">
        <v>66</v>
      </c>
      <c r="D981">
        <v>38</v>
      </c>
      <c r="E981">
        <v>144</v>
      </c>
      <c r="F981">
        <v>478</v>
      </c>
      <c r="G981">
        <v>210</v>
      </c>
      <c r="H981">
        <v>957</v>
      </c>
      <c r="I981">
        <v>563</v>
      </c>
      <c r="J981">
        <v>609</v>
      </c>
      <c r="K981" t="s">
        <v>2729</v>
      </c>
      <c r="L981">
        <v>737</v>
      </c>
      <c r="M981">
        <v>44.55</v>
      </c>
      <c r="N981">
        <v>2014</v>
      </c>
      <c r="O981" t="str">
        <f>VLOOKUP(C981, Query[[Country]:[Population Rank]],2,FALSE)</f>
        <v>22</v>
      </c>
      <c r="P981" t="str">
        <f>VLOOKUP(C981, Query[[Country]:[Growth Rate]],3,FALSE)</f>
        <v>0.22%</v>
      </c>
      <c r="Q981" t="str">
        <f>VLOOKUP(C981, Query[[Country]:[World Percentage]],4,FALSE)</f>
        <v>0.84%</v>
      </c>
      <c r="R981" t="str">
        <f>VLOOKUP(C981, Query[[Country]:[Density]],5,FALSE)</f>
        <v>118.31</v>
      </c>
      <c r="S981" t="str">
        <f>VLOOKUP(C981, Query[[Country]:[Land Area]],6, FALSE)</f>
        <v>547,557</v>
      </c>
      <c r="T981" t="str">
        <f>VLOOKUP(C981, Query[[Country]:[Area]],10, FALSE)</f>
        <v>551,695</v>
      </c>
      <c r="U981" t="str">
        <f>VLOOKUP(C981, Query[[Country]:[Region]],12, FALSE)</f>
        <v>Europe</v>
      </c>
      <c r="V981" t="str">
        <f>VLOOKUP(C981, Query[[Country]:[Subregion]],13, FALSE)</f>
        <v>Western Europe</v>
      </c>
      <c r="W981" t="str">
        <f>VLOOKUP(C981, Query[[Country]:[GDP (IMF)]],16, FALSE)</f>
        <v>$2.88 Tn</v>
      </c>
      <c r="X981" t="str">
        <f>VLOOKUP(C981, Query[[Country]:[GDP (UN)]],17, FALSE)</f>
        <v>$2.47 Tn</v>
      </c>
      <c r="Y981">
        <f>VLOOKUP(C981, Query[[Country]:[GDP Per Capita]],18, FALSE)</f>
        <v>44061.52</v>
      </c>
    </row>
    <row r="982" spans="1:25" x14ac:dyDescent="0.2">
      <c r="A982">
        <v>781</v>
      </c>
      <c r="B982" t="s">
        <v>800</v>
      </c>
      <c r="C982" t="s">
        <v>30</v>
      </c>
      <c r="D982">
        <v>61</v>
      </c>
      <c r="E982">
        <v>259</v>
      </c>
      <c r="F982">
        <v>478</v>
      </c>
      <c r="G982">
        <v>210</v>
      </c>
      <c r="H982">
        <v>924</v>
      </c>
      <c r="I982">
        <v>690</v>
      </c>
      <c r="J982">
        <v>609</v>
      </c>
      <c r="K982" t="s">
        <v>2778</v>
      </c>
      <c r="L982">
        <v>280</v>
      </c>
      <c r="M982">
        <v>44.55</v>
      </c>
      <c r="N982">
        <v>2014</v>
      </c>
      <c r="O982" t="str">
        <f>VLOOKUP(C982, Query[[Country]:[Population Rank]],2,FALSE)</f>
        <v>11</v>
      </c>
      <c r="P982" t="str">
        <f>VLOOKUP(C982, Query[[Country]:[Growth Rate]],3,FALSE)</f>
        <v>-0.30%</v>
      </c>
      <c r="Q982" t="str">
        <f>VLOOKUP(C982, Query[[Country]:[World Percentage]],4,FALSE)</f>
        <v>1.62%</v>
      </c>
      <c r="R982" t="str">
        <f>VLOOKUP(C982, Query[[Country]:[Density]],5,FALSE)</f>
        <v>334.66</v>
      </c>
      <c r="S982" t="str">
        <f>VLOOKUP(C982, Query[[Country]:[Land Area]],6, FALSE)</f>
        <v>364,555</v>
      </c>
      <c r="T982" t="str">
        <f>VLOOKUP(C982, Query[[Country]:[Area]],10, FALSE)</f>
        <v>377,930</v>
      </c>
      <c r="U982" t="str">
        <f>VLOOKUP(C982, Query[[Country]:[Region]],12, FALSE)</f>
        <v>Asia</v>
      </c>
      <c r="V982" t="str">
        <f>VLOOKUP(C982, Query[[Country]:[Subregion]],13, FALSE)</f>
        <v>Eastern Asia</v>
      </c>
      <c r="W982" t="str">
        <f>VLOOKUP(C982, Query[[Country]:[GDP (IMF)]],16, FALSE)</f>
        <v>$5.50 Tn</v>
      </c>
      <c r="X982" t="str">
        <f>VLOOKUP(C982, Query[[Country]:[GDP (UN)]],17, FALSE)</f>
        <v>$4.94 Tn</v>
      </c>
      <c r="Y982">
        <f>VLOOKUP(C982, Query[[Country]:[GDP Per Capita]],18, FALSE)</f>
        <v>43450.14</v>
      </c>
    </row>
    <row r="983" spans="1:25" x14ac:dyDescent="0.2">
      <c r="A983">
        <v>782</v>
      </c>
      <c r="B983" t="s">
        <v>801</v>
      </c>
      <c r="C983" t="s">
        <v>138</v>
      </c>
      <c r="D983">
        <v>42</v>
      </c>
      <c r="E983">
        <v>355</v>
      </c>
      <c r="F983">
        <v>478</v>
      </c>
      <c r="G983">
        <v>210</v>
      </c>
      <c r="H983">
        <v>641</v>
      </c>
      <c r="I983">
        <v>725</v>
      </c>
      <c r="J983">
        <v>609</v>
      </c>
      <c r="K983" t="s">
        <v>2719</v>
      </c>
      <c r="L983">
        <v>307</v>
      </c>
      <c r="M983">
        <v>44.55</v>
      </c>
      <c r="N983">
        <v>2014</v>
      </c>
      <c r="O983" t="str">
        <f>VLOOKUP(C983, Query[[Country]:[Population Rank]],2,FALSE)</f>
        <v>1</v>
      </c>
      <c r="P983" t="str">
        <f>VLOOKUP(C983, Query[[Country]:[Growth Rate]],3,FALSE)</f>
        <v>0.39%</v>
      </c>
      <c r="Q983" t="str">
        <f>VLOOKUP(C983, Query[[Country]:[World Percentage]],4,FALSE)</f>
        <v>18.47%</v>
      </c>
      <c r="R983" t="str">
        <f>VLOOKUP(C983, Query[[Country]:[Density]],5,FALSE)</f>
        <v>148.28</v>
      </c>
      <c r="S983" t="str">
        <f>VLOOKUP(C983, Query[[Country]:[Land Area]],6, FALSE)</f>
        <v>9,388,211</v>
      </c>
      <c r="T983" t="str">
        <f>VLOOKUP(C983, Query[[Country]:[Area]],10, FALSE)</f>
        <v>9,706,961</v>
      </c>
      <c r="U983" t="str">
        <f>VLOOKUP(C983, Query[[Country]:[Region]],12, FALSE)</f>
        <v>Asia</v>
      </c>
      <c r="V983" t="str">
        <f>VLOOKUP(C983, Query[[Country]:[Subregion]],13, FALSE)</f>
        <v>Eastern Asia</v>
      </c>
      <c r="W983" t="str">
        <f>VLOOKUP(C983, Query[[Country]:[GDP (IMF)]],16, FALSE)</f>
        <v>$15.47 Tn</v>
      </c>
      <c r="X983" t="str">
        <f>VLOOKUP(C983, Query[[Country]:[GDP (UN)]],17, FALSE)</f>
        <v>$11.22 Tn</v>
      </c>
      <c r="Y983">
        <f>VLOOKUP(C983, Query[[Country]:[GDP Per Capita]],18, FALSE)</f>
        <v>10746.78</v>
      </c>
    </row>
    <row r="984" spans="1:25" x14ac:dyDescent="0.2">
      <c r="A984">
        <v>783</v>
      </c>
      <c r="B984" t="s">
        <v>802</v>
      </c>
      <c r="C984" t="s">
        <v>15</v>
      </c>
      <c r="D984">
        <v>214</v>
      </c>
      <c r="E984">
        <v>355</v>
      </c>
      <c r="F984">
        <v>478</v>
      </c>
      <c r="G984">
        <v>210</v>
      </c>
      <c r="H984">
        <v>934</v>
      </c>
      <c r="I984">
        <v>416</v>
      </c>
      <c r="J984">
        <v>609</v>
      </c>
      <c r="K984" t="s">
        <v>2744</v>
      </c>
      <c r="L984">
        <v>552</v>
      </c>
      <c r="M984">
        <v>44.55</v>
      </c>
      <c r="N984">
        <v>2014</v>
      </c>
      <c r="O984" t="str">
        <f>VLOOKUP(C984, Query[[Country]:[Population Rank]],2,FALSE)</f>
        <v>3</v>
      </c>
      <c r="P984" t="str">
        <f>VLOOKUP(C984, Query[[Country]:[Growth Rate]],3,FALSE)</f>
        <v>0.59%</v>
      </c>
      <c r="Q984" t="str">
        <f>VLOOKUP(C984, Query[[Country]:[World Percentage]],4,FALSE)</f>
        <v>4.25%</v>
      </c>
      <c r="R984" t="str">
        <f>VLOOKUP(C984, Query[[Country]:[Density]],5,FALSE)</f>
        <v>35.32</v>
      </c>
      <c r="S984" t="str">
        <f>VLOOKUP(C984, Query[[Country]:[Land Area]],6, FALSE)</f>
        <v>9,147,420</v>
      </c>
      <c r="T984" t="str">
        <f>VLOOKUP(C984, Query[[Country]:[Area]],10, FALSE)</f>
        <v>9,372,610</v>
      </c>
      <c r="U984" t="str">
        <f>VLOOKUP(C984, Query[[Country]:[Region]],12, FALSE)</f>
        <v>Americas</v>
      </c>
      <c r="V984" t="str">
        <f>VLOOKUP(C984, Query[[Country]:[Subregion]],13, FALSE)</f>
        <v>Northern America</v>
      </c>
      <c r="W984" t="str">
        <f>VLOOKUP(C984, Query[[Country]:[GDP (IMF)]],16, FALSE)</f>
        <v>$22.20 Tn</v>
      </c>
      <c r="X984" t="str">
        <f>VLOOKUP(C984, Query[[Country]:[GDP (UN)]],17, FALSE)</f>
        <v>$18.62 Tn</v>
      </c>
      <c r="Y984">
        <f>VLOOKUP(C984, Query[[Country]:[GDP Per Capita]],18, FALSE)</f>
        <v>67063.27</v>
      </c>
    </row>
    <row r="985" spans="1:25" x14ac:dyDescent="0.2">
      <c r="A985">
        <v>784</v>
      </c>
      <c r="B985" t="s">
        <v>2803</v>
      </c>
      <c r="C985" t="s">
        <v>52</v>
      </c>
      <c r="D985">
        <v>26</v>
      </c>
      <c r="E985">
        <v>355</v>
      </c>
      <c r="F985">
        <v>478</v>
      </c>
      <c r="G985">
        <v>210</v>
      </c>
      <c r="H985">
        <v>679</v>
      </c>
      <c r="I985">
        <v>907</v>
      </c>
      <c r="J985">
        <v>800</v>
      </c>
      <c r="K985" t="s">
        <v>2750</v>
      </c>
      <c r="L985">
        <v>373</v>
      </c>
      <c r="M985">
        <v>44.55</v>
      </c>
      <c r="N985">
        <v>2014</v>
      </c>
      <c r="O985" t="str">
        <f>VLOOKUP(C985, Query[[Country]:[Population Rank]],2,FALSE)</f>
        <v>39</v>
      </c>
      <c r="P985" t="str">
        <f>VLOOKUP(C985, Query[[Country]:[Growth Rate]],3,FALSE)</f>
        <v>0.89%</v>
      </c>
      <c r="Q985" t="str">
        <f>VLOOKUP(C985, Query[[Country]:[World Percentage]],4,FALSE)</f>
        <v>0.48%</v>
      </c>
      <c r="R985" t="str">
        <f>VLOOKUP(C985, Query[[Country]:[Density]],5,FALSE)</f>
        <v>3.78</v>
      </c>
      <c r="S985" t="str">
        <f>VLOOKUP(C985, Query[[Country]:[Land Area]],6, FALSE)</f>
        <v>9,093,510</v>
      </c>
      <c r="T985" t="str">
        <f>VLOOKUP(C985, Query[[Country]:[Area]],10, FALSE)</f>
        <v>9,984,670</v>
      </c>
      <c r="U985" t="str">
        <f>VLOOKUP(C985, Query[[Country]:[Region]],12, FALSE)</f>
        <v>Americas</v>
      </c>
      <c r="V985" t="str">
        <f>VLOOKUP(C985, Query[[Country]:[Subregion]],13, FALSE)</f>
        <v>Northern America</v>
      </c>
      <c r="W985" t="str">
        <f>VLOOKUP(C985, Query[[Country]:[GDP (IMF)]],16, FALSE)</f>
        <v>$1.83 Tn</v>
      </c>
      <c r="X985" t="str">
        <f>VLOOKUP(C985, Query[[Country]:[GDP (UN)]],17, FALSE)</f>
        <v>$1.53 Tn</v>
      </c>
      <c r="Y985">
        <f>VLOOKUP(C985, Query[[Country]:[GDP Per Capita]],18, FALSE)</f>
        <v>48552.87</v>
      </c>
    </row>
    <row r="986" spans="1:25" x14ac:dyDescent="0.2">
      <c r="A986">
        <v>785</v>
      </c>
      <c r="B986" t="s">
        <v>803</v>
      </c>
      <c r="C986" t="s">
        <v>95</v>
      </c>
      <c r="D986">
        <v>42</v>
      </c>
      <c r="E986">
        <v>355</v>
      </c>
      <c r="F986">
        <v>478</v>
      </c>
      <c r="G986">
        <v>210</v>
      </c>
      <c r="H986">
        <v>662</v>
      </c>
      <c r="I986">
        <v>685</v>
      </c>
      <c r="J986">
        <v>493</v>
      </c>
      <c r="K986" t="s">
        <v>2780</v>
      </c>
      <c r="L986">
        <v>637</v>
      </c>
      <c r="M986">
        <v>44.54</v>
      </c>
      <c r="N986">
        <v>2014</v>
      </c>
      <c r="O986" t="str">
        <f>VLOOKUP(C986, Query[[Country]:[Population Rank]],2,FALSE)</f>
        <v>23</v>
      </c>
      <c r="P986" t="str">
        <f>VLOOKUP(C986, Query[[Country]:[Growth Rate]],3,FALSE)</f>
        <v>-0.15%</v>
      </c>
      <c r="Q986" t="str">
        <f>VLOOKUP(C986, Query[[Country]:[World Percentage]],4,FALSE)</f>
        <v>0.78%</v>
      </c>
      <c r="R986" t="str">
        <f>VLOOKUP(C986, Query[[Country]:[Density]],5,FALSE)</f>
        <v>200.65</v>
      </c>
      <c r="S986" t="str">
        <f>VLOOKUP(C986, Query[[Country]:[Land Area]],6, FALSE)</f>
        <v>294,140</v>
      </c>
      <c r="T986" t="str">
        <f>VLOOKUP(C986, Query[[Country]:[Area]],10, FALSE)</f>
        <v>301,336</v>
      </c>
      <c r="U986" t="str">
        <f>VLOOKUP(C986, Query[[Country]:[Region]],12, FALSE)</f>
        <v>Europe</v>
      </c>
      <c r="V986" t="str">
        <f>VLOOKUP(C986, Query[[Country]:[Subregion]],13, FALSE)</f>
        <v>Southern Europe</v>
      </c>
      <c r="W986" t="str">
        <f>VLOOKUP(C986, Query[[Country]:[GDP (IMF)]],16, FALSE)</f>
        <v>$2.09 Tn</v>
      </c>
      <c r="X986" t="str">
        <f>VLOOKUP(C986, Query[[Country]:[GDP (UN)]],17, FALSE)</f>
        <v>$1.86 Tn</v>
      </c>
      <c r="Y986">
        <f>VLOOKUP(C986, Query[[Country]:[GDP Per Capita]],18, FALSE)</f>
        <v>34574.71</v>
      </c>
    </row>
    <row r="987" spans="1:25" x14ac:dyDescent="0.2">
      <c r="A987">
        <v>786</v>
      </c>
      <c r="B987" t="s">
        <v>804</v>
      </c>
      <c r="C987" t="s">
        <v>30</v>
      </c>
      <c r="D987">
        <v>62</v>
      </c>
      <c r="E987">
        <v>355</v>
      </c>
      <c r="F987">
        <v>478</v>
      </c>
      <c r="G987">
        <v>210</v>
      </c>
      <c r="H987">
        <v>972</v>
      </c>
      <c r="I987">
        <v>852</v>
      </c>
      <c r="J987">
        <v>800</v>
      </c>
      <c r="K987" t="s">
        <v>2775</v>
      </c>
      <c r="L987">
        <v>259</v>
      </c>
      <c r="M987">
        <v>44.54</v>
      </c>
      <c r="N987">
        <v>2014</v>
      </c>
      <c r="O987" t="str">
        <f>VLOOKUP(C987, Query[[Country]:[Population Rank]],2,FALSE)</f>
        <v>11</v>
      </c>
      <c r="P987" t="str">
        <f>VLOOKUP(C987, Query[[Country]:[Growth Rate]],3,FALSE)</f>
        <v>-0.30%</v>
      </c>
      <c r="Q987" t="str">
        <f>VLOOKUP(C987, Query[[Country]:[World Percentage]],4,FALSE)</f>
        <v>1.62%</v>
      </c>
      <c r="R987" t="str">
        <f>VLOOKUP(C987, Query[[Country]:[Density]],5,FALSE)</f>
        <v>334.66</v>
      </c>
      <c r="S987" t="str">
        <f>VLOOKUP(C987, Query[[Country]:[Land Area]],6, FALSE)</f>
        <v>364,555</v>
      </c>
      <c r="T987" t="str">
        <f>VLOOKUP(C987, Query[[Country]:[Area]],10, FALSE)</f>
        <v>377,930</v>
      </c>
      <c r="U987" t="str">
        <f>VLOOKUP(C987, Query[[Country]:[Region]],12, FALSE)</f>
        <v>Asia</v>
      </c>
      <c r="V987" t="str">
        <f>VLOOKUP(C987, Query[[Country]:[Subregion]],13, FALSE)</f>
        <v>Eastern Asia</v>
      </c>
      <c r="W987" t="str">
        <f>VLOOKUP(C987, Query[[Country]:[GDP (IMF)]],16, FALSE)</f>
        <v>$5.50 Tn</v>
      </c>
      <c r="X987" t="str">
        <f>VLOOKUP(C987, Query[[Country]:[GDP (UN)]],17, FALSE)</f>
        <v>$4.94 Tn</v>
      </c>
      <c r="Y987">
        <f>VLOOKUP(C987, Query[[Country]:[GDP Per Capita]],18, FALSE)</f>
        <v>43450.14</v>
      </c>
    </row>
    <row r="988" spans="1:25" x14ac:dyDescent="0.2">
      <c r="A988">
        <v>787</v>
      </c>
      <c r="B988" t="s">
        <v>805</v>
      </c>
      <c r="C988" t="s">
        <v>30</v>
      </c>
      <c r="D988">
        <v>63</v>
      </c>
      <c r="E988">
        <v>355</v>
      </c>
      <c r="F988">
        <v>310</v>
      </c>
      <c r="G988">
        <v>210</v>
      </c>
      <c r="H988">
        <v>775</v>
      </c>
      <c r="I988">
        <v>948</v>
      </c>
      <c r="J988">
        <v>609</v>
      </c>
      <c r="K988" t="s">
        <v>2756</v>
      </c>
      <c r="L988">
        <v>280</v>
      </c>
      <c r="M988">
        <v>44.54</v>
      </c>
      <c r="N988">
        <v>2014</v>
      </c>
      <c r="O988" t="str">
        <f>VLOOKUP(C988, Query[[Country]:[Population Rank]],2,FALSE)</f>
        <v>11</v>
      </c>
      <c r="P988" t="str">
        <f>VLOOKUP(C988, Query[[Country]:[Growth Rate]],3,FALSE)</f>
        <v>-0.30%</v>
      </c>
      <c r="Q988" t="str">
        <f>VLOOKUP(C988, Query[[Country]:[World Percentage]],4,FALSE)</f>
        <v>1.62%</v>
      </c>
      <c r="R988" t="str">
        <f>VLOOKUP(C988, Query[[Country]:[Density]],5,FALSE)</f>
        <v>334.66</v>
      </c>
      <c r="S988" t="str">
        <f>VLOOKUP(C988, Query[[Country]:[Land Area]],6, FALSE)</f>
        <v>364,555</v>
      </c>
      <c r="T988" t="str">
        <f>VLOOKUP(C988, Query[[Country]:[Area]],10, FALSE)</f>
        <v>377,930</v>
      </c>
      <c r="U988" t="str">
        <f>VLOOKUP(C988, Query[[Country]:[Region]],12, FALSE)</f>
        <v>Asia</v>
      </c>
      <c r="V988" t="str">
        <f>VLOOKUP(C988, Query[[Country]:[Subregion]],13, FALSE)</f>
        <v>Eastern Asia</v>
      </c>
      <c r="W988" t="str">
        <f>VLOOKUP(C988, Query[[Country]:[GDP (IMF)]],16, FALSE)</f>
        <v>$5.50 Tn</v>
      </c>
      <c r="X988" t="str">
        <f>VLOOKUP(C988, Query[[Country]:[GDP (UN)]],17, FALSE)</f>
        <v>$4.94 Tn</v>
      </c>
      <c r="Y988">
        <f>VLOOKUP(C988, Query[[Country]:[GDP Per Capita]],18, FALSE)</f>
        <v>43450.14</v>
      </c>
    </row>
    <row r="989" spans="1:25" x14ac:dyDescent="0.2">
      <c r="A989">
        <v>788</v>
      </c>
      <c r="B989" t="s">
        <v>806</v>
      </c>
      <c r="C989" t="s">
        <v>428</v>
      </c>
      <c r="D989">
        <v>5</v>
      </c>
      <c r="E989">
        <v>355</v>
      </c>
      <c r="F989">
        <v>461</v>
      </c>
      <c r="G989">
        <v>210</v>
      </c>
      <c r="H989">
        <v>751</v>
      </c>
      <c r="I989">
        <v>723</v>
      </c>
      <c r="J989">
        <v>493</v>
      </c>
      <c r="K989" t="s">
        <v>2765</v>
      </c>
      <c r="L989">
        <v>737</v>
      </c>
      <c r="M989">
        <v>44.54</v>
      </c>
      <c r="N989">
        <v>2014</v>
      </c>
      <c r="O989" t="str">
        <f>VLOOKUP(C989, Query[[Country]:[Population Rank]],2,FALSE)</f>
        <v>17</v>
      </c>
      <c r="P989" t="str">
        <f>VLOOKUP(C989, Query[[Country]:[Growth Rate]],3,FALSE)</f>
        <v>1.09%</v>
      </c>
      <c r="Q989" t="str">
        <f>VLOOKUP(C989, Query[[Country]:[World Percentage]],4,FALSE)</f>
        <v>1.08%</v>
      </c>
      <c r="R989" t="str">
        <f>VLOOKUP(C989, Query[[Country]:[Density]],5,FALSE)</f>
        <v>107.64</v>
      </c>
      <c r="S989" t="str">
        <f>VLOOKUP(C989, Query[[Country]:[Land Area]],6, FALSE)</f>
        <v>769,630</v>
      </c>
      <c r="T989" t="str">
        <f>VLOOKUP(C989, Query[[Country]:[Area]],10, FALSE)</f>
        <v>783,562</v>
      </c>
      <c r="U989" t="str">
        <f>VLOOKUP(C989, Query[[Country]:[Region]],12, FALSE)</f>
        <v>Asia</v>
      </c>
      <c r="V989" t="str">
        <f>VLOOKUP(C989, Query[[Country]:[Subregion]],13, FALSE)</f>
        <v>Western Asia</v>
      </c>
      <c r="W989" t="str">
        <f>VLOOKUP(C989, Query[[Country]:[GDP (IMF)]],16, FALSE)</f>
        <v>$809.55 Bn</v>
      </c>
      <c r="X989" t="str">
        <f>VLOOKUP(C989, Query[[Country]:[GDP (UN)]],17, FALSE)</f>
        <v>$863.71 Bn</v>
      </c>
      <c r="Y989">
        <f>VLOOKUP(C989, Query[[Country]:[GDP Per Capita]],18, FALSE)</f>
        <v>9598.81</v>
      </c>
    </row>
    <row r="990" spans="1:25" x14ac:dyDescent="0.2">
      <c r="A990">
        <v>789</v>
      </c>
      <c r="B990" t="s">
        <v>807</v>
      </c>
      <c r="C990" t="s">
        <v>66</v>
      </c>
      <c r="D990">
        <v>39</v>
      </c>
      <c r="E990">
        <v>355</v>
      </c>
      <c r="F990">
        <v>478</v>
      </c>
      <c r="G990">
        <v>210</v>
      </c>
      <c r="H990">
        <v>735</v>
      </c>
      <c r="I990">
        <v>689</v>
      </c>
      <c r="J990">
        <v>406</v>
      </c>
      <c r="K990" t="s">
        <v>2763</v>
      </c>
      <c r="L990">
        <v>481</v>
      </c>
      <c r="M990">
        <v>44.54</v>
      </c>
      <c r="N990">
        <v>2014</v>
      </c>
      <c r="O990" t="str">
        <f>VLOOKUP(C990, Query[[Country]:[Population Rank]],2,FALSE)</f>
        <v>22</v>
      </c>
      <c r="P990" t="str">
        <f>VLOOKUP(C990, Query[[Country]:[Growth Rate]],3,FALSE)</f>
        <v>0.22%</v>
      </c>
      <c r="Q990" t="str">
        <f>VLOOKUP(C990, Query[[Country]:[World Percentage]],4,FALSE)</f>
        <v>0.84%</v>
      </c>
      <c r="R990" t="str">
        <f>VLOOKUP(C990, Query[[Country]:[Density]],5,FALSE)</f>
        <v>118.31</v>
      </c>
      <c r="S990" t="str">
        <f>VLOOKUP(C990, Query[[Country]:[Land Area]],6, FALSE)</f>
        <v>547,557</v>
      </c>
      <c r="T990" t="str">
        <f>VLOOKUP(C990, Query[[Country]:[Area]],10, FALSE)</f>
        <v>551,695</v>
      </c>
      <c r="U990" t="str">
        <f>VLOOKUP(C990, Query[[Country]:[Region]],12, FALSE)</f>
        <v>Europe</v>
      </c>
      <c r="V990" t="str">
        <f>VLOOKUP(C990, Query[[Country]:[Subregion]],13, FALSE)</f>
        <v>Western Europe</v>
      </c>
      <c r="W990" t="str">
        <f>VLOOKUP(C990, Query[[Country]:[GDP (IMF)]],16, FALSE)</f>
        <v>$2.88 Tn</v>
      </c>
      <c r="X990" t="str">
        <f>VLOOKUP(C990, Query[[Country]:[GDP (UN)]],17, FALSE)</f>
        <v>$2.47 Tn</v>
      </c>
      <c r="Y990">
        <f>VLOOKUP(C990, Query[[Country]:[GDP Per Capita]],18, FALSE)</f>
        <v>44061.52</v>
      </c>
    </row>
    <row r="991" spans="1:25" x14ac:dyDescent="0.2">
      <c r="A991">
        <v>790</v>
      </c>
      <c r="B991" t="s">
        <v>808</v>
      </c>
      <c r="C991" t="s">
        <v>138</v>
      </c>
      <c r="D991">
        <v>43</v>
      </c>
      <c r="E991">
        <v>355</v>
      </c>
      <c r="F991">
        <v>400</v>
      </c>
      <c r="G991">
        <v>210</v>
      </c>
      <c r="H991">
        <v>589</v>
      </c>
      <c r="I991">
        <v>910</v>
      </c>
      <c r="J991">
        <v>800</v>
      </c>
      <c r="K991" t="s">
        <v>2756</v>
      </c>
      <c r="L991">
        <v>259</v>
      </c>
      <c r="M991">
        <v>44.54</v>
      </c>
      <c r="N991">
        <v>2014</v>
      </c>
      <c r="O991" t="str">
        <f>VLOOKUP(C991, Query[[Country]:[Population Rank]],2,FALSE)</f>
        <v>1</v>
      </c>
      <c r="P991" t="str">
        <f>VLOOKUP(C991, Query[[Country]:[Growth Rate]],3,FALSE)</f>
        <v>0.39%</v>
      </c>
      <c r="Q991" t="str">
        <f>VLOOKUP(C991, Query[[Country]:[World Percentage]],4,FALSE)</f>
        <v>18.47%</v>
      </c>
      <c r="R991" t="str">
        <f>VLOOKUP(C991, Query[[Country]:[Density]],5,FALSE)</f>
        <v>148.28</v>
      </c>
      <c r="S991" t="str">
        <f>VLOOKUP(C991, Query[[Country]:[Land Area]],6, FALSE)</f>
        <v>9,388,211</v>
      </c>
      <c r="T991" t="str">
        <f>VLOOKUP(C991, Query[[Country]:[Area]],10, FALSE)</f>
        <v>9,706,961</v>
      </c>
      <c r="U991" t="str">
        <f>VLOOKUP(C991, Query[[Country]:[Region]],12, FALSE)</f>
        <v>Asia</v>
      </c>
      <c r="V991" t="str">
        <f>VLOOKUP(C991, Query[[Country]:[Subregion]],13, FALSE)</f>
        <v>Eastern Asia</v>
      </c>
      <c r="W991" t="str">
        <f>VLOOKUP(C991, Query[[Country]:[GDP (IMF)]],16, FALSE)</f>
        <v>$15.47 Tn</v>
      </c>
      <c r="X991" t="str">
        <f>VLOOKUP(C991, Query[[Country]:[GDP (UN)]],17, FALSE)</f>
        <v>$11.22 Tn</v>
      </c>
      <c r="Y991">
        <f>VLOOKUP(C991, Query[[Country]:[GDP Per Capita]],18, FALSE)</f>
        <v>10746.78</v>
      </c>
    </row>
    <row r="992" spans="1:25" x14ac:dyDescent="0.2">
      <c r="A992">
        <v>791</v>
      </c>
      <c r="B992" t="s">
        <v>809</v>
      </c>
      <c r="C992" t="s">
        <v>141</v>
      </c>
      <c r="D992">
        <v>11</v>
      </c>
      <c r="E992">
        <v>355</v>
      </c>
      <c r="F992">
        <v>478</v>
      </c>
      <c r="G992">
        <v>210</v>
      </c>
      <c r="H992">
        <v>453</v>
      </c>
      <c r="I992">
        <v>897</v>
      </c>
      <c r="J992">
        <v>800</v>
      </c>
      <c r="K992" t="s">
        <v>2765</v>
      </c>
      <c r="L992">
        <v>737</v>
      </c>
      <c r="M992">
        <v>44.54</v>
      </c>
      <c r="N992">
        <v>2014</v>
      </c>
      <c r="O992" t="str">
        <f>VLOOKUP(C992, Query[[Country]:[Population Rank]],2,FALSE)</f>
        <v>57</v>
      </c>
      <c r="P992" t="str">
        <f>VLOOKUP(C992, Query[[Country]:[Growth Rate]],3,FALSE)</f>
        <v>0.18%</v>
      </c>
      <c r="Q992" t="str">
        <f>VLOOKUP(C992, Query[[Country]:[World Percentage]],4,FALSE)</f>
        <v>0.31%</v>
      </c>
      <c r="R992" t="str">
        <f>VLOOKUP(C992, Query[[Country]:[Density]],5,FALSE)</f>
        <v>658.05</v>
      </c>
      <c r="S992" t="str">
        <f>VLOOKUP(C992, Query[[Country]:[Land Area]],6, FALSE)</f>
        <v>35,410</v>
      </c>
      <c r="T992" t="str">
        <f>VLOOKUP(C992, Query[[Country]:[Area]],10, FALSE)</f>
        <v>36,193</v>
      </c>
      <c r="U992" t="str">
        <f>VLOOKUP(C992, Query[[Country]:[Region]],12, FALSE)</f>
        <v>Asia</v>
      </c>
      <c r="V992" t="str">
        <f>VLOOKUP(C992, Query[[Country]:[Subregion]],13, FALSE)</f>
        <v>Eastern Asia</v>
      </c>
      <c r="W992" t="str">
        <f>VLOOKUP(C992, Query[[Country]:[GDP (IMF)]],16, FALSE)</f>
        <v>$633.70 Bn</v>
      </c>
      <c r="X992" t="str">
        <f>VLOOKUP(C992, Query[[Country]:[GDP (UN)]],17, FALSE)</f>
        <v>-</v>
      </c>
      <c r="Y992">
        <f>VLOOKUP(C992, Query[[Country]:[GDP Per Capita]],18, FALSE)</f>
        <v>26607.09</v>
      </c>
    </row>
    <row r="993" spans="1:25" x14ac:dyDescent="0.2">
      <c r="A993">
        <v>792</v>
      </c>
      <c r="B993" t="s">
        <v>810</v>
      </c>
      <c r="C993" t="s">
        <v>66</v>
      </c>
      <c r="D993">
        <v>40</v>
      </c>
      <c r="E993">
        <v>350</v>
      </c>
      <c r="F993">
        <v>478</v>
      </c>
      <c r="G993">
        <v>210</v>
      </c>
      <c r="H993">
        <v>689</v>
      </c>
      <c r="I993">
        <v>720</v>
      </c>
      <c r="J993">
        <v>609</v>
      </c>
      <c r="K993" t="s">
        <v>2775</v>
      </c>
      <c r="L993">
        <v>280</v>
      </c>
      <c r="M993">
        <v>44.54</v>
      </c>
      <c r="N993">
        <v>2014</v>
      </c>
      <c r="O993" t="str">
        <f>VLOOKUP(C993, Query[[Country]:[Population Rank]],2,FALSE)</f>
        <v>22</v>
      </c>
      <c r="P993" t="str">
        <f>VLOOKUP(C993, Query[[Country]:[Growth Rate]],3,FALSE)</f>
        <v>0.22%</v>
      </c>
      <c r="Q993" t="str">
        <f>VLOOKUP(C993, Query[[Country]:[World Percentage]],4,FALSE)</f>
        <v>0.84%</v>
      </c>
      <c r="R993" t="str">
        <f>VLOOKUP(C993, Query[[Country]:[Density]],5,FALSE)</f>
        <v>118.31</v>
      </c>
      <c r="S993" t="str">
        <f>VLOOKUP(C993, Query[[Country]:[Land Area]],6, FALSE)</f>
        <v>547,557</v>
      </c>
      <c r="T993" t="str">
        <f>VLOOKUP(C993, Query[[Country]:[Area]],10, FALSE)</f>
        <v>551,695</v>
      </c>
      <c r="U993" t="str">
        <f>VLOOKUP(C993, Query[[Country]:[Region]],12, FALSE)</f>
        <v>Europe</v>
      </c>
      <c r="V993" t="str">
        <f>VLOOKUP(C993, Query[[Country]:[Subregion]],13, FALSE)</f>
        <v>Western Europe</v>
      </c>
      <c r="W993" t="str">
        <f>VLOOKUP(C993, Query[[Country]:[GDP (IMF)]],16, FALSE)</f>
        <v>$2.88 Tn</v>
      </c>
      <c r="X993" t="str">
        <f>VLOOKUP(C993, Query[[Country]:[GDP (UN)]],17, FALSE)</f>
        <v>$2.47 Tn</v>
      </c>
      <c r="Y993">
        <f>VLOOKUP(C993, Query[[Country]:[GDP Per Capita]],18, FALSE)</f>
        <v>44061.52</v>
      </c>
    </row>
    <row r="994" spans="1:25" x14ac:dyDescent="0.2">
      <c r="A994">
        <v>793</v>
      </c>
      <c r="B994" t="s">
        <v>811</v>
      </c>
      <c r="C994" t="s">
        <v>15</v>
      </c>
      <c r="D994">
        <v>215</v>
      </c>
      <c r="E994">
        <v>355</v>
      </c>
      <c r="F994">
        <v>365</v>
      </c>
      <c r="G994">
        <v>210</v>
      </c>
      <c r="H994">
        <v>907</v>
      </c>
      <c r="I994">
        <v>653</v>
      </c>
      <c r="J994">
        <v>609</v>
      </c>
      <c r="K994" t="s">
        <v>2719</v>
      </c>
      <c r="L994">
        <v>737</v>
      </c>
      <c r="M994">
        <v>44.54</v>
      </c>
      <c r="N994">
        <v>2014</v>
      </c>
      <c r="O994" t="str">
        <f>VLOOKUP(C994, Query[[Country]:[Population Rank]],2,FALSE)</f>
        <v>3</v>
      </c>
      <c r="P994" t="str">
        <f>VLOOKUP(C994, Query[[Country]:[Growth Rate]],3,FALSE)</f>
        <v>0.59%</v>
      </c>
      <c r="Q994" t="str">
        <f>VLOOKUP(C994, Query[[Country]:[World Percentage]],4,FALSE)</f>
        <v>4.25%</v>
      </c>
      <c r="R994" t="str">
        <f>VLOOKUP(C994, Query[[Country]:[Density]],5,FALSE)</f>
        <v>35.32</v>
      </c>
      <c r="S994" t="str">
        <f>VLOOKUP(C994, Query[[Country]:[Land Area]],6, FALSE)</f>
        <v>9,147,420</v>
      </c>
      <c r="T994" t="str">
        <f>VLOOKUP(C994, Query[[Country]:[Area]],10, FALSE)</f>
        <v>9,372,610</v>
      </c>
      <c r="U994" t="str">
        <f>VLOOKUP(C994, Query[[Country]:[Region]],12, FALSE)</f>
        <v>Americas</v>
      </c>
      <c r="V994" t="str">
        <f>VLOOKUP(C994, Query[[Country]:[Subregion]],13, FALSE)</f>
        <v>Northern America</v>
      </c>
      <c r="W994" t="str">
        <f>VLOOKUP(C994, Query[[Country]:[GDP (IMF)]],16, FALSE)</f>
        <v>$22.20 Tn</v>
      </c>
      <c r="X994" t="str">
        <f>VLOOKUP(C994, Query[[Country]:[GDP (UN)]],17, FALSE)</f>
        <v>$18.62 Tn</v>
      </c>
      <c r="Y994">
        <f>VLOOKUP(C994, Query[[Country]:[GDP Per Capita]],18, FALSE)</f>
        <v>67063.27</v>
      </c>
    </row>
    <row r="995" spans="1:25" x14ac:dyDescent="0.2">
      <c r="A995">
        <v>794</v>
      </c>
      <c r="B995" t="s">
        <v>812</v>
      </c>
      <c r="C995" t="s">
        <v>113</v>
      </c>
      <c r="D995">
        <v>5</v>
      </c>
      <c r="E995">
        <v>355</v>
      </c>
      <c r="F995">
        <v>478</v>
      </c>
      <c r="G995">
        <v>210</v>
      </c>
      <c r="H995">
        <v>757</v>
      </c>
      <c r="I995">
        <v>578</v>
      </c>
      <c r="J995">
        <v>493</v>
      </c>
      <c r="K995" t="s">
        <v>2780</v>
      </c>
      <c r="L995">
        <v>637</v>
      </c>
      <c r="M995">
        <v>44.54</v>
      </c>
      <c r="N995">
        <v>2014</v>
      </c>
      <c r="O995" t="str">
        <f>VLOOKUP(C995, Query[[Country]:[Population Rank]],2,FALSE)</f>
        <v>119</v>
      </c>
      <c r="P995" t="str">
        <f>VLOOKUP(C995, Query[[Country]:[Growth Rate]],3,FALSE)</f>
        <v>0.79%</v>
      </c>
      <c r="Q995" t="str">
        <f>VLOOKUP(C995, Query[[Country]:[World Percentage]],4,FALSE)</f>
        <v>0.07%</v>
      </c>
      <c r="R995" t="str">
        <f>VLOOKUP(C995, Query[[Country]:[Density]],5,FALSE)</f>
        <v>16.74</v>
      </c>
      <c r="S995" t="str">
        <f>VLOOKUP(C995, Query[[Country]:[Land Area]],6, FALSE)</f>
        <v>365,268</v>
      </c>
      <c r="T995" t="str">
        <f>VLOOKUP(C995, Query[[Country]:[Area]],10, FALSE)</f>
        <v>323,802</v>
      </c>
      <c r="U995" t="str">
        <f>VLOOKUP(C995, Query[[Country]:[Region]],12, FALSE)</f>
        <v>Europe</v>
      </c>
      <c r="V995" t="str">
        <f>VLOOKUP(C995, Query[[Country]:[Subregion]],13, FALSE)</f>
        <v>Northern Europe</v>
      </c>
      <c r="W995" t="str">
        <f>VLOOKUP(C995, Query[[Country]:[GDP (IMF)]],16, FALSE)</f>
        <v>$438.62 Bn</v>
      </c>
      <c r="X995" t="str">
        <f>VLOOKUP(C995, Query[[Country]:[GDP (UN)]],17, FALSE)</f>
        <v>$371.07 Bn</v>
      </c>
      <c r="Y995">
        <f>VLOOKUP(C995, Query[[Country]:[GDP Per Capita]],18, FALSE)</f>
        <v>80908.23</v>
      </c>
    </row>
    <row r="996" spans="1:25" x14ac:dyDescent="0.2">
      <c r="A996">
        <v>795</v>
      </c>
      <c r="B996" t="s">
        <v>813</v>
      </c>
      <c r="C996" t="s">
        <v>66</v>
      </c>
      <c r="D996">
        <v>41</v>
      </c>
      <c r="E996">
        <v>355</v>
      </c>
      <c r="F996">
        <v>478</v>
      </c>
      <c r="G996">
        <v>210</v>
      </c>
      <c r="H996">
        <v>803</v>
      </c>
      <c r="I996">
        <v>767</v>
      </c>
      <c r="J996">
        <v>363</v>
      </c>
      <c r="K996" t="s">
        <v>2750</v>
      </c>
      <c r="L996">
        <v>481</v>
      </c>
      <c r="M996">
        <v>44.54</v>
      </c>
      <c r="N996">
        <v>2014</v>
      </c>
      <c r="O996" t="str">
        <f>VLOOKUP(C996, Query[[Country]:[Population Rank]],2,FALSE)</f>
        <v>22</v>
      </c>
      <c r="P996" t="str">
        <f>VLOOKUP(C996, Query[[Country]:[Growth Rate]],3,FALSE)</f>
        <v>0.22%</v>
      </c>
      <c r="Q996" t="str">
        <f>VLOOKUP(C996, Query[[Country]:[World Percentage]],4,FALSE)</f>
        <v>0.84%</v>
      </c>
      <c r="R996" t="str">
        <f>VLOOKUP(C996, Query[[Country]:[Density]],5,FALSE)</f>
        <v>118.31</v>
      </c>
      <c r="S996" t="str">
        <f>VLOOKUP(C996, Query[[Country]:[Land Area]],6, FALSE)</f>
        <v>547,557</v>
      </c>
      <c r="T996" t="str">
        <f>VLOOKUP(C996, Query[[Country]:[Area]],10, FALSE)</f>
        <v>551,695</v>
      </c>
      <c r="U996" t="str">
        <f>VLOOKUP(C996, Query[[Country]:[Region]],12, FALSE)</f>
        <v>Europe</v>
      </c>
      <c r="V996" t="str">
        <f>VLOOKUP(C996, Query[[Country]:[Subregion]],13, FALSE)</f>
        <v>Western Europe</v>
      </c>
      <c r="W996" t="str">
        <f>VLOOKUP(C996, Query[[Country]:[GDP (IMF)]],16, FALSE)</f>
        <v>$2.88 Tn</v>
      </c>
      <c r="X996" t="str">
        <f>VLOOKUP(C996, Query[[Country]:[GDP (UN)]],17, FALSE)</f>
        <v>$2.47 Tn</v>
      </c>
      <c r="Y996">
        <f>VLOOKUP(C996, Query[[Country]:[GDP Per Capita]],18, FALSE)</f>
        <v>44061.52</v>
      </c>
    </row>
    <row r="997" spans="1:25" x14ac:dyDescent="0.2">
      <c r="A997">
        <v>796</v>
      </c>
      <c r="B997" t="s">
        <v>814</v>
      </c>
      <c r="C997" t="s">
        <v>15</v>
      </c>
      <c r="D997">
        <v>216</v>
      </c>
      <c r="E997">
        <v>323</v>
      </c>
      <c r="F997">
        <v>478</v>
      </c>
      <c r="G997">
        <v>210</v>
      </c>
      <c r="H997">
        <v>779</v>
      </c>
      <c r="I997">
        <v>768</v>
      </c>
      <c r="J997">
        <v>406</v>
      </c>
      <c r="K997" t="s">
        <v>2750</v>
      </c>
      <c r="L997">
        <v>481</v>
      </c>
      <c r="M997">
        <v>44.53</v>
      </c>
      <c r="N997">
        <v>2014</v>
      </c>
      <c r="O997" t="str">
        <f>VLOOKUP(C997, Query[[Country]:[Population Rank]],2,FALSE)</f>
        <v>3</v>
      </c>
      <c r="P997" t="str">
        <f>VLOOKUP(C997, Query[[Country]:[Growth Rate]],3,FALSE)</f>
        <v>0.59%</v>
      </c>
      <c r="Q997" t="str">
        <f>VLOOKUP(C997, Query[[Country]:[World Percentage]],4,FALSE)</f>
        <v>4.25%</v>
      </c>
      <c r="R997" t="str">
        <f>VLOOKUP(C997, Query[[Country]:[Density]],5,FALSE)</f>
        <v>35.32</v>
      </c>
      <c r="S997" t="str">
        <f>VLOOKUP(C997, Query[[Country]:[Land Area]],6, FALSE)</f>
        <v>9,147,420</v>
      </c>
      <c r="T997" t="str">
        <f>VLOOKUP(C997, Query[[Country]:[Area]],10, FALSE)</f>
        <v>9,372,610</v>
      </c>
      <c r="U997" t="str">
        <f>VLOOKUP(C997, Query[[Country]:[Region]],12, FALSE)</f>
        <v>Americas</v>
      </c>
      <c r="V997" t="str">
        <f>VLOOKUP(C997, Query[[Country]:[Subregion]],13, FALSE)</f>
        <v>Northern America</v>
      </c>
      <c r="W997" t="str">
        <f>VLOOKUP(C997, Query[[Country]:[GDP (IMF)]],16, FALSE)</f>
        <v>$22.20 Tn</v>
      </c>
      <c r="X997" t="str">
        <f>VLOOKUP(C997, Query[[Country]:[GDP (UN)]],17, FALSE)</f>
        <v>$18.62 Tn</v>
      </c>
      <c r="Y997">
        <f>VLOOKUP(C997, Query[[Country]:[GDP Per Capita]],18, FALSE)</f>
        <v>67063.27</v>
      </c>
    </row>
    <row r="998" spans="1:25" x14ac:dyDescent="0.2">
      <c r="A998">
        <v>797</v>
      </c>
      <c r="B998" t="s">
        <v>2804</v>
      </c>
      <c r="C998" t="s">
        <v>485</v>
      </c>
      <c r="D998">
        <v>3</v>
      </c>
      <c r="E998">
        <v>355</v>
      </c>
      <c r="F998">
        <v>478</v>
      </c>
      <c r="G998">
        <v>210</v>
      </c>
      <c r="H998">
        <v>704</v>
      </c>
      <c r="I998">
        <v>452</v>
      </c>
      <c r="J998">
        <v>800</v>
      </c>
      <c r="K998" t="s">
        <v>2750</v>
      </c>
      <c r="L998">
        <v>426</v>
      </c>
      <c r="M998">
        <v>44.53</v>
      </c>
      <c r="N998">
        <v>2014</v>
      </c>
      <c r="O998" t="str">
        <f>VLOOKUP(C998, Query[[Country]:[Population Rank]],2,FALSE)</f>
        <v>63</v>
      </c>
      <c r="P998" t="str">
        <f>VLOOKUP(C998, Query[[Country]:[Growth Rate]],3,FALSE)</f>
        <v>0.87%</v>
      </c>
      <c r="Q998" t="str">
        <f>VLOOKUP(C998, Query[[Country]:[World Percentage]],4,FALSE)</f>
        <v>0.25%</v>
      </c>
      <c r="R998" t="str">
        <f>VLOOKUP(C998, Query[[Country]:[Density]],5,FALSE)</f>
        <v>25.28</v>
      </c>
      <c r="S998" t="str">
        <f>VLOOKUP(C998, Query[[Country]:[Land Area]],6, FALSE)</f>
        <v>743,532</v>
      </c>
      <c r="T998" t="str">
        <f>VLOOKUP(C998, Query[[Country]:[Area]],10, FALSE)</f>
        <v>756,102</v>
      </c>
      <c r="U998" t="str">
        <f>VLOOKUP(C998, Query[[Country]:[Region]],12, FALSE)</f>
        <v>Americas</v>
      </c>
      <c r="V998" t="str">
        <f>VLOOKUP(C998, Query[[Country]:[Subregion]],13, FALSE)</f>
        <v>South America</v>
      </c>
      <c r="W998" t="str">
        <f>VLOOKUP(C998, Query[[Country]:[GDP (IMF)]],16, FALSE)</f>
        <v>$313.56 Bn</v>
      </c>
      <c r="X998" t="str">
        <f>VLOOKUP(C998, Query[[Country]:[GDP (UN)]],17, FALSE)</f>
        <v>$247.05 Bn</v>
      </c>
      <c r="Y998">
        <f>VLOOKUP(C998, Query[[Country]:[GDP Per Capita]],18, FALSE)</f>
        <v>16402.89</v>
      </c>
    </row>
    <row r="999" spans="1:25" x14ac:dyDescent="0.2">
      <c r="A999">
        <v>798</v>
      </c>
      <c r="B999" t="s">
        <v>815</v>
      </c>
      <c r="C999" t="s">
        <v>141</v>
      </c>
      <c r="D999">
        <v>12</v>
      </c>
      <c r="E999">
        <v>355</v>
      </c>
      <c r="F999">
        <v>478</v>
      </c>
      <c r="G999">
        <v>210</v>
      </c>
      <c r="H999">
        <v>475</v>
      </c>
      <c r="I999">
        <v>680</v>
      </c>
      <c r="J999">
        <v>800</v>
      </c>
      <c r="K999" t="s">
        <v>2765</v>
      </c>
      <c r="L999">
        <v>737</v>
      </c>
      <c r="M999">
        <v>44.53</v>
      </c>
      <c r="N999">
        <v>2014</v>
      </c>
      <c r="O999" t="str">
        <f>VLOOKUP(C999, Query[[Country]:[Population Rank]],2,FALSE)</f>
        <v>57</v>
      </c>
      <c r="P999" t="str">
        <f>VLOOKUP(C999, Query[[Country]:[Growth Rate]],3,FALSE)</f>
        <v>0.18%</v>
      </c>
      <c r="Q999" t="str">
        <f>VLOOKUP(C999, Query[[Country]:[World Percentage]],4,FALSE)</f>
        <v>0.31%</v>
      </c>
      <c r="R999" t="str">
        <f>VLOOKUP(C999, Query[[Country]:[Density]],5,FALSE)</f>
        <v>658.05</v>
      </c>
      <c r="S999" t="str">
        <f>VLOOKUP(C999, Query[[Country]:[Land Area]],6, FALSE)</f>
        <v>35,410</v>
      </c>
      <c r="T999" t="str">
        <f>VLOOKUP(C999, Query[[Country]:[Area]],10, FALSE)</f>
        <v>36,193</v>
      </c>
      <c r="U999" t="str">
        <f>VLOOKUP(C999, Query[[Country]:[Region]],12, FALSE)</f>
        <v>Asia</v>
      </c>
      <c r="V999" t="str">
        <f>VLOOKUP(C999, Query[[Country]:[Subregion]],13, FALSE)</f>
        <v>Eastern Asia</v>
      </c>
      <c r="W999" t="str">
        <f>VLOOKUP(C999, Query[[Country]:[GDP (IMF)]],16, FALSE)</f>
        <v>$633.70 Bn</v>
      </c>
      <c r="X999" t="str">
        <f>VLOOKUP(C999, Query[[Country]:[GDP (UN)]],17, FALSE)</f>
        <v>-</v>
      </c>
      <c r="Y999">
        <f>VLOOKUP(C999, Query[[Country]:[GDP Per Capita]],18, FALSE)</f>
        <v>26607.09</v>
      </c>
    </row>
    <row r="1000" spans="1:25" x14ac:dyDescent="0.2">
      <c r="A1000">
        <v>799</v>
      </c>
      <c r="B1000" t="s">
        <v>816</v>
      </c>
      <c r="C1000" t="s">
        <v>101</v>
      </c>
      <c r="D1000">
        <v>49</v>
      </c>
      <c r="E1000">
        <v>355</v>
      </c>
      <c r="F1000">
        <v>478</v>
      </c>
      <c r="G1000">
        <v>210</v>
      </c>
      <c r="H1000">
        <v>753</v>
      </c>
      <c r="I1000">
        <v>665</v>
      </c>
      <c r="J1000">
        <v>609</v>
      </c>
      <c r="K1000" t="s">
        <v>2780</v>
      </c>
      <c r="L1000">
        <v>637</v>
      </c>
      <c r="M1000">
        <v>44.53</v>
      </c>
      <c r="N1000">
        <v>2014</v>
      </c>
      <c r="O1000" t="str">
        <f>VLOOKUP(C1000, Query[[Country]:[Population Rank]],2,FALSE)</f>
        <v>19</v>
      </c>
      <c r="P1000" t="str">
        <f>VLOOKUP(C1000, Query[[Country]:[Growth Rate]],3,FALSE)</f>
        <v>0.32%</v>
      </c>
      <c r="Q1000" t="str">
        <f>VLOOKUP(C1000, Query[[Country]:[World Percentage]],4,FALSE)</f>
        <v>1.07%</v>
      </c>
      <c r="R1000" t="str">
        <f>VLOOKUP(C1000, Query[[Country]:[Density]],5,FALSE)</f>
        <v>234.61</v>
      </c>
      <c r="S1000" t="str">
        <f>VLOOKUP(C1000, Query[[Country]:[Land Area]],6, FALSE)</f>
        <v>348,560</v>
      </c>
      <c r="T1000" t="str">
        <f>VLOOKUP(C1000, Query[[Country]:[Area]],10, FALSE)</f>
        <v>357,114</v>
      </c>
      <c r="U1000" t="str">
        <f>VLOOKUP(C1000, Query[[Country]:[Region]],12, FALSE)</f>
        <v>Europe</v>
      </c>
      <c r="V1000" t="str">
        <f>VLOOKUP(C1000, Query[[Country]:[Subregion]],13, FALSE)</f>
        <v>Western Europe</v>
      </c>
      <c r="W1000" t="str">
        <f>VLOOKUP(C1000, Query[[Country]:[GDP (IMF)]],16, FALSE)</f>
        <v>$4.16 Tn</v>
      </c>
      <c r="X1000" t="str">
        <f>VLOOKUP(C1000, Query[[Country]:[GDP (UN)]],17, FALSE)</f>
        <v>$3.48 Tn</v>
      </c>
      <c r="Y1000">
        <f>VLOOKUP(C1000, Query[[Country]:[GDP Per Capita]],18, FALSE)</f>
        <v>49617.15</v>
      </c>
    </row>
    <row r="1001" spans="1:25" x14ac:dyDescent="0.2">
      <c r="A1001">
        <v>800</v>
      </c>
      <c r="B1001" t="s">
        <v>817</v>
      </c>
      <c r="C1001" t="s">
        <v>19</v>
      </c>
      <c r="D1001">
        <v>59</v>
      </c>
      <c r="E1001">
        <v>355</v>
      </c>
      <c r="F1001">
        <v>478</v>
      </c>
      <c r="G1001">
        <v>210</v>
      </c>
      <c r="H1001">
        <v>818</v>
      </c>
      <c r="I1001">
        <v>562</v>
      </c>
      <c r="J1001">
        <v>493</v>
      </c>
      <c r="K1001" t="s">
        <v>2763</v>
      </c>
      <c r="L1001">
        <v>481</v>
      </c>
      <c r="M1001">
        <v>44.53</v>
      </c>
      <c r="N1001">
        <v>2014</v>
      </c>
      <c r="O1001" t="str">
        <f>VLOOKUP(C1001, Query[[Country]:[Population Rank]],2,FALSE)</f>
        <v>21</v>
      </c>
      <c r="P1001" t="str">
        <f>VLOOKUP(C1001, Query[[Country]:[Growth Rate]],3,FALSE)</f>
        <v>0.53%</v>
      </c>
      <c r="Q1001" t="str">
        <f>VLOOKUP(C1001, Query[[Country]:[World Percentage]],4,FALSE)</f>
        <v>0.87%</v>
      </c>
      <c r="R1001" t="str">
        <f>VLOOKUP(C1001, Query[[Country]:[Density]],5,FALSE)</f>
        <v>279.48</v>
      </c>
      <c r="S1001" t="str">
        <f>VLOOKUP(C1001, Query[[Country]:[Land Area]],6, FALSE)</f>
        <v>241,930</v>
      </c>
      <c r="T1001" t="str">
        <f>VLOOKUP(C1001, Query[[Country]:[Area]],10, FALSE)</f>
        <v>242,900</v>
      </c>
      <c r="U1001" t="str">
        <f>VLOOKUP(C1001, Query[[Country]:[Region]],12, FALSE)</f>
        <v>Europe</v>
      </c>
      <c r="V1001" t="str">
        <f>VLOOKUP(C1001, Query[[Country]:[Subregion]],13, FALSE)</f>
        <v>Northern Europe</v>
      </c>
      <c r="W1001" t="str">
        <f>VLOOKUP(C1001, Query[[Country]:[GDP (IMF)]],16, FALSE)</f>
        <v>$2.93 Tn</v>
      </c>
      <c r="X1001" t="str">
        <f>VLOOKUP(C1001, Query[[Country]:[GDP (UN)]],17, FALSE)</f>
        <v>$2.65 Tn</v>
      </c>
      <c r="Y1001">
        <f>VLOOKUP(C1001, Query[[Country]:[GDP Per Capita]],18, FALSE)</f>
        <v>43117.57</v>
      </c>
    </row>
    <row r="1002" spans="1:25" x14ac:dyDescent="0.2">
      <c r="A1002">
        <v>801</v>
      </c>
      <c r="B1002" t="s">
        <v>818</v>
      </c>
      <c r="C1002" t="s">
        <v>52</v>
      </c>
      <c r="D1002">
        <v>27</v>
      </c>
      <c r="E1002">
        <v>355</v>
      </c>
      <c r="F1002">
        <v>240</v>
      </c>
      <c r="G1002">
        <v>210</v>
      </c>
      <c r="H1002">
        <v>987</v>
      </c>
      <c r="I1002">
        <v>920</v>
      </c>
      <c r="J1002">
        <v>800</v>
      </c>
      <c r="K1002" t="s">
        <v>2805</v>
      </c>
      <c r="L1002">
        <v>737</v>
      </c>
      <c r="M1002">
        <v>44.53</v>
      </c>
      <c r="N1002">
        <v>2014</v>
      </c>
      <c r="O1002" t="str">
        <f>VLOOKUP(C1002, Query[[Country]:[Population Rank]],2,FALSE)</f>
        <v>39</v>
      </c>
      <c r="P1002" t="str">
        <f>VLOOKUP(C1002, Query[[Country]:[Growth Rate]],3,FALSE)</f>
        <v>0.89%</v>
      </c>
      <c r="Q1002" t="str">
        <f>VLOOKUP(C1002, Query[[Country]:[World Percentage]],4,FALSE)</f>
        <v>0.48%</v>
      </c>
      <c r="R1002" t="str">
        <f>VLOOKUP(C1002, Query[[Country]:[Density]],5,FALSE)</f>
        <v>3.78</v>
      </c>
      <c r="S1002" t="str">
        <f>VLOOKUP(C1002, Query[[Country]:[Land Area]],6, FALSE)</f>
        <v>9,093,510</v>
      </c>
      <c r="T1002" t="str">
        <f>VLOOKUP(C1002, Query[[Country]:[Area]],10, FALSE)</f>
        <v>9,984,670</v>
      </c>
      <c r="U1002" t="str">
        <f>VLOOKUP(C1002, Query[[Country]:[Region]],12, FALSE)</f>
        <v>Americas</v>
      </c>
      <c r="V1002" t="str">
        <f>VLOOKUP(C1002, Query[[Country]:[Subregion]],13, FALSE)</f>
        <v>Northern America</v>
      </c>
      <c r="W1002" t="str">
        <f>VLOOKUP(C1002, Query[[Country]:[GDP (IMF)]],16, FALSE)</f>
        <v>$1.83 Tn</v>
      </c>
      <c r="X1002" t="str">
        <f>VLOOKUP(C1002, Query[[Country]:[GDP (UN)]],17, FALSE)</f>
        <v>$1.53 Tn</v>
      </c>
      <c r="Y1002">
        <f>VLOOKUP(C1002, Query[[Country]:[GDP Per Capita]],18, FALSE)</f>
        <v>48552.87</v>
      </c>
    </row>
    <row r="1003" spans="1:25" x14ac:dyDescent="0.2">
      <c r="A1003">
        <v>802</v>
      </c>
      <c r="B1003" t="s">
        <v>819</v>
      </c>
      <c r="C1003" t="s">
        <v>820</v>
      </c>
      <c r="D1003">
        <v>1</v>
      </c>
      <c r="E1003">
        <v>310</v>
      </c>
      <c r="F1003">
        <v>473</v>
      </c>
      <c r="G1003">
        <v>176</v>
      </c>
      <c r="H1003">
        <v>701</v>
      </c>
      <c r="I1003">
        <v>729</v>
      </c>
      <c r="J1003">
        <v>609</v>
      </c>
      <c r="K1003" t="s">
        <v>2793</v>
      </c>
      <c r="L1003">
        <v>737</v>
      </c>
      <c r="M1003">
        <v>44.52</v>
      </c>
      <c r="N1003">
        <v>2014</v>
      </c>
      <c r="O1003" t="str">
        <f>VLOOKUP(C1003, Query[[Country]:[Population Rank]],2,FALSE)</f>
        <v>14</v>
      </c>
      <c r="P1003" t="str">
        <f>VLOOKUP(C1003, Query[[Country]:[Growth Rate]],3,FALSE)</f>
        <v>1.94%</v>
      </c>
      <c r="Q1003" t="str">
        <f>VLOOKUP(C1003, Query[[Country]:[World Percentage]],4,FALSE)</f>
        <v>1.31%</v>
      </c>
      <c r="R1003" t="str">
        <f>VLOOKUP(C1003, Query[[Country]:[Density]],5,FALSE)</f>
        <v>102.08</v>
      </c>
      <c r="S1003" t="str">
        <f>VLOOKUP(C1003, Query[[Country]:[Land Area]],6, FALSE)</f>
        <v>995,450</v>
      </c>
      <c r="T1003" t="str">
        <f>VLOOKUP(C1003, Query[[Country]:[Area]],10, FALSE)</f>
        <v>1,002,450</v>
      </c>
      <c r="U1003" t="str">
        <f>VLOOKUP(C1003, Query[[Country]:[Region]],12, FALSE)</f>
        <v>Africa</v>
      </c>
      <c r="V1003" t="str">
        <f>VLOOKUP(C1003, Query[[Country]:[Subregion]],13, FALSE)</f>
        <v>Northern Africa</v>
      </c>
      <c r="W1003" t="str">
        <f>VLOOKUP(C1003, Query[[Country]:[GDP (IMF)]],16, FALSE)</f>
        <v>$331.36 Bn</v>
      </c>
      <c r="X1003" t="str">
        <f>VLOOKUP(C1003, Query[[Country]:[GDP (UN)]],17, FALSE)</f>
        <v>$270.14 Bn</v>
      </c>
      <c r="Y1003">
        <f>VLOOKUP(C1003, Query[[Country]:[GDP Per Capita]],18, FALSE)</f>
        <v>3238.01</v>
      </c>
    </row>
    <row r="1004" spans="1:25" x14ac:dyDescent="0.2">
      <c r="A1004">
        <v>803</v>
      </c>
      <c r="B1004" t="s">
        <v>821</v>
      </c>
      <c r="C1004" t="s">
        <v>159</v>
      </c>
      <c r="D1004">
        <v>30</v>
      </c>
      <c r="E1004">
        <v>355</v>
      </c>
      <c r="F1004">
        <v>478</v>
      </c>
      <c r="G1004">
        <v>210</v>
      </c>
      <c r="H1004">
        <v>547</v>
      </c>
      <c r="I1004">
        <v>745</v>
      </c>
      <c r="J1004">
        <v>493</v>
      </c>
      <c r="K1004" t="s">
        <v>2719</v>
      </c>
      <c r="L1004">
        <v>426</v>
      </c>
      <c r="M1004">
        <v>44.52</v>
      </c>
      <c r="N1004">
        <v>2014</v>
      </c>
      <c r="O1004" t="str">
        <f>VLOOKUP(C1004, Query[[Country]:[Population Rank]],2,FALSE)</f>
        <v>30</v>
      </c>
      <c r="P1004" t="str">
        <f>VLOOKUP(C1004, Query[[Country]:[Growth Rate]],3,FALSE)</f>
        <v>0.04%</v>
      </c>
      <c r="Q1004" t="str">
        <f>VLOOKUP(C1004, Query[[Country]:[World Percentage]],4,FALSE)</f>
        <v>0.60%</v>
      </c>
      <c r="R1004" t="str">
        <f>VLOOKUP(C1004, Query[[Country]:[Density]],5,FALSE)</f>
        <v>92.40</v>
      </c>
      <c r="S1004" t="str">
        <f>VLOOKUP(C1004, Query[[Country]:[Land Area]],6, FALSE)</f>
        <v>498,800</v>
      </c>
      <c r="T1004" t="str">
        <f>VLOOKUP(C1004, Query[[Country]:[Area]],10, FALSE)</f>
        <v>505,992</v>
      </c>
      <c r="U1004" t="str">
        <f>VLOOKUP(C1004, Query[[Country]:[Region]],12, FALSE)</f>
        <v>Europe</v>
      </c>
      <c r="V1004" t="str">
        <f>VLOOKUP(C1004, Query[[Country]:[Subregion]],13, FALSE)</f>
        <v>Southern Europe</v>
      </c>
      <c r="W1004" t="str">
        <f>VLOOKUP(C1004, Query[[Country]:[GDP (IMF)]],16, FALSE)</f>
        <v>$1.50 Tn</v>
      </c>
      <c r="X1004" t="str">
        <f>VLOOKUP(C1004, Query[[Country]:[GDP (UN)]],17, FALSE)</f>
        <v>$1.24 Tn</v>
      </c>
      <c r="Y1004">
        <f>VLOOKUP(C1004, Query[[Country]:[GDP Per Capita]],18, FALSE)</f>
        <v>32019.83</v>
      </c>
    </row>
    <row r="1005" spans="1:25" x14ac:dyDescent="0.2">
      <c r="A1005">
        <v>804</v>
      </c>
      <c r="B1005" t="s">
        <v>2806</v>
      </c>
      <c r="C1005" t="s">
        <v>342</v>
      </c>
      <c r="D1005">
        <v>4</v>
      </c>
      <c r="E1005">
        <v>355</v>
      </c>
      <c r="F1005">
        <v>478</v>
      </c>
      <c r="G1005">
        <v>210</v>
      </c>
      <c r="H1005">
        <v>771</v>
      </c>
      <c r="I1005">
        <v>559</v>
      </c>
      <c r="J1005">
        <v>609</v>
      </c>
      <c r="K1005" t="s">
        <v>2750</v>
      </c>
      <c r="L1005">
        <v>481</v>
      </c>
      <c r="M1005">
        <v>44.52</v>
      </c>
      <c r="N1005">
        <v>2014</v>
      </c>
      <c r="O1005" t="str">
        <f>VLOOKUP(C1005, Query[[Country]:[Population Rank]],2,FALSE)</f>
        <v>86</v>
      </c>
      <c r="P1005" t="str">
        <f>VLOOKUP(C1005, Query[[Country]:[Growth Rate]],3,FALSE)</f>
        <v>0.18%</v>
      </c>
      <c r="Q1005" t="str">
        <f>VLOOKUP(C1005, Query[[Country]:[World Percentage]],4,FALSE)</f>
        <v>0.14%</v>
      </c>
      <c r="R1005" t="str">
        <f>VLOOKUP(C1005, Query[[Country]:[Density]],5,FALSE)</f>
        <v>135.79</v>
      </c>
      <c r="S1005" t="str">
        <f>VLOOKUP(C1005, Query[[Country]:[Land Area]],6, FALSE)</f>
        <v>77,240</v>
      </c>
      <c r="T1005" t="str">
        <f>VLOOKUP(C1005, Query[[Country]:[Area]],10, FALSE)</f>
        <v>78,865</v>
      </c>
      <c r="U1005" t="str">
        <f>VLOOKUP(C1005, Query[[Country]:[Region]],12, FALSE)</f>
        <v>Europe</v>
      </c>
      <c r="V1005" t="str">
        <f>VLOOKUP(C1005, Query[[Country]:[Subregion]],13, FALSE)</f>
        <v>Eastern Europe</v>
      </c>
      <c r="W1005" t="str">
        <f>VLOOKUP(C1005, Query[[Country]:[GDP (IMF)]],16, FALSE)</f>
        <v>$259.74 Bn</v>
      </c>
      <c r="X1005" t="str">
        <f>VLOOKUP(C1005, Query[[Country]:[GDP (UN)]],17, FALSE)</f>
        <v>$195.31 Bn</v>
      </c>
      <c r="Y1005">
        <f>VLOOKUP(C1005, Query[[Country]:[GDP Per Capita]],18, FALSE)</f>
        <v>24254.04</v>
      </c>
    </row>
    <row r="1006" spans="1:25" x14ac:dyDescent="0.2">
      <c r="A1006">
        <v>805</v>
      </c>
      <c r="B1006" t="s">
        <v>822</v>
      </c>
      <c r="C1006" t="s">
        <v>141</v>
      </c>
      <c r="D1006">
        <v>13</v>
      </c>
      <c r="E1006">
        <v>355</v>
      </c>
      <c r="F1006">
        <v>478</v>
      </c>
      <c r="G1006">
        <v>210</v>
      </c>
      <c r="H1006">
        <v>542</v>
      </c>
      <c r="I1006">
        <v>888</v>
      </c>
      <c r="J1006">
        <v>493</v>
      </c>
      <c r="K1006" t="s">
        <v>2740</v>
      </c>
      <c r="L1006">
        <v>552</v>
      </c>
      <c r="M1006">
        <v>44.52</v>
      </c>
      <c r="N1006">
        <v>2014</v>
      </c>
      <c r="O1006" t="str">
        <f>VLOOKUP(C1006, Query[[Country]:[Population Rank]],2,FALSE)</f>
        <v>57</v>
      </c>
      <c r="P1006" t="str">
        <f>VLOOKUP(C1006, Query[[Country]:[Growth Rate]],3,FALSE)</f>
        <v>0.18%</v>
      </c>
      <c r="Q1006" t="str">
        <f>VLOOKUP(C1006, Query[[Country]:[World Percentage]],4,FALSE)</f>
        <v>0.31%</v>
      </c>
      <c r="R1006" t="str">
        <f>VLOOKUP(C1006, Query[[Country]:[Density]],5,FALSE)</f>
        <v>658.05</v>
      </c>
      <c r="S1006" t="str">
        <f>VLOOKUP(C1006, Query[[Country]:[Land Area]],6, FALSE)</f>
        <v>35,410</v>
      </c>
      <c r="T1006" t="str">
        <f>VLOOKUP(C1006, Query[[Country]:[Area]],10, FALSE)</f>
        <v>36,193</v>
      </c>
      <c r="U1006" t="str">
        <f>VLOOKUP(C1006, Query[[Country]:[Region]],12, FALSE)</f>
        <v>Asia</v>
      </c>
      <c r="V1006" t="str">
        <f>VLOOKUP(C1006, Query[[Country]:[Subregion]],13, FALSE)</f>
        <v>Eastern Asia</v>
      </c>
      <c r="W1006" t="str">
        <f>VLOOKUP(C1006, Query[[Country]:[GDP (IMF)]],16, FALSE)</f>
        <v>$633.70 Bn</v>
      </c>
      <c r="X1006" t="str">
        <f>VLOOKUP(C1006, Query[[Country]:[GDP (UN)]],17, FALSE)</f>
        <v>-</v>
      </c>
      <c r="Y1006">
        <f>VLOOKUP(C1006, Query[[Country]:[GDP Per Capita]],18, FALSE)</f>
        <v>26607.09</v>
      </c>
    </row>
    <row r="1007" spans="1:25" x14ac:dyDescent="0.2">
      <c r="A1007">
        <v>806</v>
      </c>
      <c r="B1007" t="s">
        <v>823</v>
      </c>
      <c r="C1007" t="s">
        <v>19</v>
      </c>
      <c r="D1007">
        <v>60</v>
      </c>
      <c r="E1007">
        <v>355</v>
      </c>
      <c r="F1007">
        <v>341</v>
      </c>
      <c r="G1007">
        <v>210</v>
      </c>
      <c r="H1007">
        <v>851</v>
      </c>
      <c r="I1007">
        <v>755</v>
      </c>
      <c r="J1007">
        <v>609</v>
      </c>
      <c r="K1007" t="s">
        <v>2732</v>
      </c>
      <c r="L1007">
        <v>481</v>
      </c>
      <c r="M1007">
        <v>44.52</v>
      </c>
      <c r="N1007">
        <v>2014</v>
      </c>
      <c r="O1007" t="str">
        <f>VLOOKUP(C1007, Query[[Country]:[Population Rank]],2,FALSE)</f>
        <v>21</v>
      </c>
      <c r="P1007" t="str">
        <f>VLOOKUP(C1007, Query[[Country]:[Growth Rate]],3,FALSE)</f>
        <v>0.53%</v>
      </c>
      <c r="Q1007" t="str">
        <f>VLOOKUP(C1007, Query[[Country]:[World Percentage]],4,FALSE)</f>
        <v>0.87%</v>
      </c>
      <c r="R1007" t="str">
        <f>VLOOKUP(C1007, Query[[Country]:[Density]],5,FALSE)</f>
        <v>279.48</v>
      </c>
      <c r="S1007" t="str">
        <f>VLOOKUP(C1007, Query[[Country]:[Land Area]],6, FALSE)</f>
        <v>241,930</v>
      </c>
      <c r="T1007" t="str">
        <f>VLOOKUP(C1007, Query[[Country]:[Area]],10, FALSE)</f>
        <v>242,900</v>
      </c>
      <c r="U1007" t="str">
        <f>VLOOKUP(C1007, Query[[Country]:[Region]],12, FALSE)</f>
        <v>Europe</v>
      </c>
      <c r="V1007" t="str">
        <f>VLOOKUP(C1007, Query[[Country]:[Subregion]],13, FALSE)</f>
        <v>Northern Europe</v>
      </c>
      <c r="W1007" t="str">
        <f>VLOOKUP(C1007, Query[[Country]:[GDP (IMF)]],16, FALSE)</f>
        <v>$2.93 Tn</v>
      </c>
      <c r="X1007" t="str">
        <f>VLOOKUP(C1007, Query[[Country]:[GDP (UN)]],17, FALSE)</f>
        <v>$2.65 Tn</v>
      </c>
      <c r="Y1007">
        <f>VLOOKUP(C1007, Query[[Country]:[GDP Per Capita]],18, FALSE)</f>
        <v>43117.57</v>
      </c>
    </row>
    <row r="1008" spans="1:25" x14ac:dyDescent="0.2">
      <c r="A1008">
        <v>807</v>
      </c>
      <c r="B1008" t="s">
        <v>824</v>
      </c>
      <c r="C1008" t="s">
        <v>454</v>
      </c>
      <c r="D1008">
        <v>3</v>
      </c>
      <c r="E1008">
        <v>355</v>
      </c>
      <c r="F1008">
        <v>230</v>
      </c>
      <c r="G1008">
        <v>210</v>
      </c>
      <c r="H1008">
        <v>954</v>
      </c>
      <c r="I1008">
        <v>938</v>
      </c>
      <c r="J1008">
        <v>800</v>
      </c>
      <c r="K1008" t="s">
        <v>2807</v>
      </c>
      <c r="L1008">
        <v>737</v>
      </c>
      <c r="M1008">
        <v>44.52</v>
      </c>
      <c r="N1008">
        <v>2014</v>
      </c>
      <c r="O1008" t="str">
        <f>VLOOKUP(C1008, Query[[Country]:[Population Rank]],2,FALSE)</f>
        <v>41</v>
      </c>
      <c r="P1008" t="str">
        <f>VLOOKUP(C1008, Query[[Country]:[Growth Rate]],3,FALSE)</f>
        <v>1.59%</v>
      </c>
      <c r="Q1008" t="str">
        <f>VLOOKUP(C1008, Query[[Country]:[World Percentage]],4,FALSE)</f>
        <v>0.45%</v>
      </c>
      <c r="R1008" t="str">
        <f>VLOOKUP(C1008, Query[[Country]:[Density]],5,FALSE)</f>
        <v>16.19</v>
      </c>
      <c r="S1008" t="str">
        <f>VLOOKUP(C1008, Query[[Country]:[Land Area]],6, FALSE)</f>
        <v>2,149,690</v>
      </c>
      <c r="T1008" t="str">
        <f>VLOOKUP(C1008, Query[[Country]:[Area]],10, FALSE)</f>
        <v>2,149,690</v>
      </c>
      <c r="U1008" t="str">
        <f>VLOOKUP(C1008, Query[[Country]:[Region]],12, FALSE)</f>
        <v>Asia</v>
      </c>
      <c r="V1008" t="str">
        <f>VLOOKUP(C1008, Query[[Country]:[Subregion]],13, FALSE)</f>
        <v>Western Asia</v>
      </c>
      <c r="W1008" t="str">
        <f>VLOOKUP(C1008, Query[[Country]:[GDP (IMF)]],16, FALSE)</f>
        <v>$790.06 Bn</v>
      </c>
      <c r="X1008" t="str">
        <f>VLOOKUP(C1008, Query[[Country]:[GDP (UN)]],17, FALSE)</f>
        <v>$639.62 Bn</v>
      </c>
      <c r="Y1008">
        <f>VLOOKUP(C1008, Query[[Country]:[GDP Per Capita]],18, FALSE)</f>
        <v>22693.89</v>
      </c>
    </row>
    <row r="1009" spans="1:25" x14ac:dyDescent="0.2">
      <c r="A1009">
        <v>808</v>
      </c>
      <c r="B1009" t="s">
        <v>825</v>
      </c>
      <c r="C1009" t="s">
        <v>428</v>
      </c>
      <c r="D1009">
        <v>6</v>
      </c>
      <c r="E1009">
        <v>355</v>
      </c>
      <c r="F1009">
        <v>478</v>
      </c>
      <c r="G1009">
        <v>210</v>
      </c>
      <c r="H1009">
        <v>734</v>
      </c>
      <c r="I1009">
        <v>822</v>
      </c>
      <c r="J1009">
        <v>406</v>
      </c>
      <c r="K1009" t="s">
        <v>2750</v>
      </c>
      <c r="L1009">
        <v>737</v>
      </c>
      <c r="M1009">
        <v>44.52</v>
      </c>
      <c r="N1009">
        <v>2014</v>
      </c>
      <c r="O1009" t="str">
        <f>VLOOKUP(C1009, Query[[Country]:[Population Rank]],2,FALSE)</f>
        <v>17</v>
      </c>
      <c r="P1009" t="str">
        <f>VLOOKUP(C1009, Query[[Country]:[Growth Rate]],3,FALSE)</f>
        <v>1.09%</v>
      </c>
      <c r="Q1009" t="str">
        <f>VLOOKUP(C1009, Query[[Country]:[World Percentage]],4,FALSE)</f>
        <v>1.08%</v>
      </c>
      <c r="R1009" t="str">
        <f>VLOOKUP(C1009, Query[[Country]:[Density]],5,FALSE)</f>
        <v>107.64</v>
      </c>
      <c r="S1009" t="str">
        <f>VLOOKUP(C1009, Query[[Country]:[Land Area]],6, FALSE)</f>
        <v>769,630</v>
      </c>
      <c r="T1009" t="str">
        <f>VLOOKUP(C1009, Query[[Country]:[Area]],10, FALSE)</f>
        <v>783,562</v>
      </c>
      <c r="U1009" t="str">
        <f>VLOOKUP(C1009, Query[[Country]:[Region]],12, FALSE)</f>
        <v>Asia</v>
      </c>
      <c r="V1009" t="str">
        <f>VLOOKUP(C1009, Query[[Country]:[Subregion]],13, FALSE)</f>
        <v>Western Asia</v>
      </c>
      <c r="W1009" t="str">
        <f>VLOOKUP(C1009, Query[[Country]:[GDP (IMF)]],16, FALSE)</f>
        <v>$809.55 Bn</v>
      </c>
      <c r="X1009" t="str">
        <f>VLOOKUP(C1009, Query[[Country]:[GDP (UN)]],17, FALSE)</f>
        <v>$863.71 Bn</v>
      </c>
      <c r="Y1009">
        <f>VLOOKUP(C1009, Query[[Country]:[GDP Per Capita]],18, FALSE)</f>
        <v>9598.81</v>
      </c>
    </row>
    <row r="1010" spans="1:25" x14ac:dyDescent="0.2">
      <c r="A1010">
        <v>809</v>
      </c>
      <c r="B1010" t="s">
        <v>826</v>
      </c>
      <c r="C1010" t="s">
        <v>827</v>
      </c>
      <c r="D1010">
        <v>1</v>
      </c>
      <c r="E1010">
        <v>280</v>
      </c>
      <c r="F1010">
        <v>478</v>
      </c>
      <c r="G1010">
        <v>210</v>
      </c>
      <c r="H1010">
        <v>448</v>
      </c>
      <c r="I1010">
        <v>702</v>
      </c>
      <c r="J1010">
        <v>493</v>
      </c>
      <c r="K1010" t="s">
        <v>2778</v>
      </c>
      <c r="L1010">
        <v>737</v>
      </c>
      <c r="M1010">
        <v>44.51</v>
      </c>
      <c r="N1010">
        <v>2014</v>
      </c>
      <c r="O1010" t="str">
        <f>VLOOKUP(C1010, Query[[Country]:[Population Rank]],2,FALSE)</f>
        <v>99</v>
      </c>
      <c r="P1010" t="str">
        <f>VLOOKUP(C1010, Query[[Country]:[Growth Rate]],3,FALSE)</f>
        <v>-0.40%</v>
      </c>
      <c r="Q1010" t="str">
        <f>VLOOKUP(C1010, Query[[Country]:[World Percentage]],4,FALSE)</f>
        <v>0.11%</v>
      </c>
      <c r="R1010" t="str">
        <f>VLOOKUP(C1010, Query[[Country]:[Density]],5,FALSE)</f>
        <v>98.88</v>
      </c>
      <c r="S1010" t="str">
        <f>VLOOKUP(C1010, Query[[Country]:[Land Area]],6, FALSE)</f>
        <v>87,460</v>
      </c>
      <c r="T1010" t="str">
        <f>VLOOKUP(C1010, Query[[Country]:[Area]],10, FALSE)</f>
        <v>88,361</v>
      </c>
      <c r="U1010" t="str">
        <f>VLOOKUP(C1010, Query[[Country]:[Region]],12, FALSE)</f>
        <v>Europe</v>
      </c>
      <c r="V1010" t="str">
        <f>VLOOKUP(C1010, Query[[Country]:[Subregion]],13, FALSE)</f>
        <v>Southern Europe</v>
      </c>
      <c r="W1010" t="str">
        <f>VLOOKUP(C1010, Query[[Country]:[GDP (IMF)]],16, FALSE)</f>
        <v>$56.89 Bn</v>
      </c>
      <c r="X1010" t="str">
        <f>VLOOKUP(C1010, Query[[Country]:[GDP (UN)]],17, FALSE)</f>
        <v>$38.30 Bn</v>
      </c>
      <c r="Y1010">
        <f>VLOOKUP(C1010, Query[[Country]:[GDP Per Capita]],18, FALSE)</f>
        <v>6510.65</v>
      </c>
    </row>
    <row r="1011" spans="1:25" x14ac:dyDescent="0.2">
      <c r="A1011">
        <v>810</v>
      </c>
      <c r="B1011" t="s">
        <v>828</v>
      </c>
      <c r="C1011" t="s">
        <v>95</v>
      </c>
      <c r="D1011">
        <v>43</v>
      </c>
      <c r="E1011">
        <v>355</v>
      </c>
      <c r="F1011">
        <v>478</v>
      </c>
      <c r="G1011">
        <v>210</v>
      </c>
      <c r="H1011">
        <v>835</v>
      </c>
      <c r="I1011">
        <v>675</v>
      </c>
      <c r="J1011">
        <v>609</v>
      </c>
      <c r="K1011" t="s">
        <v>2763</v>
      </c>
      <c r="L1011">
        <v>637</v>
      </c>
      <c r="M1011">
        <v>44.51</v>
      </c>
      <c r="N1011">
        <v>2014</v>
      </c>
      <c r="O1011" t="str">
        <f>VLOOKUP(C1011, Query[[Country]:[Population Rank]],2,FALSE)</f>
        <v>23</v>
      </c>
      <c r="P1011" t="str">
        <f>VLOOKUP(C1011, Query[[Country]:[Growth Rate]],3,FALSE)</f>
        <v>-0.15%</v>
      </c>
      <c r="Q1011" t="str">
        <f>VLOOKUP(C1011, Query[[Country]:[World Percentage]],4,FALSE)</f>
        <v>0.78%</v>
      </c>
      <c r="R1011" t="str">
        <f>VLOOKUP(C1011, Query[[Country]:[Density]],5,FALSE)</f>
        <v>200.65</v>
      </c>
      <c r="S1011" t="str">
        <f>VLOOKUP(C1011, Query[[Country]:[Land Area]],6, FALSE)</f>
        <v>294,140</v>
      </c>
      <c r="T1011" t="str">
        <f>VLOOKUP(C1011, Query[[Country]:[Area]],10, FALSE)</f>
        <v>301,336</v>
      </c>
      <c r="U1011" t="str">
        <f>VLOOKUP(C1011, Query[[Country]:[Region]],12, FALSE)</f>
        <v>Europe</v>
      </c>
      <c r="V1011" t="str">
        <f>VLOOKUP(C1011, Query[[Country]:[Subregion]],13, FALSE)</f>
        <v>Southern Europe</v>
      </c>
      <c r="W1011" t="str">
        <f>VLOOKUP(C1011, Query[[Country]:[GDP (IMF)]],16, FALSE)</f>
        <v>$2.09 Tn</v>
      </c>
      <c r="X1011" t="str">
        <f>VLOOKUP(C1011, Query[[Country]:[GDP (UN)]],17, FALSE)</f>
        <v>$1.86 Tn</v>
      </c>
      <c r="Y1011">
        <f>VLOOKUP(C1011, Query[[Country]:[GDP Per Capita]],18, FALSE)</f>
        <v>34574.71</v>
      </c>
    </row>
    <row r="1012" spans="1:25" x14ac:dyDescent="0.2">
      <c r="A1012">
        <v>811</v>
      </c>
      <c r="B1012" t="s">
        <v>829</v>
      </c>
      <c r="C1012" t="s">
        <v>401</v>
      </c>
      <c r="D1012">
        <v>5</v>
      </c>
      <c r="E1012">
        <v>238</v>
      </c>
      <c r="F1012">
        <v>478</v>
      </c>
      <c r="G1012">
        <v>210</v>
      </c>
      <c r="H1012">
        <v>714</v>
      </c>
      <c r="I1012">
        <v>758</v>
      </c>
      <c r="J1012">
        <v>800</v>
      </c>
      <c r="K1012" t="s">
        <v>2751</v>
      </c>
      <c r="L1012">
        <v>552</v>
      </c>
      <c r="M1012">
        <v>44.51</v>
      </c>
      <c r="N1012">
        <v>2014</v>
      </c>
      <c r="O1012" t="str">
        <f>VLOOKUP(C1012, Query[[Country]:[Population Rank]],2,FALSE)</f>
        <v>94</v>
      </c>
      <c r="P1012" t="str">
        <f>VLOOKUP(C1012, Query[[Country]:[Growth Rate]],3,FALSE)</f>
        <v>-0.25%</v>
      </c>
      <c r="Q1012" t="str">
        <f>VLOOKUP(C1012, Query[[Country]:[World Percentage]],4,FALSE)</f>
        <v>0.12%</v>
      </c>
      <c r="R1012" t="str">
        <f>VLOOKUP(C1012, Query[[Country]:[Density]],5,FALSE)</f>
        <v>103.84</v>
      </c>
      <c r="S1012" t="str">
        <f>VLOOKUP(C1012, Query[[Country]:[Land Area]],6, FALSE)</f>
        <v>90,530</v>
      </c>
      <c r="T1012" t="str">
        <f>VLOOKUP(C1012, Query[[Country]:[Area]],10, FALSE)</f>
        <v>93,028</v>
      </c>
      <c r="U1012" t="str">
        <f>VLOOKUP(C1012, Query[[Country]:[Region]],12, FALSE)</f>
        <v>Europe</v>
      </c>
      <c r="V1012" t="str">
        <f>VLOOKUP(C1012, Query[[Country]:[Subregion]],13, FALSE)</f>
        <v>Eastern Europe</v>
      </c>
      <c r="W1012" t="str">
        <f>VLOOKUP(C1012, Query[[Country]:[GDP (IMF)]],16, FALSE)</f>
        <v>$177.73 Bn</v>
      </c>
      <c r="X1012" t="str">
        <f>VLOOKUP(C1012, Query[[Country]:[GDP (UN)]],17, FALSE)</f>
        <v>$125.82 Bn</v>
      </c>
      <c r="Y1012">
        <f>VLOOKUP(C1012, Query[[Country]:[GDP Per Capita]],18, FALSE)</f>
        <v>18398.3</v>
      </c>
    </row>
    <row r="1013" spans="1:25" x14ac:dyDescent="0.2">
      <c r="A1013">
        <v>812</v>
      </c>
      <c r="B1013" t="s">
        <v>830</v>
      </c>
      <c r="C1013" t="s">
        <v>235</v>
      </c>
      <c r="D1013">
        <v>11</v>
      </c>
      <c r="E1013">
        <v>355</v>
      </c>
      <c r="F1013">
        <v>367</v>
      </c>
      <c r="G1013">
        <v>210</v>
      </c>
      <c r="H1013">
        <v>970</v>
      </c>
      <c r="I1013">
        <v>703</v>
      </c>
      <c r="J1013">
        <v>800</v>
      </c>
      <c r="K1013" t="s">
        <v>2775</v>
      </c>
      <c r="L1013">
        <v>737</v>
      </c>
      <c r="M1013">
        <v>44.51</v>
      </c>
      <c r="N1013">
        <v>2014</v>
      </c>
      <c r="O1013" t="str">
        <f>VLOOKUP(C1013, Query[[Country]:[Population Rank]],2,FALSE)</f>
        <v>97</v>
      </c>
      <c r="P1013" t="str">
        <f>VLOOKUP(C1013, Query[[Country]:[Growth Rate]],3,FALSE)</f>
        <v>0.57%</v>
      </c>
      <c r="Q1013" t="str">
        <f>VLOOKUP(C1013, Query[[Country]:[World Percentage]],4,FALSE)</f>
        <v>0.12%</v>
      </c>
      <c r="R1013" t="str">
        <f>VLOOKUP(C1013, Query[[Country]:[Density]],5,FALSE)</f>
        <v>107.38</v>
      </c>
      <c r="S1013" t="str">
        <f>VLOOKUP(C1013, Query[[Country]:[Land Area]],6, FALSE)</f>
        <v>82,409</v>
      </c>
      <c r="T1013" t="str">
        <f>VLOOKUP(C1013, Query[[Country]:[Area]],10, FALSE)</f>
        <v>83,871</v>
      </c>
      <c r="U1013" t="str">
        <f>VLOOKUP(C1013, Query[[Country]:[Region]],12, FALSE)</f>
        <v>Europe</v>
      </c>
      <c r="V1013" t="str">
        <f>VLOOKUP(C1013, Query[[Country]:[Subregion]],13, FALSE)</f>
        <v>Western Europe</v>
      </c>
      <c r="W1013" t="str">
        <f>VLOOKUP(C1013, Query[[Country]:[GDP (IMF)]],16, FALSE)</f>
        <v>$481.68 Bn</v>
      </c>
      <c r="X1013" t="str">
        <f>VLOOKUP(C1013, Query[[Country]:[GDP (UN)]],17, FALSE)</f>
        <v>$390.80 Bn</v>
      </c>
      <c r="Y1013">
        <f>VLOOKUP(C1013, Query[[Country]:[GDP Per Capita]],18, FALSE)</f>
        <v>53481.760000000002</v>
      </c>
    </row>
    <row r="1014" spans="1:25" x14ac:dyDescent="0.2">
      <c r="A1014">
        <v>813</v>
      </c>
      <c r="B1014" t="s">
        <v>831</v>
      </c>
      <c r="C1014" t="s">
        <v>15</v>
      </c>
      <c r="D1014">
        <v>217</v>
      </c>
      <c r="E1014">
        <v>355</v>
      </c>
      <c r="F1014">
        <v>478</v>
      </c>
      <c r="G1014">
        <v>210</v>
      </c>
      <c r="H1014">
        <v>926</v>
      </c>
      <c r="I1014">
        <v>928</v>
      </c>
      <c r="J1014">
        <v>406</v>
      </c>
      <c r="K1014" t="s">
        <v>2764</v>
      </c>
      <c r="L1014">
        <v>227</v>
      </c>
      <c r="M1014">
        <v>44.51</v>
      </c>
      <c r="N1014">
        <v>2014</v>
      </c>
      <c r="O1014" t="str">
        <f>VLOOKUP(C1014, Query[[Country]:[Population Rank]],2,FALSE)</f>
        <v>3</v>
      </c>
      <c r="P1014" t="str">
        <f>VLOOKUP(C1014, Query[[Country]:[Growth Rate]],3,FALSE)</f>
        <v>0.59%</v>
      </c>
      <c r="Q1014" t="str">
        <f>VLOOKUP(C1014, Query[[Country]:[World Percentage]],4,FALSE)</f>
        <v>4.25%</v>
      </c>
      <c r="R1014" t="str">
        <f>VLOOKUP(C1014, Query[[Country]:[Density]],5,FALSE)</f>
        <v>35.32</v>
      </c>
      <c r="S1014" t="str">
        <f>VLOOKUP(C1014, Query[[Country]:[Land Area]],6, FALSE)</f>
        <v>9,147,420</v>
      </c>
      <c r="T1014" t="str">
        <f>VLOOKUP(C1014, Query[[Country]:[Area]],10, FALSE)</f>
        <v>9,372,610</v>
      </c>
      <c r="U1014" t="str">
        <f>VLOOKUP(C1014, Query[[Country]:[Region]],12, FALSE)</f>
        <v>Americas</v>
      </c>
      <c r="V1014" t="str">
        <f>VLOOKUP(C1014, Query[[Country]:[Subregion]],13, FALSE)</f>
        <v>Northern America</v>
      </c>
      <c r="W1014" t="str">
        <f>VLOOKUP(C1014, Query[[Country]:[GDP (IMF)]],16, FALSE)</f>
        <v>$22.20 Tn</v>
      </c>
      <c r="X1014" t="str">
        <f>VLOOKUP(C1014, Query[[Country]:[GDP (UN)]],17, FALSE)</f>
        <v>$18.62 Tn</v>
      </c>
      <c r="Y1014">
        <f>VLOOKUP(C1014, Query[[Country]:[GDP Per Capita]],18, FALSE)</f>
        <v>67063.27</v>
      </c>
    </row>
    <row r="1015" spans="1:25" x14ac:dyDescent="0.2">
      <c r="A1015">
        <v>814</v>
      </c>
      <c r="B1015" t="s">
        <v>832</v>
      </c>
      <c r="C1015" t="s">
        <v>159</v>
      </c>
      <c r="D1015">
        <v>31</v>
      </c>
      <c r="E1015">
        <v>355</v>
      </c>
      <c r="F1015">
        <v>478</v>
      </c>
      <c r="G1015">
        <v>210</v>
      </c>
      <c r="H1015">
        <v>806</v>
      </c>
      <c r="I1015">
        <v>948</v>
      </c>
      <c r="J1015">
        <v>609</v>
      </c>
      <c r="K1015" t="s">
        <v>2765</v>
      </c>
      <c r="L1015">
        <v>481</v>
      </c>
      <c r="M1015">
        <v>44.5</v>
      </c>
      <c r="N1015">
        <v>2014</v>
      </c>
      <c r="O1015" t="str">
        <f>VLOOKUP(C1015, Query[[Country]:[Population Rank]],2,FALSE)</f>
        <v>30</v>
      </c>
      <c r="P1015" t="str">
        <f>VLOOKUP(C1015, Query[[Country]:[Growth Rate]],3,FALSE)</f>
        <v>0.04%</v>
      </c>
      <c r="Q1015" t="str">
        <f>VLOOKUP(C1015, Query[[Country]:[World Percentage]],4,FALSE)</f>
        <v>0.60%</v>
      </c>
      <c r="R1015" t="str">
        <f>VLOOKUP(C1015, Query[[Country]:[Density]],5,FALSE)</f>
        <v>92.40</v>
      </c>
      <c r="S1015" t="str">
        <f>VLOOKUP(C1015, Query[[Country]:[Land Area]],6, FALSE)</f>
        <v>498,800</v>
      </c>
      <c r="T1015" t="str">
        <f>VLOOKUP(C1015, Query[[Country]:[Area]],10, FALSE)</f>
        <v>505,992</v>
      </c>
      <c r="U1015" t="str">
        <f>VLOOKUP(C1015, Query[[Country]:[Region]],12, FALSE)</f>
        <v>Europe</v>
      </c>
      <c r="V1015" t="str">
        <f>VLOOKUP(C1015, Query[[Country]:[Subregion]],13, FALSE)</f>
        <v>Southern Europe</v>
      </c>
      <c r="W1015" t="str">
        <f>VLOOKUP(C1015, Query[[Country]:[GDP (IMF)]],16, FALSE)</f>
        <v>$1.50 Tn</v>
      </c>
      <c r="X1015" t="str">
        <f>VLOOKUP(C1015, Query[[Country]:[GDP (UN)]],17, FALSE)</f>
        <v>$1.24 Tn</v>
      </c>
      <c r="Y1015">
        <f>VLOOKUP(C1015, Query[[Country]:[GDP Per Capita]],18, FALSE)</f>
        <v>32019.83</v>
      </c>
    </row>
    <row r="1016" spans="1:25" x14ac:dyDescent="0.2">
      <c r="A1016">
        <v>815</v>
      </c>
      <c r="B1016" t="s">
        <v>833</v>
      </c>
      <c r="C1016" t="s">
        <v>138</v>
      </c>
      <c r="D1016">
        <v>44</v>
      </c>
      <c r="E1016">
        <v>355</v>
      </c>
      <c r="F1016">
        <v>302</v>
      </c>
      <c r="G1016">
        <v>210</v>
      </c>
      <c r="H1016">
        <v>705</v>
      </c>
      <c r="I1016">
        <v>871</v>
      </c>
      <c r="J1016">
        <v>609</v>
      </c>
      <c r="K1016" t="s">
        <v>2764</v>
      </c>
      <c r="L1016">
        <v>637</v>
      </c>
      <c r="M1016">
        <v>44.5</v>
      </c>
      <c r="N1016">
        <v>2014</v>
      </c>
      <c r="O1016" t="str">
        <f>VLOOKUP(C1016, Query[[Country]:[Population Rank]],2,FALSE)</f>
        <v>1</v>
      </c>
      <c r="P1016" t="str">
        <f>VLOOKUP(C1016, Query[[Country]:[Growth Rate]],3,FALSE)</f>
        <v>0.39%</v>
      </c>
      <c r="Q1016" t="str">
        <f>VLOOKUP(C1016, Query[[Country]:[World Percentage]],4,FALSE)</f>
        <v>18.47%</v>
      </c>
      <c r="R1016" t="str">
        <f>VLOOKUP(C1016, Query[[Country]:[Density]],5,FALSE)</f>
        <v>148.28</v>
      </c>
      <c r="S1016" t="str">
        <f>VLOOKUP(C1016, Query[[Country]:[Land Area]],6, FALSE)</f>
        <v>9,388,211</v>
      </c>
      <c r="T1016" t="str">
        <f>VLOOKUP(C1016, Query[[Country]:[Area]],10, FALSE)</f>
        <v>9,706,961</v>
      </c>
      <c r="U1016" t="str">
        <f>VLOOKUP(C1016, Query[[Country]:[Region]],12, FALSE)</f>
        <v>Asia</v>
      </c>
      <c r="V1016" t="str">
        <f>VLOOKUP(C1016, Query[[Country]:[Subregion]],13, FALSE)</f>
        <v>Eastern Asia</v>
      </c>
      <c r="W1016" t="str">
        <f>VLOOKUP(C1016, Query[[Country]:[GDP (IMF)]],16, FALSE)</f>
        <v>$15.47 Tn</v>
      </c>
      <c r="X1016" t="str">
        <f>VLOOKUP(C1016, Query[[Country]:[GDP (UN)]],17, FALSE)</f>
        <v>$11.22 Tn</v>
      </c>
      <c r="Y1016">
        <f>VLOOKUP(C1016, Query[[Country]:[GDP Per Capita]],18, FALSE)</f>
        <v>10746.78</v>
      </c>
    </row>
    <row r="1017" spans="1:25" x14ac:dyDescent="0.2">
      <c r="A1017">
        <v>816</v>
      </c>
      <c r="B1017" t="s">
        <v>834</v>
      </c>
      <c r="C1017" t="s">
        <v>138</v>
      </c>
      <c r="D1017">
        <v>45</v>
      </c>
      <c r="E1017">
        <v>355</v>
      </c>
      <c r="F1017">
        <v>478</v>
      </c>
      <c r="G1017">
        <v>210</v>
      </c>
      <c r="H1017">
        <v>601</v>
      </c>
      <c r="I1017">
        <v>959</v>
      </c>
      <c r="J1017">
        <v>609</v>
      </c>
      <c r="K1017" t="s">
        <v>2740</v>
      </c>
      <c r="L1017">
        <v>637</v>
      </c>
      <c r="M1017">
        <v>44.5</v>
      </c>
      <c r="N1017">
        <v>2014</v>
      </c>
      <c r="O1017" t="str">
        <f>VLOOKUP(C1017, Query[[Country]:[Population Rank]],2,FALSE)</f>
        <v>1</v>
      </c>
      <c r="P1017" t="str">
        <f>VLOOKUP(C1017, Query[[Country]:[Growth Rate]],3,FALSE)</f>
        <v>0.39%</v>
      </c>
      <c r="Q1017" t="str">
        <f>VLOOKUP(C1017, Query[[Country]:[World Percentage]],4,FALSE)</f>
        <v>18.47%</v>
      </c>
      <c r="R1017" t="str">
        <f>VLOOKUP(C1017, Query[[Country]:[Density]],5,FALSE)</f>
        <v>148.28</v>
      </c>
      <c r="S1017" t="str">
        <f>VLOOKUP(C1017, Query[[Country]:[Land Area]],6, FALSE)</f>
        <v>9,388,211</v>
      </c>
      <c r="T1017" t="str">
        <f>VLOOKUP(C1017, Query[[Country]:[Area]],10, FALSE)</f>
        <v>9,706,961</v>
      </c>
      <c r="U1017" t="str">
        <f>VLOOKUP(C1017, Query[[Country]:[Region]],12, FALSE)</f>
        <v>Asia</v>
      </c>
      <c r="V1017" t="str">
        <f>VLOOKUP(C1017, Query[[Country]:[Subregion]],13, FALSE)</f>
        <v>Eastern Asia</v>
      </c>
      <c r="W1017" t="str">
        <f>VLOOKUP(C1017, Query[[Country]:[GDP (IMF)]],16, FALSE)</f>
        <v>$15.47 Tn</v>
      </c>
      <c r="X1017" t="str">
        <f>VLOOKUP(C1017, Query[[Country]:[GDP (UN)]],17, FALSE)</f>
        <v>$11.22 Tn</v>
      </c>
      <c r="Y1017">
        <f>VLOOKUP(C1017, Query[[Country]:[GDP Per Capita]],18, FALSE)</f>
        <v>10746.78</v>
      </c>
    </row>
    <row r="1018" spans="1:25" x14ac:dyDescent="0.2">
      <c r="A1018">
        <v>817</v>
      </c>
      <c r="B1018" t="s">
        <v>835</v>
      </c>
      <c r="C1018" t="s">
        <v>19</v>
      </c>
      <c r="D1018">
        <v>61</v>
      </c>
      <c r="E1018">
        <v>355</v>
      </c>
      <c r="F1018">
        <v>442</v>
      </c>
      <c r="G1018">
        <v>210</v>
      </c>
      <c r="H1018">
        <v>919</v>
      </c>
      <c r="I1018">
        <v>679</v>
      </c>
      <c r="J1018">
        <v>800</v>
      </c>
      <c r="K1018" t="s">
        <v>2778</v>
      </c>
      <c r="L1018">
        <v>481</v>
      </c>
      <c r="M1018">
        <v>44.5</v>
      </c>
      <c r="N1018">
        <v>2014</v>
      </c>
      <c r="O1018" t="str">
        <f>VLOOKUP(C1018, Query[[Country]:[Population Rank]],2,FALSE)</f>
        <v>21</v>
      </c>
      <c r="P1018" t="str">
        <f>VLOOKUP(C1018, Query[[Country]:[Growth Rate]],3,FALSE)</f>
        <v>0.53%</v>
      </c>
      <c r="Q1018" t="str">
        <f>VLOOKUP(C1018, Query[[Country]:[World Percentage]],4,FALSE)</f>
        <v>0.87%</v>
      </c>
      <c r="R1018" t="str">
        <f>VLOOKUP(C1018, Query[[Country]:[Density]],5,FALSE)</f>
        <v>279.48</v>
      </c>
      <c r="S1018" t="str">
        <f>VLOOKUP(C1018, Query[[Country]:[Land Area]],6, FALSE)</f>
        <v>241,930</v>
      </c>
      <c r="T1018" t="str">
        <f>VLOOKUP(C1018, Query[[Country]:[Area]],10, FALSE)</f>
        <v>242,900</v>
      </c>
      <c r="U1018" t="str">
        <f>VLOOKUP(C1018, Query[[Country]:[Region]],12, FALSE)</f>
        <v>Europe</v>
      </c>
      <c r="V1018" t="str">
        <f>VLOOKUP(C1018, Query[[Country]:[Subregion]],13, FALSE)</f>
        <v>Northern Europe</v>
      </c>
      <c r="W1018" t="str">
        <f>VLOOKUP(C1018, Query[[Country]:[GDP (IMF)]],16, FALSE)</f>
        <v>$2.93 Tn</v>
      </c>
      <c r="X1018" t="str">
        <f>VLOOKUP(C1018, Query[[Country]:[GDP (UN)]],17, FALSE)</f>
        <v>$2.65 Tn</v>
      </c>
      <c r="Y1018">
        <f>VLOOKUP(C1018, Query[[Country]:[GDP Per Capita]],18, FALSE)</f>
        <v>43117.57</v>
      </c>
    </row>
    <row r="1019" spans="1:25" x14ac:dyDescent="0.2">
      <c r="A1019">
        <v>818</v>
      </c>
      <c r="B1019" t="s">
        <v>836</v>
      </c>
      <c r="C1019" t="s">
        <v>138</v>
      </c>
      <c r="D1019">
        <v>46</v>
      </c>
      <c r="E1019">
        <v>355</v>
      </c>
      <c r="F1019">
        <v>463</v>
      </c>
      <c r="G1019">
        <v>210</v>
      </c>
      <c r="H1019">
        <v>725</v>
      </c>
      <c r="I1019">
        <v>778</v>
      </c>
      <c r="J1019">
        <v>800</v>
      </c>
      <c r="K1019" t="s">
        <v>2775</v>
      </c>
      <c r="L1019">
        <v>637</v>
      </c>
      <c r="M1019">
        <v>44.49</v>
      </c>
      <c r="N1019">
        <v>2014</v>
      </c>
      <c r="O1019" t="str">
        <f>VLOOKUP(C1019, Query[[Country]:[Population Rank]],2,FALSE)</f>
        <v>1</v>
      </c>
      <c r="P1019" t="str">
        <f>VLOOKUP(C1019, Query[[Country]:[Growth Rate]],3,FALSE)</f>
        <v>0.39%</v>
      </c>
      <c r="Q1019" t="str">
        <f>VLOOKUP(C1019, Query[[Country]:[World Percentage]],4,FALSE)</f>
        <v>18.47%</v>
      </c>
      <c r="R1019" t="str">
        <f>VLOOKUP(C1019, Query[[Country]:[Density]],5,FALSE)</f>
        <v>148.28</v>
      </c>
      <c r="S1019" t="str">
        <f>VLOOKUP(C1019, Query[[Country]:[Land Area]],6, FALSE)</f>
        <v>9,388,211</v>
      </c>
      <c r="T1019" t="str">
        <f>VLOOKUP(C1019, Query[[Country]:[Area]],10, FALSE)</f>
        <v>9,706,961</v>
      </c>
      <c r="U1019" t="str">
        <f>VLOOKUP(C1019, Query[[Country]:[Region]],12, FALSE)</f>
        <v>Asia</v>
      </c>
      <c r="V1019" t="str">
        <f>VLOOKUP(C1019, Query[[Country]:[Subregion]],13, FALSE)</f>
        <v>Eastern Asia</v>
      </c>
      <c r="W1019" t="str">
        <f>VLOOKUP(C1019, Query[[Country]:[GDP (IMF)]],16, FALSE)</f>
        <v>$15.47 Tn</v>
      </c>
      <c r="X1019" t="str">
        <f>VLOOKUP(C1019, Query[[Country]:[GDP (UN)]],17, FALSE)</f>
        <v>$11.22 Tn</v>
      </c>
      <c r="Y1019">
        <f>VLOOKUP(C1019, Query[[Country]:[GDP Per Capita]],18, FALSE)</f>
        <v>10746.78</v>
      </c>
    </row>
    <row r="1020" spans="1:25" x14ac:dyDescent="0.2">
      <c r="A1020">
        <v>819</v>
      </c>
      <c r="B1020" t="s">
        <v>837</v>
      </c>
      <c r="C1020" t="s">
        <v>229</v>
      </c>
      <c r="D1020">
        <v>6</v>
      </c>
      <c r="E1020">
        <v>355</v>
      </c>
      <c r="F1020">
        <v>478</v>
      </c>
      <c r="G1020">
        <v>210</v>
      </c>
      <c r="H1020">
        <v>807</v>
      </c>
      <c r="I1020">
        <v>959</v>
      </c>
      <c r="J1020">
        <v>493</v>
      </c>
      <c r="K1020" t="s">
        <v>2793</v>
      </c>
      <c r="L1020">
        <v>280</v>
      </c>
      <c r="M1020">
        <v>44.49</v>
      </c>
      <c r="N1020">
        <v>2014</v>
      </c>
      <c r="O1020" t="str">
        <f>VLOOKUP(C1020, Query[[Country]:[Population Rank]],2,FALSE)</f>
        <v>124</v>
      </c>
      <c r="P1020" t="str">
        <f>VLOOKUP(C1020, Query[[Country]:[Growth Rate]],3,FALSE)</f>
        <v>1.13%</v>
      </c>
      <c r="Q1020" t="str">
        <f>VLOOKUP(C1020, Query[[Country]:[World Percentage]],4,FALSE)</f>
        <v>0.06%</v>
      </c>
      <c r="R1020" t="str">
        <f>VLOOKUP(C1020, Query[[Country]:[Density]],5,FALSE)</f>
        <v>70.27</v>
      </c>
      <c r="S1020" t="str">
        <f>VLOOKUP(C1020, Query[[Country]:[Land Area]],6, FALSE)</f>
        <v>68,890</v>
      </c>
      <c r="T1020" t="str">
        <f>VLOOKUP(C1020, Query[[Country]:[Area]],10, FALSE)</f>
        <v>70,273</v>
      </c>
      <c r="U1020" t="str">
        <f>VLOOKUP(C1020, Query[[Country]:[Region]],12, FALSE)</f>
        <v>Europe</v>
      </c>
      <c r="V1020" t="str">
        <f>VLOOKUP(C1020, Query[[Country]:[Subregion]],13, FALSE)</f>
        <v>Northern Europe</v>
      </c>
      <c r="W1020" t="str">
        <f>VLOOKUP(C1020, Query[[Country]:[GDP (IMF)]],16, FALSE)</f>
        <v>$405.19 Bn</v>
      </c>
      <c r="X1020" t="str">
        <f>VLOOKUP(C1020, Query[[Country]:[GDP (UN)]],17, FALSE)</f>
        <v>$304.82 Bn</v>
      </c>
      <c r="Y1020">
        <f>VLOOKUP(C1020, Query[[Country]:[GDP Per Capita]],18, FALSE)</f>
        <v>82058.03</v>
      </c>
    </row>
    <row r="1021" spans="1:25" x14ac:dyDescent="0.2">
      <c r="A1021">
        <v>820</v>
      </c>
      <c r="B1021" t="s">
        <v>838</v>
      </c>
      <c r="C1021" t="s">
        <v>229</v>
      </c>
      <c r="D1021">
        <v>7</v>
      </c>
      <c r="E1021">
        <v>215</v>
      </c>
      <c r="F1021">
        <v>478</v>
      </c>
      <c r="G1021">
        <v>210</v>
      </c>
      <c r="H1021">
        <v>1000</v>
      </c>
      <c r="I1021">
        <v>716</v>
      </c>
      <c r="J1021">
        <v>800</v>
      </c>
      <c r="K1021" t="s">
        <v>2778</v>
      </c>
      <c r="L1021">
        <v>552</v>
      </c>
      <c r="M1021">
        <v>44.49</v>
      </c>
      <c r="N1021">
        <v>2014</v>
      </c>
      <c r="O1021" t="str">
        <f>VLOOKUP(C1021, Query[[Country]:[Population Rank]],2,FALSE)</f>
        <v>124</v>
      </c>
      <c r="P1021" t="str">
        <f>VLOOKUP(C1021, Query[[Country]:[Growth Rate]],3,FALSE)</f>
        <v>1.13%</v>
      </c>
      <c r="Q1021" t="str">
        <f>VLOOKUP(C1021, Query[[Country]:[World Percentage]],4,FALSE)</f>
        <v>0.06%</v>
      </c>
      <c r="R1021" t="str">
        <f>VLOOKUP(C1021, Query[[Country]:[Density]],5,FALSE)</f>
        <v>70.27</v>
      </c>
      <c r="S1021" t="str">
        <f>VLOOKUP(C1021, Query[[Country]:[Land Area]],6, FALSE)</f>
        <v>68,890</v>
      </c>
      <c r="T1021" t="str">
        <f>VLOOKUP(C1021, Query[[Country]:[Area]],10, FALSE)</f>
        <v>70,273</v>
      </c>
      <c r="U1021" t="str">
        <f>VLOOKUP(C1021, Query[[Country]:[Region]],12, FALSE)</f>
        <v>Europe</v>
      </c>
      <c r="V1021" t="str">
        <f>VLOOKUP(C1021, Query[[Country]:[Subregion]],13, FALSE)</f>
        <v>Northern Europe</v>
      </c>
      <c r="W1021" t="str">
        <f>VLOOKUP(C1021, Query[[Country]:[GDP (IMF)]],16, FALSE)</f>
        <v>$405.19 Bn</v>
      </c>
      <c r="X1021" t="str">
        <f>VLOOKUP(C1021, Query[[Country]:[GDP (UN)]],17, FALSE)</f>
        <v>$304.82 Bn</v>
      </c>
      <c r="Y1021">
        <f>VLOOKUP(C1021, Query[[Country]:[GDP Per Capita]],18, FALSE)</f>
        <v>82058.03</v>
      </c>
    </row>
    <row r="1022" spans="1:25" x14ac:dyDescent="0.2">
      <c r="A1022">
        <v>821</v>
      </c>
      <c r="B1022" t="s">
        <v>839</v>
      </c>
      <c r="C1022" t="s">
        <v>92</v>
      </c>
      <c r="D1022">
        <v>27</v>
      </c>
      <c r="E1022">
        <v>355</v>
      </c>
      <c r="F1022">
        <v>478</v>
      </c>
      <c r="G1022">
        <v>210</v>
      </c>
      <c r="H1022">
        <v>707</v>
      </c>
      <c r="I1022">
        <v>850</v>
      </c>
      <c r="J1022">
        <v>609</v>
      </c>
      <c r="K1022" t="s">
        <v>2778</v>
      </c>
      <c r="L1022">
        <v>338</v>
      </c>
      <c r="M1022">
        <v>44.49</v>
      </c>
      <c r="N1022">
        <v>2014</v>
      </c>
      <c r="O1022" t="str">
        <f>VLOOKUP(C1022, Query[[Country]:[Population Rank]],2,FALSE)</f>
        <v>28</v>
      </c>
      <c r="P1022" t="str">
        <f>VLOOKUP(C1022, Query[[Country]:[Growth Rate]],3,FALSE)</f>
        <v>0.09%</v>
      </c>
      <c r="Q1022" t="str">
        <f>VLOOKUP(C1022, Query[[Country]:[World Percentage]],4,FALSE)</f>
        <v>0.66%</v>
      </c>
      <c r="R1022" t="str">
        <f>VLOOKUP(C1022, Query[[Country]:[Density]],5,FALSE)</f>
        <v>511.62</v>
      </c>
      <c r="S1022" t="str">
        <f>VLOOKUP(C1022, Query[[Country]:[Land Area]],6, FALSE)</f>
        <v>97,230</v>
      </c>
      <c r="T1022" t="str">
        <f>VLOOKUP(C1022, Query[[Country]:[Area]],10, FALSE)</f>
        <v>100,210</v>
      </c>
      <c r="U1022" t="str">
        <f>VLOOKUP(C1022, Query[[Country]:[Region]],12, FALSE)</f>
        <v>Asia</v>
      </c>
      <c r="V1022" t="str">
        <f>VLOOKUP(C1022, Query[[Country]:[Subregion]],13, FALSE)</f>
        <v>Eastern Asia</v>
      </c>
      <c r="W1022" t="str">
        <f>VLOOKUP(C1022, Query[[Country]:[GDP (IMF)]],16, FALSE)</f>
        <v>$1.74 Tn</v>
      </c>
      <c r="X1022" t="str">
        <f>VLOOKUP(C1022, Query[[Country]:[GDP (UN)]],17, FALSE)</f>
        <v>$1.41 Tn</v>
      </c>
      <c r="Y1022">
        <f>VLOOKUP(C1022, Query[[Country]:[GDP Per Capita]],18, FALSE)</f>
        <v>34023.56</v>
      </c>
    </row>
    <row r="1023" spans="1:25" x14ac:dyDescent="0.2">
      <c r="A1023">
        <v>822</v>
      </c>
      <c r="B1023" t="s">
        <v>840</v>
      </c>
      <c r="C1023" t="s">
        <v>19</v>
      </c>
      <c r="D1023">
        <v>62</v>
      </c>
      <c r="E1023">
        <v>205</v>
      </c>
      <c r="F1023">
        <v>478</v>
      </c>
      <c r="G1023">
        <v>210</v>
      </c>
      <c r="H1023">
        <v>827</v>
      </c>
      <c r="I1023">
        <v>551</v>
      </c>
      <c r="J1023">
        <v>493</v>
      </c>
      <c r="K1023" t="s">
        <v>2732</v>
      </c>
      <c r="L1023">
        <v>737</v>
      </c>
      <c r="M1023">
        <v>44.49</v>
      </c>
      <c r="N1023">
        <v>2014</v>
      </c>
      <c r="O1023" t="str">
        <f>VLOOKUP(C1023, Query[[Country]:[Population Rank]],2,FALSE)</f>
        <v>21</v>
      </c>
      <c r="P1023" t="str">
        <f>VLOOKUP(C1023, Query[[Country]:[Growth Rate]],3,FALSE)</f>
        <v>0.53%</v>
      </c>
      <c r="Q1023" t="str">
        <f>VLOOKUP(C1023, Query[[Country]:[World Percentage]],4,FALSE)</f>
        <v>0.87%</v>
      </c>
      <c r="R1023" t="str">
        <f>VLOOKUP(C1023, Query[[Country]:[Density]],5,FALSE)</f>
        <v>279.48</v>
      </c>
      <c r="S1023" t="str">
        <f>VLOOKUP(C1023, Query[[Country]:[Land Area]],6, FALSE)</f>
        <v>241,930</v>
      </c>
      <c r="T1023" t="str">
        <f>VLOOKUP(C1023, Query[[Country]:[Area]],10, FALSE)</f>
        <v>242,900</v>
      </c>
      <c r="U1023" t="str">
        <f>VLOOKUP(C1023, Query[[Country]:[Region]],12, FALSE)</f>
        <v>Europe</v>
      </c>
      <c r="V1023" t="str">
        <f>VLOOKUP(C1023, Query[[Country]:[Subregion]],13, FALSE)</f>
        <v>Northern Europe</v>
      </c>
      <c r="W1023" t="str">
        <f>VLOOKUP(C1023, Query[[Country]:[GDP (IMF)]],16, FALSE)</f>
        <v>$2.93 Tn</v>
      </c>
      <c r="X1023" t="str">
        <f>VLOOKUP(C1023, Query[[Country]:[GDP (UN)]],17, FALSE)</f>
        <v>$2.65 Tn</v>
      </c>
      <c r="Y1023">
        <f>VLOOKUP(C1023, Query[[Country]:[GDP Per Capita]],18, FALSE)</f>
        <v>43117.57</v>
      </c>
    </row>
    <row r="1024" spans="1:25" x14ac:dyDescent="0.2">
      <c r="A1024">
        <v>823</v>
      </c>
      <c r="B1024" t="s">
        <v>841</v>
      </c>
      <c r="C1024" t="s">
        <v>15</v>
      </c>
      <c r="D1024">
        <v>218</v>
      </c>
      <c r="E1024">
        <v>355</v>
      </c>
      <c r="F1024">
        <v>478</v>
      </c>
      <c r="G1024">
        <v>210</v>
      </c>
      <c r="H1024">
        <v>794</v>
      </c>
      <c r="I1024">
        <v>845</v>
      </c>
      <c r="J1024">
        <v>800</v>
      </c>
      <c r="K1024" t="s">
        <v>2765</v>
      </c>
      <c r="L1024">
        <v>737</v>
      </c>
      <c r="M1024">
        <v>44.49</v>
      </c>
      <c r="N1024">
        <v>2014</v>
      </c>
      <c r="O1024" t="str">
        <f>VLOOKUP(C1024, Query[[Country]:[Population Rank]],2,FALSE)</f>
        <v>3</v>
      </c>
      <c r="P1024" t="str">
        <f>VLOOKUP(C1024, Query[[Country]:[Growth Rate]],3,FALSE)</f>
        <v>0.59%</v>
      </c>
      <c r="Q1024" t="str">
        <f>VLOOKUP(C1024, Query[[Country]:[World Percentage]],4,FALSE)</f>
        <v>4.25%</v>
      </c>
      <c r="R1024" t="str">
        <f>VLOOKUP(C1024, Query[[Country]:[Density]],5,FALSE)</f>
        <v>35.32</v>
      </c>
      <c r="S1024" t="str">
        <f>VLOOKUP(C1024, Query[[Country]:[Land Area]],6, FALSE)</f>
        <v>9,147,420</v>
      </c>
      <c r="T1024" t="str">
        <f>VLOOKUP(C1024, Query[[Country]:[Area]],10, FALSE)</f>
        <v>9,372,610</v>
      </c>
      <c r="U1024" t="str">
        <f>VLOOKUP(C1024, Query[[Country]:[Region]],12, FALSE)</f>
        <v>Americas</v>
      </c>
      <c r="V1024" t="str">
        <f>VLOOKUP(C1024, Query[[Country]:[Subregion]],13, FALSE)</f>
        <v>Northern America</v>
      </c>
      <c r="W1024" t="str">
        <f>VLOOKUP(C1024, Query[[Country]:[GDP (IMF)]],16, FALSE)</f>
        <v>$22.20 Tn</v>
      </c>
      <c r="X1024" t="str">
        <f>VLOOKUP(C1024, Query[[Country]:[GDP (UN)]],17, FALSE)</f>
        <v>$18.62 Tn</v>
      </c>
      <c r="Y1024">
        <f>VLOOKUP(C1024, Query[[Country]:[GDP Per Capita]],18, FALSE)</f>
        <v>67063.27</v>
      </c>
    </row>
    <row r="1025" spans="1:25" x14ac:dyDescent="0.2">
      <c r="A1025">
        <v>824</v>
      </c>
      <c r="B1025" t="s">
        <v>842</v>
      </c>
      <c r="C1025" t="s">
        <v>138</v>
      </c>
      <c r="D1025">
        <v>47</v>
      </c>
      <c r="E1025">
        <v>355</v>
      </c>
      <c r="F1025">
        <v>478</v>
      </c>
      <c r="G1025">
        <v>210</v>
      </c>
      <c r="H1025">
        <v>618</v>
      </c>
      <c r="I1025">
        <v>800</v>
      </c>
      <c r="J1025">
        <v>609</v>
      </c>
      <c r="K1025" t="s">
        <v>2719</v>
      </c>
      <c r="L1025">
        <v>737</v>
      </c>
      <c r="M1025">
        <v>44.48</v>
      </c>
      <c r="N1025">
        <v>2014</v>
      </c>
      <c r="O1025" t="str">
        <f>VLOOKUP(C1025, Query[[Country]:[Population Rank]],2,FALSE)</f>
        <v>1</v>
      </c>
      <c r="P1025" t="str">
        <f>VLOOKUP(C1025, Query[[Country]:[Growth Rate]],3,FALSE)</f>
        <v>0.39%</v>
      </c>
      <c r="Q1025" t="str">
        <f>VLOOKUP(C1025, Query[[Country]:[World Percentage]],4,FALSE)</f>
        <v>18.47%</v>
      </c>
      <c r="R1025" t="str">
        <f>VLOOKUP(C1025, Query[[Country]:[Density]],5,FALSE)</f>
        <v>148.28</v>
      </c>
      <c r="S1025" t="str">
        <f>VLOOKUP(C1025, Query[[Country]:[Land Area]],6, FALSE)</f>
        <v>9,388,211</v>
      </c>
      <c r="T1025" t="str">
        <f>VLOOKUP(C1025, Query[[Country]:[Area]],10, FALSE)</f>
        <v>9,706,961</v>
      </c>
      <c r="U1025" t="str">
        <f>VLOOKUP(C1025, Query[[Country]:[Region]],12, FALSE)</f>
        <v>Asia</v>
      </c>
      <c r="V1025" t="str">
        <f>VLOOKUP(C1025, Query[[Country]:[Subregion]],13, FALSE)</f>
        <v>Eastern Asia</v>
      </c>
      <c r="W1025" t="str">
        <f>VLOOKUP(C1025, Query[[Country]:[GDP (IMF)]],16, FALSE)</f>
        <v>$15.47 Tn</v>
      </c>
      <c r="X1025" t="str">
        <f>VLOOKUP(C1025, Query[[Country]:[GDP (UN)]],17, FALSE)</f>
        <v>$11.22 Tn</v>
      </c>
      <c r="Y1025">
        <f>VLOOKUP(C1025, Query[[Country]:[GDP Per Capita]],18, FALSE)</f>
        <v>10746.78</v>
      </c>
    </row>
    <row r="1026" spans="1:25" x14ac:dyDescent="0.2">
      <c r="A1026">
        <v>825</v>
      </c>
      <c r="B1026" t="s">
        <v>843</v>
      </c>
      <c r="C1026" t="s">
        <v>19</v>
      </c>
      <c r="D1026">
        <v>63</v>
      </c>
      <c r="E1026">
        <v>355</v>
      </c>
      <c r="F1026">
        <v>478</v>
      </c>
      <c r="G1026">
        <v>210</v>
      </c>
      <c r="H1026">
        <v>860</v>
      </c>
      <c r="I1026">
        <v>841</v>
      </c>
      <c r="J1026">
        <v>800</v>
      </c>
      <c r="K1026" t="s">
        <v>2740</v>
      </c>
      <c r="L1026">
        <v>552</v>
      </c>
      <c r="M1026">
        <v>44.48</v>
      </c>
      <c r="N1026">
        <v>2014</v>
      </c>
      <c r="O1026" t="str">
        <f>VLOOKUP(C1026, Query[[Country]:[Population Rank]],2,FALSE)</f>
        <v>21</v>
      </c>
      <c r="P1026" t="str">
        <f>VLOOKUP(C1026, Query[[Country]:[Growth Rate]],3,FALSE)</f>
        <v>0.53%</v>
      </c>
      <c r="Q1026" t="str">
        <f>VLOOKUP(C1026, Query[[Country]:[World Percentage]],4,FALSE)</f>
        <v>0.87%</v>
      </c>
      <c r="R1026" t="str">
        <f>VLOOKUP(C1026, Query[[Country]:[Density]],5,FALSE)</f>
        <v>279.48</v>
      </c>
      <c r="S1026" t="str">
        <f>VLOOKUP(C1026, Query[[Country]:[Land Area]],6, FALSE)</f>
        <v>241,930</v>
      </c>
      <c r="T1026" t="str">
        <f>VLOOKUP(C1026, Query[[Country]:[Area]],10, FALSE)</f>
        <v>242,900</v>
      </c>
      <c r="U1026" t="str">
        <f>VLOOKUP(C1026, Query[[Country]:[Region]],12, FALSE)</f>
        <v>Europe</v>
      </c>
      <c r="V1026" t="str">
        <f>VLOOKUP(C1026, Query[[Country]:[Subregion]],13, FALSE)</f>
        <v>Northern Europe</v>
      </c>
      <c r="W1026" t="str">
        <f>VLOOKUP(C1026, Query[[Country]:[GDP (IMF)]],16, FALSE)</f>
        <v>$2.93 Tn</v>
      </c>
      <c r="X1026" t="str">
        <f>VLOOKUP(C1026, Query[[Country]:[GDP (UN)]],17, FALSE)</f>
        <v>$2.65 Tn</v>
      </c>
      <c r="Y1026">
        <f>VLOOKUP(C1026, Query[[Country]:[GDP Per Capita]],18, FALSE)</f>
        <v>43117.57</v>
      </c>
    </row>
    <row r="1027" spans="1:25" x14ac:dyDescent="0.2">
      <c r="A1027">
        <v>826</v>
      </c>
      <c r="B1027" t="s">
        <v>844</v>
      </c>
      <c r="C1027" t="s">
        <v>845</v>
      </c>
      <c r="D1027">
        <v>1</v>
      </c>
      <c r="E1027">
        <v>234</v>
      </c>
      <c r="F1027">
        <v>478</v>
      </c>
      <c r="G1027">
        <v>210</v>
      </c>
      <c r="H1027">
        <v>798</v>
      </c>
      <c r="I1027">
        <v>874</v>
      </c>
      <c r="J1027">
        <v>406</v>
      </c>
      <c r="K1027" t="s">
        <v>2732</v>
      </c>
      <c r="L1027">
        <v>737</v>
      </c>
      <c r="M1027">
        <v>44.48</v>
      </c>
      <c r="N1027">
        <v>2014</v>
      </c>
      <c r="O1027" t="str">
        <f>VLOOKUP(C1027, Query[[Country]:[Population Rank]],2,FALSE)</f>
        <v>107</v>
      </c>
      <c r="P1027" t="str">
        <f>VLOOKUP(C1027, Query[[Country]:[Growth Rate]],3,FALSE)</f>
        <v>-0.74%</v>
      </c>
      <c r="Q1027" t="str">
        <f>VLOOKUP(C1027, Query[[Country]:[World Percentage]],4,FALSE)</f>
        <v>0.09%</v>
      </c>
      <c r="R1027" t="str">
        <f>VLOOKUP(C1027, Query[[Country]:[Density]],5,FALSE)</f>
        <v>62.67</v>
      </c>
      <c r="S1027" t="str">
        <f>VLOOKUP(C1027, Query[[Country]:[Land Area]],6, FALSE)</f>
        <v>108,560</v>
      </c>
      <c r="T1027" t="str">
        <f>VLOOKUP(C1027, Query[[Country]:[Area]],10, FALSE)</f>
        <v>110,879</v>
      </c>
      <c r="U1027" t="str">
        <f>VLOOKUP(C1027, Query[[Country]:[Region]],12, FALSE)</f>
        <v>Europe</v>
      </c>
      <c r="V1027" t="str">
        <f>VLOOKUP(C1027, Query[[Country]:[Subregion]],13, FALSE)</f>
        <v>Eastern Europe</v>
      </c>
      <c r="W1027" t="str">
        <f>VLOOKUP(C1027, Query[[Country]:[GDP (IMF)]],16, FALSE)</f>
        <v>$71.75 Bn</v>
      </c>
      <c r="X1027" t="str">
        <f>VLOOKUP(C1027, Query[[Country]:[GDP (UN)]],17, FALSE)</f>
        <v>$53.24 Bn</v>
      </c>
      <c r="Y1027">
        <f>VLOOKUP(C1027, Query[[Country]:[GDP Per Capita]],18, FALSE)</f>
        <v>10325.48</v>
      </c>
    </row>
    <row r="1028" spans="1:25" x14ac:dyDescent="0.2">
      <c r="A1028">
        <v>827</v>
      </c>
      <c r="B1028" t="s">
        <v>846</v>
      </c>
      <c r="C1028" t="s">
        <v>52</v>
      </c>
      <c r="D1028">
        <v>28</v>
      </c>
      <c r="E1028">
        <v>355</v>
      </c>
      <c r="F1028">
        <v>478</v>
      </c>
      <c r="G1028">
        <v>210</v>
      </c>
      <c r="H1028">
        <v>889</v>
      </c>
      <c r="I1028">
        <v>740</v>
      </c>
      <c r="J1028">
        <v>609</v>
      </c>
      <c r="K1028" t="s">
        <v>2778</v>
      </c>
      <c r="L1028">
        <v>338</v>
      </c>
      <c r="M1028">
        <v>44.48</v>
      </c>
      <c r="N1028">
        <v>2014</v>
      </c>
      <c r="O1028" t="str">
        <f>VLOOKUP(C1028, Query[[Country]:[Population Rank]],2,FALSE)</f>
        <v>39</v>
      </c>
      <c r="P1028" t="str">
        <f>VLOOKUP(C1028, Query[[Country]:[Growth Rate]],3,FALSE)</f>
        <v>0.89%</v>
      </c>
      <c r="Q1028" t="str">
        <f>VLOOKUP(C1028, Query[[Country]:[World Percentage]],4,FALSE)</f>
        <v>0.48%</v>
      </c>
      <c r="R1028" t="str">
        <f>VLOOKUP(C1028, Query[[Country]:[Density]],5,FALSE)</f>
        <v>3.78</v>
      </c>
      <c r="S1028" t="str">
        <f>VLOOKUP(C1028, Query[[Country]:[Land Area]],6, FALSE)</f>
        <v>9,093,510</v>
      </c>
      <c r="T1028" t="str">
        <f>VLOOKUP(C1028, Query[[Country]:[Area]],10, FALSE)</f>
        <v>9,984,670</v>
      </c>
      <c r="U1028" t="str">
        <f>VLOOKUP(C1028, Query[[Country]:[Region]],12, FALSE)</f>
        <v>Americas</v>
      </c>
      <c r="V1028" t="str">
        <f>VLOOKUP(C1028, Query[[Country]:[Subregion]],13, FALSE)</f>
        <v>Northern America</v>
      </c>
      <c r="W1028" t="str">
        <f>VLOOKUP(C1028, Query[[Country]:[GDP (IMF)]],16, FALSE)</f>
        <v>$1.83 Tn</v>
      </c>
      <c r="X1028" t="str">
        <f>VLOOKUP(C1028, Query[[Country]:[GDP (UN)]],17, FALSE)</f>
        <v>$1.53 Tn</v>
      </c>
      <c r="Y1028">
        <f>VLOOKUP(C1028, Query[[Country]:[GDP Per Capita]],18, FALSE)</f>
        <v>48552.87</v>
      </c>
    </row>
    <row r="1029" spans="1:25" x14ac:dyDescent="0.2">
      <c r="A1029">
        <v>828</v>
      </c>
      <c r="B1029" t="s">
        <v>2808</v>
      </c>
      <c r="C1029" t="s">
        <v>95</v>
      </c>
      <c r="D1029">
        <v>44</v>
      </c>
      <c r="E1029">
        <v>355</v>
      </c>
      <c r="F1029">
        <v>478</v>
      </c>
      <c r="G1029">
        <v>210</v>
      </c>
      <c r="H1029">
        <v>939</v>
      </c>
      <c r="I1029">
        <v>781</v>
      </c>
      <c r="J1029">
        <v>800</v>
      </c>
      <c r="K1029" t="s">
        <v>2740</v>
      </c>
      <c r="L1029">
        <v>552</v>
      </c>
      <c r="M1029">
        <v>44.48</v>
      </c>
      <c r="N1029">
        <v>2014</v>
      </c>
      <c r="O1029" t="str">
        <f>VLOOKUP(C1029, Query[[Country]:[Population Rank]],2,FALSE)</f>
        <v>23</v>
      </c>
      <c r="P1029" t="str">
        <f>VLOOKUP(C1029, Query[[Country]:[Growth Rate]],3,FALSE)</f>
        <v>-0.15%</v>
      </c>
      <c r="Q1029" t="str">
        <f>VLOOKUP(C1029, Query[[Country]:[World Percentage]],4,FALSE)</f>
        <v>0.78%</v>
      </c>
      <c r="R1029" t="str">
        <f>VLOOKUP(C1029, Query[[Country]:[Density]],5,FALSE)</f>
        <v>200.65</v>
      </c>
      <c r="S1029" t="str">
        <f>VLOOKUP(C1029, Query[[Country]:[Land Area]],6, FALSE)</f>
        <v>294,140</v>
      </c>
      <c r="T1029" t="str">
        <f>VLOOKUP(C1029, Query[[Country]:[Area]],10, FALSE)</f>
        <v>301,336</v>
      </c>
      <c r="U1029" t="str">
        <f>VLOOKUP(C1029, Query[[Country]:[Region]],12, FALSE)</f>
        <v>Europe</v>
      </c>
      <c r="V1029" t="str">
        <f>VLOOKUP(C1029, Query[[Country]:[Subregion]],13, FALSE)</f>
        <v>Southern Europe</v>
      </c>
      <c r="W1029" t="str">
        <f>VLOOKUP(C1029, Query[[Country]:[GDP (IMF)]],16, FALSE)</f>
        <v>$2.09 Tn</v>
      </c>
      <c r="X1029" t="str">
        <f>VLOOKUP(C1029, Query[[Country]:[GDP (UN)]],17, FALSE)</f>
        <v>$1.86 Tn</v>
      </c>
      <c r="Y1029">
        <f>VLOOKUP(C1029, Query[[Country]:[GDP Per Capita]],18, FALSE)</f>
        <v>34574.71</v>
      </c>
    </row>
    <row r="1030" spans="1:25" x14ac:dyDescent="0.2">
      <c r="A1030">
        <v>829</v>
      </c>
      <c r="B1030" t="s">
        <v>847</v>
      </c>
      <c r="C1030" t="s">
        <v>92</v>
      </c>
      <c r="D1030">
        <v>28</v>
      </c>
      <c r="E1030">
        <v>355</v>
      </c>
      <c r="F1030">
        <v>478</v>
      </c>
      <c r="G1030">
        <v>210</v>
      </c>
      <c r="H1030">
        <v>751</v>
      </c>
      <c r="I1030">
        <v>863</v>
      </c>
      <c r="J1030">
        <v>800</v>
      </c>
      <c r="K1030" t="s">
        <v>2732</v>
      </c>
      <c r="L1030">
        <v>338</v>
      </c>
      <c r="M1030">
        <v>44.47</v>
      </c>
      <c r="N1030">
        <v>2014</v>
      </c>
      <c r="O1030" t="str">
        <f>VLOOKUP(C1030, Query[[Country]:[Population Rank]],2,FALSE)</f>
        <v>28</v>
      </c>
      <c r="P1030" t="str">
        <f>VLOOKUP(C1030, Query[[Country]:[Growth Rate]],3,FALSE)</f>
        <v>0.09%</v>
      </c>
      <c r="Q1030" t="str">
        <f>VLOOKUP(C1030, Query[[Country]:[World Percentage]],4,FALSE)</f>
        <v>0.66%</v>
      </c>
      <c r="R1030" t="str">
        <f>VLOOKUP(C1030, Query[[Country]:[Density]],5,FALSE)</f>
        <v>511.62</v>
      </c>
      <c r="S1030" t="str">
        <f>VLOOKUP(C1030, Query[[Country]:[Land Area]],6, FALSE)</f>
        <v>97,230</v>
      </c>
      <c r="T1030" t="str">
        <f>VLOOKUP(C1030, Query[[Country]:[Area]],10, FALSE)</f>
        <v>100,210</v>
      </c>
      <c r="U1030" t="str">
        <f>VLOOKUP(C1030, Query[[Country]:[Region]],12, FALSE)</f>
        <v>Asia</v>
      </c>
      <c r="V1030" t="str">
        <f>VLOOKUP(C1030, Query[[Country]:[Subregion]],13, FALSE)</f>
        <v>Eastern Asia</v>
      </c>
      <c r="W1030" t="str">
        <f>VLOOKUP(C1030, Query[[Country]:[GDP (IMF)]],16, FALSE)</f>
        <v>$1.74 Tn</v>
      </c>
      <c r="X1030" t="str">
        <f>VLOOKUP(C1030, Query[[Country]:[GDP (UN)]],17, FALSE)</f>
        <v>$1.41 Tn</v>
      </c>
      <c r="Y1030">
        <f>VLOOKUP(C1030, Query[[Country]:[GDP Per Capita]],18, FALSE)</f>
        <v>34023.56</v>
      </c>
    </row>
    <row r="1031" spans="1:25" x14ac:dyDescent="0.2">
      <c r="A1031">
        <v>830</v>
      </c>
      <c r="B1031" t="s">
        <v>2809</v>
      </c>
      <c r="C1031" t="s">
        <v>30</v>
      </c>
      <c r="D1031">
        <v>64</v>
      </c>
      <c r="E1031">
        <v>355</v>
      </c>
      <c r="F1031">
        <v>478</v>
      </c>
      <c r="G1031">
        <v>210</v>
      </c>
      <c r="H1031">
        <v>925</v>
      </c>
      <c r="I1031">
        <v>788</v>
      </c>
      <c r="J1031">
        <v>800</v>
      </c>
      <c r="K1031" t="s">
        <v>2751</v>
      </c>
      <c r="L1031">
        <v>426</v>
      </c>
      <c r="M1031">
        <v>44.47</v>
      </c>
      <c r="N1031">
        <v>2014</v>
      </c>
      <c r="O1031" t="str">
        <f>VLOOKUP(C1031, Query[[Country]:[Population Rank]],2,FALSE)</f>
        <v>11</v>
      </c>
      <c r="P1031" t="str">
        <f>VLOOKUP(C1031, Query[[Country]:[Growth Rate]],3,FALSE)</f>
        <v>-0.30%</v>
      </c>
      <c r="Q1031" t="str">
        <f>VLOOKUP(C1031, Query[[Country]:[World Percentage]],4,FALSE)</f>
        <v>1.62%</v>
      </c>
      <c r="R1031" t="str">
        <f>VLOOKUP(C1031, Query[[Country]:[Density]],5,FALSE)</f>
        <v>334.66</v>
      </c>
      <c r="S1031" t="str">
        <f>VLOOKUP(C1031, Query[[Country]:[Land Area]],6, FALSE)</f>
        <v>364,555</v>
      </c>
      <c r="T1031" t="str">
        <f>VLOOKUP(C1031, Query[[Country]:[Area]],10, FALSE)</f>
        <v>377,930</v>
      </c>
      <c r="U1031" t="str">
        <f>VLOOKUP(C1031, Query[[Country]:[Region]],12, FALSE)</f>
        <v>Asia</v>
      </c>
      <c r="V1031" t="str">
        <f>VLOOKUP(C1031, Query[[Country]:[Subregion]],13, FALSE)</f>
        <v>Eastern Asia</v>
      </c>
      <c r="W1031" t="str">
        <f>VLOOKUP(C1031, Query[[Country]:[GDP (IMF)]],16, FALSE)</f>
        <v>$5.50 Tn</v>
      </c>
      <c r="X1031" t="str">
        <f>VLOOKUP(C1031, Query[[Country]:[GDP (UN)]],17, FALSE)</f>
        <v>$4.94 Tn</v>
      </c>
      <c r="Y1031">
        <f>VLOOKUP(C1031, Query[[Country]:[GDP Per Capita]],18, FALSE)</f>
        <v>43450.14</v>
      </c>
    </row>
    <row r="1032" spans="1:25" x14ac:dyDescent="0.2">
      <c r="A1032">
        <v>831</v>
      </c>
      <c r="B1032" t="s">
        <v>848</v>
      </c>
      <c r="C1032" t="s">
        <v>52</v>
      </c>
      <c r="D1032">
        <v>29</v>
      </c>
      <c r="E1032">
        <v>355</v>
      </c>
      <c r="F1032">
        <v>329</v>
      </c>
      <c r="G1032">
        <v>210</v>
      </c>
      <c r="H1032">
        <v>719</v>
      </c>
      <c r="I1032">
        <v>784</v>
      </c>
      <c r="J1032">
        <v>800</v>
      </c>
      <c r="K1032" t="s">
        <v>2764</v>
      </c>
      <c r="L1032">
        <v>552</v>
      </c>
      <c r="M1032">
        <v>44.47</v>
      </c>
      <c r="N1032">
        <v>2014</v>
      </c>
      <c r="O1032" t="str">
        <f>VLOOKUP(C1032, Query[[Country]:[Population Rank]],2,FALSE)</f>
        <v>39</v>
      </c>
      <c r="P1032" t="str">
        <f>VLOOKUP(C1032, Query[[Country]:[Growth Rate]],3,FALSE)</f>
        <v>0.89%</v>
      </c>
      <c r="Q1032" t="str">
        <f>VLOOKUP(C1032, Query[[Country]:[World Percentage]],4,FALSE)</f>
        <v>0.48%</v>
      </c>
      <c r="R1032" t="str">
        <f>VLOOKUP(C1032, Query[[Country]:[Density]],5,FALSE)</f>
        <v>3.78</v>
      </c>
      <c r="S1032" t="str">
        <f>VLOOKUP(C1032, Query[[Country]:[Land Area]],6, FALSE)</f>
        <v>9,093,510</v>
      </c>
      <c r="T1032" t="str">
        <f>VLOOKUP(C1032, Query[[Country]:[Area]],10, FALSE)</f>
        <v>9,984,670</v>
      </c>
      <c r="U1032" t="str">
        <f>VLOOKUP(C1032, Query[[Country]:[Region]],12, FALSE)</f>
        <v>Americas</v>
      </c>
      <c r="V1032" t="str">
        <f>VLOOKUP(C1032, Query[[Country]:[Subregion]],13, FALSE)</f>
        <v>Northern America</v>
      </c>
      <c r="W1032" t="str">
        <f>VLOOKUP(C1032, Query[[Country]:[GDP (IMF)]],16, FALSE)</f>
        <v>$1.83 Tn</v>
      </c>
      <c r="X1032" t="str">
        <f>VLOOKUP(C1032, Query[[Country]:[GDP (UN)]],17, FALSE)</f>
        <v>$1.53 Tn</v>
      </c>
      <c r="Y1032">
        <f>VLOOKUP(C1032, Query[[Country]:[GDP Per Capita]],18, FALSE)</f>
        <v>48552.87</v>
      </c>
    </row>
    <row r="1033" spans="1:25" x14ac:dyDescent="0.2">
      <c r="A1033">
        <v>832</v>
      </c>
      <c r="B1033" t="s">
        <v>849</v>
      </c>
      <c r="C1033" t="s">
        <v>92</v>
      </c>
      <c r="D1033">
        <v>29</v>
      </c>
      <c r="E1033">
        <v>355</v>
      </c>
      <c r="F1033">
        <v>478</v>
      </c>
      <c r="G1033">
        <v>210</v>
      </c>
      <c r="H1033">
        <v>778</v>
      </c>
      <c r="I1033">
        <v>826</v>
      </c>
      <c r="J1033">
        <v>800</v>
      </c>
      <c r="K1033" t="s">
        <v>2778</v>
      </c>
      <c r="L1033">
        <v>373</v>
      </c>
      <c r="M1033">
        <v>44.47</v>
      </c>
      <c r="N1033">
        <v>2014</v>
      </c>
      <c r="O1033" t="str">
        <f>VLOOKUP(C1033, Query[[Country]:[Population Rank]],2,FALSE)</f>
        <v>28</v>
      </c>
      <c r="P1033" t="str">
        <f>VLOOKUP(C1033, Query[[Country]:[Growth Rate]],3,FALSE)</f>
        <v>0.09%</v>
      </c>
      <c r="Q1033" t="str">
        <f>VLOOKUP(C1033, Query[[Country]:[World Percentage]],4,FALSE)</f>
        <v>0.66%</v>
      </c>
      <c r="R1033" t="str">
        <f>VLOOKUP(C1033, Query[[Country]:[Density]],5,FALSE)</f>
        <v>511.62</v>
      </c>
      <c r="S1033" t="str">
        <f>VLOOKUP(C1033, Query[[Country]:[Land Area]],6, FALSE)</f>
        <v>97,230</v>
      </c>
      <c r="T1033" t="str">
        <f>VLOOKUP(C1033, Query[[Country]:[Area]],10, FALSE)</f>
        <v>100,210</v>
      </c>
      <c r="U1033" t="str">
        <f>VLOOKUP(C1033, Query[[Country]:[Region]],12, FALSE)</f>
        <v>Asia</v>
      </c>
      <c r="V1033" t="str">
        <f>VLOOKUP(C1033, Query[[Country]:[Subregion]],13, FALSE)</f>
        <v>Eastern Asia</v>
      </c>
      <c r="W1033" t="str">
        <f>VLOOKUP(C1033, Query[[Country]:[GDP (IMF)]],16, FALSE)</f>
        <v>$1.74 Tn</v>
      </c>
      <c r="X1033" t="str">
        <f>VLOOKUP(C1033, Query[[Country]:[GDP (UN)]],17, FALSE)</f>
        <v>$1.41 Tn</v>
      </c>
      <c r="Y1033">
        <f>VLOOKUP(C1033, Query[[Country]:[GDP Per Capita]],18, FALSE)</f>
        <v>34023.56</v>
      </c>
    </row>
    <row r="1034" spans="1:25" x14ac:dyDescent="0.2">
      <c r="A1034">
        <v>833</v>
      </c>
      <c r="B1034" t="s">
        <v>850</v>
      </c>
      <c r="C1034" t="s">
        <v>774</v>
      </c>
      <c r="D1034">
        <v>2</v>
      </c>
      <c r="E1034">
        <v>355</v>
      </c>
      <c r="F1034">
        <v>478</v>
      </c>
      <c r="G1034">
        <v>210</v>
      </c>
      <c r="H1034">
        <v>588</v>
      </c>
      <c r="I1034">
        <v>938</v>
      </c>
      <c r="J1034">
        <v>493</v>
      </c>
      <c r="K1034" t="s">
        <v>2775</v>
      </c>
      <c r="L1034">
        <v>737</v>
      </c>
      <c r="M1034">
        <v>44.47</v>
      </c>
      <c r="N1034">
        <v>2014</v>
      </c>
      <c r="O1034" t="str">
        <f>VLOOKUP(C1034, Query[[Country]:[Population Rank]],2,FALSE)</f>
        <v>18</v>
      </c>
      <c r="P1034" t="str">
        <f>VLOOKUP(C1034, Query[[Country]:[Growth Rate]],3,FALSE)</f>
        <v>1.30%</v>
      </c>
      <c r="Q1034" t="str">
        <f>VLOOKUP(C1034, Query[[Country]:[World Percentage]],4,FALSE)</f>
        <v>1.08%</v>
      </c>
      <c r="R1034" t="str">
        <f>VLOOKUP(C1034, Query[[Country]:[Density]],5,FALSE)</f>
        <v>50.96</v>
      </c>
      <c r="S1034" t="str">
        <f>VLOOKUP(C1034, Query[[Country]:[Land Area]],6, FALSE)</f>
        <v>1,628,550</v>
      </c>
      <c r="T1034" t="str">
        <f>VLOOKUP(C1034, Query[[Country]:[Area]],10, FALSE)</f>
        <v>1,648,195</v>
      </c>
      <c r="U1034" t="str">
        <f>VLOOKUP(C1034, Query[[Country]:[Region]],12, FALSE)</f>
        <v>Asia</v>
      </c>
      <c r="V1034" t="str">
        <f>VLOOKUP(C1034, Query[[Country]:[Subregion]],13, FALSE)</f>
        <v>Southern Asia</v>
      </c>
      <c r="W1034" t="str">
        <f>VLOOKUP(C1034, Query[[Country]:[GDP (IMF)]],16, FALSE)</f>
        <v>$495.69 Bn</v>
      </c>
      <c r="X1034" t="str">
        <f>VLOOKUP(C1034, Query[[Country]:[GDP (UN)]],17, FALSE)</f>
        <v>$425.40 Bn</v>
      </c>
      <c r="Y1034">
        <f>VLOOKUP(C1034, Query[[Country]:[GDP Per Capita]],18, FALSE)</f>
        <v>5901.61</v>
      </c>
    </row>
    <row r="1035" spans="1:25" x14ac:dyDescent="0.2">
      <c r="A1035">
        <v>834</v>
      </c>
      <c r="B1035" t="s">
        <v>851</v>
      </c>
      <c r="C1035" t="s">
        <v>92</v>
      </c>
      <c r="D1035">
        <v>30</v>
      </c>
      <c r="E1035">
        <v>355</v>
      </c>
      <c r="F1035">
        <v>478</v>
      </c>
      <c r="G1035">
        <v>210</v>
      </c>
      <c r="H1035">
        <v>676</v>
      </c>
      <c r="I1035">
        <v>775</v>
      </c>
      <c r="J1035">
        <v>609</v>
      </c>
      <c r="K1035" t="s">
        <v>2764</v>
      </c>
      <c r="L1035">
        <v>280</v>
      </c>
      <c r="M1035">
        <v>44.47</v>
      </c>
      <c r="N1035">
        <v>2014</v>
      </c>
      <c r="O1035" t="str">
        <f>VLOOKUP(C1035, Query[[Country]:[Population Rank]],2,FALSE)</f>
        <v>28</v>
      </c>
      <c r="P1035" t="str">
        <f>VLOOKUP(C1035, Query[[Country]:[Growth Rate]],3,FALSE)</f>
        <v>0.09%</v>
      </c>
      <c r="Q1035" t="str">
        <f>VLOOKUP(C1035, Query[[Country]:[World Percentage]],4,FALSE)</f>
        <v>0.66%</v>
      </c>
      <c r="R1035" t="str">
        <f>VLOOKUP(C1035, Query[[Country]:[Density]],5,FALSE)</f>
        <v>511.62</v>
      </c>
      <c r="S1035" t="str">
        <f>VLOOKUP(C1035, Query[[Country]:[Land Area]],6, FALSE)</f>
        <v>97,230</v>
      </c>
      <c r="T1035" t="str">
        <f>VLOOKUP(C1035, Query[[Country]:[Area]],10, FALSE)</f>
        <v>100,210</v>
      </c>
      <c r="U1035" t="str">
        <f>VLOOKUP(C1035, Query[[Country]:[Region]],12, FALSE)</f>
        <v>Asia</v>
      </c>
      <c r="V1035" t="str">
        <f>VLOOKUP(C1035, Query[[Country]:[Subregion]],13, FALSE)</f>
        <v>Eastern Asia</v>
      </c>
      <c r="W1035" t="str">
        <f>VLOOKUP(C1035, Query[[Country]:[GDP (IMF)]],16, FALSE)</f>
        <v>$1.74 Tn</v>
      </c>
      <c r="X1035" t="str">
        <f>VLOOKUP(C1035, Query[[Country]:[GDP (UN)]],17, FALSE)</f>
        <v>$1.41 Tn</v>
      </c>
      <c r="Y1035">
        <f>VLOOKUP(C1035, Query[[Country]:[GDP Per Capita]],18, FALSE)</f>
        <v>34023.56</v>
      </c>
    </row>
    <row r="1036" spans="1:25" x14ac:dyDescent="0.2">
      <c r="A1036">
        <v>835</v>
      </c>
      <c r="B1036" t="s">
        <v>852</v>
      </c>
      <c r="C1036" t="s">
        <v>15</v>
      </c>
      <c r="D1036">
        <v>219</v>
      </c>
      <c r="E1036">
        <v>303</v>
      </c>
      <c r="F1036">
        <v>368</v>
      </c>
      <c r="G1036">
        <v>210</v>
      </c>
      <c r="H1036">
        <v>992</v>
      </c>
      <c r="I1036">
        <v>669</v>
      </c>
      <c r="J1036">
        <v>800</v>
      </c>
      <c r="K1036" t="s">
        <v>2792</v>
      </c>
      <c r="L1036">
        <v>637</v>
      </c>
      <c r="M1036">
        <v>44.46</v>
      </c>
      <c r="N1036">
        <v>2014</v>
      </c>
      <c r="O1036" t="str">
        <f>VLOOKUP(C1036, Query[[Country]:[Population Rank]],2,FALSE)</f>
        <v>3</v>
      </c>
      <c r="P1036" t="str">
        <f>VLOOKUP(C1036, Query[[Country]:[Growth Rate]],3,FALSE)</f>
        <v>0.59%</v>
      </c>
      <c r="Q1036" t="str">
        <f>VLOOKUP(C1036, Query[[Country]:[World Percentage]],4,FALSE)</f>
        <v>4.25%</v>
      </c>
      <c r="R1036" t="str">
        <f>VLOOKUP(C1036, Query[[Country]:[Density]],5,FALSE)</f>
        <v>35.32</v>
      </c>
      <c r="S1036" t="str">
        <f>VLOOKUP(C1036, Query[[Country]:[Land Area]],6, FALSE)</f>
        <v>9,147,420</v>
      </c>
      <c r="T1036" t="str">
        <f>VLOOKUP(C1036, Query[[Country]:[Area]],10, FALSE)</f>
        <v>9,372,610</v>
      </c>
      <c r="U1036" t="str">
        <f>VLOOKUP(C1036, Query[[Country]:[Region]],12, FALSE)</f>
        <v>Americas</v>
      </c>
      <c r="V1036" t="str">
        <f>VLOOKUP(C1036, Query[[Country]:[Subregion]],13, FALSE)</f>
        <v>Northern America</v>
      </c>
      <c r="W1036" t="str">
        <f>VLOOKUP(C1036, Query[[Country]:[GDP (IMF)]],16, FALSE)</f>
        <v>$22.20 Tn</v>
      </c>
      <c r="X1036" t="str">
        <f>VLOOKUP(C1036, Query[[Country]:[GDP (UN)]],17, FALSE)</f>
        <v>$18.62 Tn</v>
      </c>
      <c r="Y1036">
        <f>VLOOKUP(C1036, Query[[Country]:[GDP Per Capita]],18, FALSE)</f>
        <v>67063.27</v>
      </c>
    </row>
    <row r="1037" spans="1:25" x14ac:dyDescent="0.2">
      <c r="A1037">
        <v>836</v>
      </c>
      <c r="B1037" t="s">
        <v>853</v>
      </c>
      <c r="C1037" t="s">
        <v>115</v>
      </c>
      <c r="D1037">
        <v>22</v>
      </c>
      <c r="E1037">
        <v>355</v>
      </c>
      <c r="F1037">
        <v>478</v>
      </c>
      <c r="G1037">
        <v>210</v>
      </c>
      <c r="H1037">
        <v>812</v>
      </c>
      <c r="I1037">
        <v>492</v>
      </c>
      <c r="J1037">
        <v>800</v>
      </c>
      <c r="K1037" t="s">
        <v>2719</v>
      </c>
      <c r="L1037">
        <v>737</v>
      </c>
      <c r="M1037">
        <v>44.46</v>
      </c>
      <c r="N1037">
        <v>2014</v>
      </c>
      <c r="O1037" t="str">
        <f>VLOOKUP(C1037, Query[[Country]:[Population Rank]],2,FALSE)</f>
        <v>55</v>
      </c>
      <c r="P1037" t="str">
        <f>VLOOKUP(C1037, Query[[Country]:[Growth Rate]],3,FALSE)</f>
        <v>1.18%</v>
      </c>
      <c r="Q1037" t="str">
        <f>VLOOKUP(C1037, Query[[Country]:[World Percentage]],4,FALSE)</f>
        <v>0.33%</v>
      </c>
      <c r="R1037" t="str">
        <f>VLOOKUP(C1037, Query[[Country]:[Density]],5,FALSE)</f>
        <v>3.32</v>
      </c>
      <c r="S1037" t="str">
        <f>VLOOKUP(C1037, Query[[Country]:[Land Area]],6, FALSE)</f>
        <v>7,682,300</v>
      </c>
      <c r="T1037" t="str">
        <f>VLOOKUP(C1037, Query[[Country]:[Area]],10, FALSE)</f>
        <v>7,692,024</v>
      </c>
      <c r="U1037" t="str">
        <f>VLOOKUP(C1037, Query[[Country]:[Region]],12, FALSE)</f>
        <v>Oceania</v>
      </c>
      <c r="V1037" t="str">
        <f>VLOOKUP(C1037, Query[[Country]:[Subregion]],13, FALSE)</f>
        <v>Australia and New Zealand</v>
      </c>
      <c r="W1037" t="str">
        <f>VLOOKUP(C1037, Query[[Country]:[GDP (IMF)]],16, FALSE)</f>
        <v>$1.48 Tn</v>
      </c>
      <c r="X1037" t="str">
        <f>VLOOKUP(C1037, Query[[Country]:[GDP (UN)]],17, FALSE)</f>
        <v>$1.30 Tn</v>
      </c>
      <c r="Y1037">
        <f>VLOOKUP(C1037, Query[[Country]:[GDP Per Capita]],18, FALSE)</f>
        <v>58096.73</v>
      </c>
    </row>
    <row r="1038" spans="1:25" x14ac:dyDescent="0.2">
      <c r="A1038">
        <v>837</v>
      </c>
      <c r="B1038" t="s">
        <v>854</v>
      </c>
      <c r="C1038" t="s">
        <v>92</v>
      </c>
      <c r="D1038">
        <v>31</v>
      </c>
      <c r="E1038">
        <v>355</v>
      </c>
      <c r="F1038">
        <v>478</v>
      </c>
      <c r="G1038">
        <v>210</v>
      </c>
      <c r="H1038">
        <v>918</v>
      </c>
      <c r="I1038">
        <v>974</v>
      </c>
      <c r="J1038">
        <v>800</v>
      </c>
      <c r="K1038" t="s">
        <v>2807</v>
      </c>
      <c r="L1038">
        <v>194</v>
      </c>
      <c r="M1038">
        <v>44.46</v>
      </c>
      <c r="N1038">
        <v>2014</v>
      </c>
      <c r="O1038" t="str">
        <f>VLOOKUP(C1038, Query[[Country]:[Population Rank]],2,FALSE)</f>
        <v>28</v>
      </c>
      <c r="P1038" t="str">
        <f>VLOOKUP(C1038, Query[[Country]:[Growth Rate]],3,FALSE)</f>
        <v>0.09%</v>
      </c>
      <c r="Q1038" t="str">
        <f>VLOOKUP(C1038, Query[[Country]:[World Percentage]],4,FALSE)</f>
        <v>0.66%</v>
      </c>
      <c r="R1038" t="str">
        <f>VLOOKUP(C1038, Query[[Country]:[Density]],5,FALSE)</f>
        <v>511.62</v>
      </c>
      <c r="S1038" t="str">
        <f>VLOOKUP(C1038, Query[[Country]:[Land Area]],6, FALSE)</f>
        <v>97,230</v>
      </c>
      <c r="T1038" t="str">
        <f>VLOOKUP(C1038, Query[[Country]:[Area]],10, FALSE)</f>
        <v>100,210</v>
      </c>
      <c r="U1038" t="str">
        <f>VLOOKUP(C1038, Query[[Country]:[Region]],12, FALSE)</f>
        <v>Asia</v>
      </c>
      <c r="V1038" t="str">
        <f>VLOOKUP(C1038, Query[[Country]:[Subregion]],13, FALSE)</f>
        <v>Eastern Asia</v>
      </c>
      <c r="W1038" t="str">
        <f>VLOOKUP(C1038, Query[[Country]:[GDP (IMF)]],16, FALSE)</f>
        <v>$1.74 Tn</v>
      </c>
      <c r="X1038" t="str">
        <f>VLOOKUP(C1038, Query[[Country]:[GDP (UN)]],17, FALSE)</f>
        <v>$1.41 Tn</v>
      </c>
      <c r="Y1038">
        <f>VLOOKUP(C1038, Query[[Country]:[GDP Per Capita]],18, FALSE)</f>
        <v>34023.56</v>
      </c>
    </row>
    <row r="1039" spans="1:25" x14ac:dyDescent="0.2">
      <c r="A1039">
        <v>838</v>
      </c>
      <c r="B1039" t="s">
        <v>855</v>
      </c>
      <c r="C1039" t="s">
        <v>856</v>
      </c>
      <c r="D1039">
        <v>1</v>
      </c>
      <c r="E1039">
        <v>326</v>
      </c>
      <c r="F1039">
        <v>478</v>
      </c>
      <c r="G1039">
        <v>210</v>
      </c>
      <c r="H1039">
        <v>790</v>
      </c>
      <c r="I1039">
        <v>728</v>
      </c>
      <c r="J1039">
        <v>609</v>
      </c>
      <c r="K1039" t="s">
        <v>2751</v>
      </c>
      <c r="L1039">
        <v>737</v>
      </c>
      <c r="M1039">
        <v>44.46</v>
      </c>
      <c r="N1039">
        <v>2014</v>
      </c>
      <c r="O1039" t="str">
        <f>VLOOKUP(C1039, Query[[Country]:[Population Rank]],2,FALSE)</f>
        <v>142</v>
      </c>
      <c r="P1039" t="str">
        <f>VLOOKUP(C1039, Query[[Country]:[Growth Rate]],3,FALSE)</f>
        <v>-1.35%</v>
      </c>
      <c r="Q1039" t="str">
        <f>VLOOKUP(C1039, Query[[Country]:[World Percentage]],4,FALSE)</f>
        <v>0.03%</v>
      </c>
      <c r="R1039" t="str">
        <f>VLOOKUP(C1039, Query[[Country]:[Density]],5,FALSE)</f>
        <v>41.69</v>
      </c>
      <c r="S1039" t="str">
        <f>VLOOKUP(C1039, Query[[Country]:[Land Area]],6, FALSE)</f>
        <v>62,674</v>
      </c>
      <c r="T1039" t="str">
        <f>VLOOKUP(C1039, Query[[Country]:[Area]],10, FALSE)</f>
        <v>65,300</v>
      </c>
      <c r="U1039" t="str">
        <f>VLOOKUP(C1039, Query[[Country]:[Region]],12, FALSE)</f>
        <v>Europe</v>
      </c>
      <c r="V1039" t="str">
        <f>VLOOKUP(C1039, Query[[Country]:[Subregion]],13, FALSE)</f>
        <v>Northern Europe</v>
      </c>
      <c r="W1039" t="str">
        <f>VLOOKUP(C1039, Query[[Country]:[GDP (IMF)]],16, FALSE)</f>
        <v>$57.60 Bn</v>
      </c>
      <c r="X1039" t="str">
        <f>VLOOKUP(C1039, Query[[Country]:[GDP (UN)]],17, FALSE)</f>
        <v>$42.77 Bn</v>
      </c>
      <c r="Y1039">
        <f>VLOOKUP(C1039, Query[[Country]:[GDP Per Capita]],18, FALSE)</f>
        <v>21159.4</v>
      </c>
    </row>
    <row r="1040" spans="1:25" x14ac:dyDescent="0.2">
      <c r="A1040">
        <v>839</v>
      </c>
      <c r="B1040" t="s">
        <v>857</v>
      </c>
      <c r="C1040" t="s">
        <v>559</v>
      </c>
      <c r="D1040">
        <v>2</v>
      </c>
      <c r="E1040">
        <v>355</v>
      </c>
      <c r="F1040">
        <v>478</v>
      </c>
      <c r="G1040">
        <v>210</v>
      </c>
      <c r="H1040">
        <v>866</v>
      </c>
      <c r="I1040">
        <v>810</v>
      </c>
      <c r="J1040">
        <v>609</v>
      </c>
      <c r="K1040" t="s">
        <v>2751</v>
      </c>
      <c r="L1040">
        <v>552</v>
      </c>
      <c r="M1040">
        <v>44.46</v>
      </c>
      <c r="N1040">
        <v>2014</v>
      </c>
      <c r="O1040" t="str">
        <f>VLOOKUP(C1040, Query[[Country]:[Population Rank]],2,FALSE)</f>
        <v>149</v>
      </c>
      <c r="P1040" t="str">
        <f>VLOOKUP(C1040, Query[[Country]:[Growth Rate]],3,FALSE)</f>
        <v>0.01%</v>
      </c>
      <c r="Q1040" t="str">
        <f>VLOOKUP(C1040, Query[[Country]:[World Percentage]],4,FALSE)</f>
        <v>0.03%</v>
      </c>
      <c r="R1040" t="str">
        <f>VLOOKUP(C1040, Query[[Country]:[Density]],5,FALSE)</f>
        <v>102.55</v>
      </c>
      <c r="S1040" t="str">
        <f>VLOOKUP(C1040, Query[[Country]:[Land Area]],6, FALSE)</f>
        <v>20,140</v>
      </c>
      <c r="T1040" t="str">
        <f>VLOOKUP(C1040, Query[[Country]:[Area]],10, FALSE)</f>
        <v>20,273</v>
      </c>
      <c r="U1040" t="str">
        <f>VLOOKUP(C1040, Query[[Country]:[Region]],12, FALSE)</f>
        <v>Europe</v>
      </c>
      <c r="V1040" t="str">
        <f>VLOOKUP(C1040, Query[[Country]:[Subregion]],13, FALSE)</f>
        <v>Southern Europe</v>
      </c>
      <c r="W1040" t="str">
        <f>VLOOKUP(C1040, Query[[Country]:[GDP (IMF)]],16, FALSE)</f>
        <v>$58.21 Bn</v>
      </c>
      <c r="X1040" t="str">
        <f>VLOOKUP(C1040, Query[[Country]:[GDP (UN)]],17, FALSE)</f>
        <v>$44.71 Bn</v>
      </c>
      <c r="Y1040">
        <f>VLOOKUP(C1040, Query[[Country]:[GDP Per Capita]],18, FALSE)</f>
        <v>28001.32</v>
      </c>
    </row>
    <row r="1041" spans="1:25" x14ac:dyDescent="0.2">
      <c r="A1041">
        <v>840</v>
      </c>
      <c r="B1041" t="s">
        <v>858</v>
      </c>
      <c r="C1041" t="s">
        <v>30</v>
      </c>
      <c r="D1041">
        <v>65</v>
      </c>
      <c r="E1041">
        <v>355</v>
      </c>
      <c r="F1041">
        <v>281</v>
      </c>
      <c r="G1041">
        <v>210</v>
      </c>
      <c r="H1041">
        <v>870</v>
      </c>
      <c r="I1041">
        <v>884</v>
      </c>
      <c r="J1041">
        <v>493</v>
      </c>
      <c r="K1041" t="s">
        <v>2810</v>
      </c>
      <c r="L1041">
        <v>426</v>
      </c>
      <c r="M1041">
        <v>44.46</v>
      </c>
      <c r="N1041">
        <v>2014</v>
      </c>
      <c r="O1041" t="str">
        <f>VLOOKUP(C1041, Query[[Country]:[Population Rank]],2,FALSE)</f>
        <v>11</v>
      </c>
      <c r="P1041" t="str">
        <f>VLOOKUP(C1041, Query[[Country]:[Growth Rate]],3,FALSE)</f>
        <v>-0.30%</v>
      </c>
      <c r="Q1041" t="str">
        <f>VLOOKUP(C1041, Query[[Country]:[World Percentage]],4,FALSE)</f>
        <v>1.62%</v>
      </c>
      <c r="R1041" t="str">
        <f>VLOOKUP(C1041, Query[[Country]:[Density]],5,FALSE)</f>
        <v>334.66</v>
      </c>
      <c r="S1041" t="str">
        <f>VLOOKUP(C1041, Query[[Country]:[Land Area]],6, FALSE)</f>
        <v>364,555</v>
      </c>
      <c r="T1041" t="str">
        <f>VLOOKUP(C1041, Query[[Country]:[Area]],10, FALSE)</f>
        <v>377,930</v>
      </c>
      <c r="U1041" t="str">
        <f>VLOOKUP(C1041, Query[[Country]:[Region]],12, FALSE)</f>
        <v>Asia</v>
      </c>
      <c r="V1041" t="str">
        <f>VLOOKUP(C1041, Query[[Country]:[Subregion]],13, FALSE)</f>
        <v>Eastern Asia</v>
      </c>
      <c r="W1041" t="str">
        <f>VLOOKUP(C1041, Query[[Country]:[GDP (IMF)]],16, FALSE)</f>
        <v>$5.50 Tn</v>
      </c>
      <c r="X1041" t="str">
        <f>VLOOKUP(C1041, Query[[Country]:[GDP (UN)]],17, FALSE)</f>
        <v>$4.94 Tn</v>
      </c>
      <c r="Y1041">
        <f>VLOOKUP(C1041, Query[[Country]:[GDP Per Capita]],18, FALSE)</f>
        <v>43450.14</v>
      </c>
    </row>
    <row r="1042" spans="1:25" x14ac:dyDescent="0.2">
      <c r="A1042">
        <v>841</v>
      </c>
      <c r="B1042" t="s">
        <v>859</v>
      </c>
      <c r="C1042" t="s">
        <v>95</v>
      </c>
      <c r="D1042">
        <v>45</v>
      </c>
      <c r="E1042">
        <v>355</v>
      </c>
      <c r="F1042">
        <v>478</v>
      </c>
      <c r="G1042">
        <v>210</v>
      </c>
      <c r="H1042">
        <v>740</v>
      </c>
      <c r="I1042">
        <v>605</v>
      </c>
      <c r="J1042">
        <v>800</v>
      </c>
      <c r="K1042" t="s">
        <v>2751</v>
      </c>
      <c r="L1042">
        <v>737</v>
      </c>
      <c r="M1042">
        <v>44.46</v>
      </c>
      <c r="N1042">
        <v>2014</v>
      </c>
      <c r="O1042" t="str">
        <f>VLOOKUP(C1042, Query[[Country]:[Population Rank]],2,FALSE)</f>
        <v>23</v>
      </c>
      <c r="P1042" t="str">
        <f>VLOOKUP(C1042, Query[[Country]:[Growth Rate]],3,FALSE)</f>
        <v>-0.15%</v>
      </c>
      <c r="Q1042" t="str">
        <f>VLOOKUP(C1042, Query[[Country]:[World Percentage]],4,FALSE)</f>
        <v>0.78%</v>
      </c>
      <c r="R1042" t="str">
        <f>VLOOKUP(C1042, Query[[Country]:[Density]],5,FALSE)</f>
        <v>200.65</v>
      </c>
      <c r="S1042" t="str">
        <f>VLOOKUP(C1042, Query[[Country]:[Land Area]],6, FALSE)</f>
        <v>294,140</v>
      </c>
      <c r="T1042" t="str">
        <f>VLOOKUP(C1042, Query[[Country]:[Area]],10, FALSE)</f>
        <v>301,336</v>
      </c>
      <c r="U1042" t="str">
        <f>VLOOKUP(C1042, Query[[Country]:[Region]],12, FALSE)</f>
        <v>Europe</v>
      </c>
      <c r="V1042" t="str">
        <f>VLOOKUP(C1042, Query[[Country]:[Subregion]],13, FALSE)</f>
        <v>Southern Europe</v>
      </c>
      <c r="W1042" t="str">
        <f>VLOOKUP(C1042, Query[[Country]:[GDP (IMF)]],16, FALSE)</f>
        <v>$2.09 Tn</v>
      </c>
      <c r="X1042" t="str">
        <f>VLOOKUP(C1042, Query[[Country]:[GDP (UN)]],17, FALSE)</f>
        <v>$1.86 Tn</v>
      </c>
      <c r="Y1042">
        <f>VLOOKUP(C1042, Query[[Country]:[GDP Per Capita]],18, FALSE)</f>
        <v>34574.71</v>
      </c>
    </row>
    <row r="1043" spans="1:25" x14ac:dyDescent="0.2">
      <c r="A1043">
        <v>842</v>
      </c>
      <c r="B1043" t="s">
        <v>860</v>
      </c>
      <c r="C1043" t="s">
        <v>138</v>
      </c>
      <c r="D1043">
        <v>48</v>
      </c>
      <c r="E1043">
        <v>355</v>
      </c>
      <c r="F1043">
        <v>436</v>
      </c>
      <c r="G1043">
        <v>210</v>
      </c>
      <c r="H1043">
        <v>777</v>
      </c>
      <c r="I1043">
        <v>699</v>
      </c>
      <c r="J1043">
        <v>609</v>
      </c>
      <c r="K1043" t="s">
        <v>2779</v>
      </c>
      <c r="L1043">
        <v>552</v>
      </c>
      <c r="M1043">
        <v>44.45</v>
      </c>
      <c r="N1043">
        <v>2014</v>
      </c>
      <c r="O1043" t="str">
        <f>VLOOKUP(C1043, Query[[Country]:[Population Rank]],2,FALSE)</f>
        <v>1</v>
      </c>
      <c r="P1043" t="str">
        <f>VLOOKUP(C1043, Query[[Country]:[Growth Rate]],3,FALSE)</f>
        <v>0.39%</v>
      </c>
      <c r="Q1043" t="str">
        <f>VLOOKUP(C1043, Query[[Country]:[World Percentage]],4,FALSE)</f>
        <v>18.47%</v>
      </c>
      <c r="R1043" t="str">
        <f>VLOOKUP(C1043, Query[[Country]:[Density]],5,FALSE)</f>
        <v>148.28</v>
      </c>
      <c r="S1043" t="str">
        <f>VLOOKUP(C1043, Query[[Country]:[Land Area]],6, FALSE)</f>
        <v>9,388,211</v>
      </c>
      <c r="T1043" t="str">
        <f>VLOOKUP(C1043, Query[[Country]:[Area]],10, FALSE)</f>
        <v>9,706,961</v>
      </c>
      <c r="U1043" t="str">
        <f>VLOOKUP(C1043, Query[[Country]:[Region]],12, FALSE)</f>
        <v>Asia</v>
      </c>
      <c r="V1043" t="str">
        <f>VLOOKUP(C1043, Query[[Country]:[Subregion]],13, FALSE)</f>
        <v>Eastern Asia</v>
      </c>
      <c r="W1043" t="str">
        <f>VLOOKUP(C1043, Query[[Country]:[GDP (IMF)]],16, FALSE)</f>
        <v>$15.47 Tn</v>
      </c>
      <c r="X1043" t="str">
        <f>VLOOKUP(C1043, Query[[Country]:[GDP (UN)]],17, FALSE)</f>
        <v>$11.22 Tn</v>
      </c>
      <c r="Y1043">
        <f>VLOOKUP(C1043, Query[[Country]:[GDP Per Capita]],18, FALSE)</f>
        <v>10746.78</v>
      </c>
    </row>
    <row r="1044" spans="1:25" x14ac:dyDescent="0.2">
      <c r="A1044">
        <v>843</v>
      </c>
      <c r="B1044" t="s">
        <v>2811</v>
      </c>
      <c r="C1044" t="s">
        <v>66</v>
      </c>
      <c r="D1044">
        <v>42</v>
      </c>
      <c r="E1044">
        <v>284</v>
      </c>
      <c r="F1044">
        <v>478</v>
      </c>
      <c r="G1044">
        <v>210</v>
      </c>
      <c r="H1044">
        <v>832</v>
      </c>
      <c r="I1044">
        <v>833</v>
      </c>
      <c r="J1044">
        <v>609</v>
      </c>
      <c r="K1044" t="s">
        <v>2778</v>
      </c>
      <c r="L1044">
        <v>637</v>
      </c>
      <c r="M1044">
        <v>44.45</v>
      </c>
      <c r="N1044">
        <v>2014</v>
      </c>
      <c r="O1044" t="str">
        <f>VLOOKUP(C1044, Query[[Country]:[Population Rank]],2,FALSE)</f>
        <v>22</v>
      </c>
      <c r="P1044" t="str">
        <f>VLOOKUP(C1044, Query[[Country]:[Growth Rate]],3,FALSE)</f>
        <v>0.22%</v>
      </c>
      <c r="Q1044" t="str">
        <f>VLOOKUP(C1044, Query[[Country]:[World Percentage]],4,FALSE)</f>
        <v>0.84%</v>
      </c>
      <c r="R1044" t="str">
        <f>VLOOKUP(C1044, Query[[Country]:[Density]],5,FALSE)</f>
        <v>118.31</v>
      </c>
      <c r="S1044" t="str">
        <f>VLOOKUP(C1044, Query[[Country]:[Land Area]],6, FALSE)</f>
        <v>547,557</v>
      </c>
      <c r="T1044" t="str">
        <f>VLOOKUP(C1044, Query[[Country]:[Area]],10, FALSE)</f>
        <v>551,695</v>
      </c>
      <c r="U1044" t="str">
        <f>VLOOKUP(C1044, Query[[Country]:[Region]],12, FALSE)</f>
        <v>Europe</v>
      </c>
      <c r="V1044" t="str">
        <f>VLOOKUP(C1044, Query[[Country]:[Subregion]],13, FALSE)</f>
        <v>Western Europe</v>
      </c>
      <c r="W1044" t="str">
        <f>VLOOKUP(C1044, Query[[Country]:[GDP (IMF)]],16, FALSE)</f>
        <v>$2.88 Tn</v>
      </c>
      <c r="X1044" t="str">
        <f>VLOOKUP(C1044, Query[[Country]:[GDP (UN)]],17, FALSE)</f>
        <v>$2.47 Tn</v>
      </c>
      <c r="Y1044">
        <f>VLOOKUP(C1044, Query[[Country]:[GDP Per Capita]],18, FALSE)</f>
        <v>44061.52</v>
      </c>
    </row>
    <row r="1045" spans="1:25" x14ac:dyDescent="0.2">
      <c r="A1045">
        <v>844</v>
      </c>
      <c r="B1045" t="s">
        <v>861</v>
      </c>
      <c r="C1045" t="s">
        <v>15</v>
      </c>
      <c r="D1045">
        <v>220</v>
      </c>
      <c r="E1045">
        <v>355</v>
      </c>
      <c r="F1045">
        <v>391</v>
      </c>
      <c r="G1045">
        <v>210</v>
      </c>
      <c r="H1045">
        <v>897</v>
      </c>
      <c r="I1045">
        <v>817</v>
      </c>
      <c r="J1045">
        <v>609</v>
      </c>
      <c r="K1045" t="s">
        <v>2779</v>
      </c>
      <c r="L1045">
        <v>737</v>
      </c>
      <c r="M1045">
        <v>44.45</v>
      </c>
      <c r="N1045">
        <v>2014</v>
      </c>
      <c r="O1045" t="str">
        <f>VLOOKUP(C1045, Query[[Country]:[Population Rank]],2,FALSE)</f>
        <v>3</v>
      </c>
      <c r="P1045" t="str">
        <f>VLOOKUP(C1045, Query[[Country]:[Growth Rate]],3,FALSE)</f>
        <v>0.59%</v>
      </c>
      <c r="Q1045" t="str">
        <f>VLOOKUP(C1045, Query[[Country]:[World Percentage]],4,FALSE)</f>
        <v>4.25%</v>
      </c>
      <c r="R1045" t="str">
        <f>VLOOKUP(C1045, Query[[Country]:[Density]],5,FALSE)</f>
        <v>35.32</v>
      </c>
      <c r="S1045" t="str">
        <f>VLOOKUP(C1045, Query[[Country]:[Land Area]],6, FALSE)</f>
        <v>9,147,420</v>
      </c>
      <c r="T1045" t="str">
        <f>VLOOKUP(C1045, Query[[Country]:[Area]],10, FALSE)</f>
        <v>9,372,610</v>
      </c>
      <c r="U1045" t="str">
        <f>VLOOKUP(C1045, Query[[Country]:[Region]],12, FALSE)</f>
        <v>Americas</v>
      </c>
      <c r="V1045" t="str">
        <f>VLOOKUP(C1045, Query[[Country]:[Subregion]],13, FALSE)</f>
        <v>Northern America</v>
      </c>
      <c r="W1045" t="str">
        <f>VLOOKUP(C1045, Query[[Country]:[GDP (IMF)]],16, FALSE)</f>
        <v>$22.20 Tn</v>
      </c>
      <c r="X1045" t="str">
        <f>VLOOKUP(C1045, Query[[Country]:[GDP (UN)]],17, FALSE)</f>
        <v>$18.62 Tn</v>
      </c>
      <c r="Y1045">
        <f>VLOOKUP(C1045, Query[[Country]:[GDP Per Capita]],18, FALSE)</f>
        <v>67063.27</v>
      </c>
    </row>
    <row r="1046" spans="1:25" x14ac:dyDescent="0.2">
      <c r="A1046">
        <v>845</v>
      </c>
      <c r="B1046" t="s">
        <v>862</v>
      </c>
      <c r="C1046" t="s">
        <v>168</v>
      </c>
      <c r="D1046">
        <v>8</v>
      </c>
      <c r="E1046">
        <v>355</v>
      </c>
      <c r="F1046">
        <v>478</v>
      </c>
      <c r="G1046">
        <v>210</v>
      </c>
      <c r="H1046">
        <v>754</v>
      </c>
      <c r="I1046">
        <v>856</v>
      </c>
      <c r="J1046">
        <v>493</v>
      </c>
      <c r="K1046" t="s">
        <v>2775</v>
      </c>
      <c r="L1046">
        <v>637</v>
      </c>
      <c r="M1046">
        <v>44.45</v>
      </c>
      <c r="N1046">
        <v>2014</v>
      </c>
      <c r="O1046" t="str">
        <f>VLOOKUP(C1046, Query[[Country]:[Population Rank]],2,FALSE)</f>
        <v>6</v>
      </c>
      <c r="P1046" t="str">
        <f>VLOOKUP(C1046, Query[[Country]:[Growth Rate]],3,FALSE)</f>
        <v>0.72%</v>
      </c>
      <c r="Q1046" t="str">
        <f>VLOOKUP(C1046, Query[[Country]:[World Percentage]],4,FALSE)</f>
        <v>2.73%</v>
      </c>
      <c r="R1046" t="str">
        <f>VLOOKUP(C1046, Query[[Country]:[Density]],5,FALSE)</f>
        <v>24.96</v>
      </c>
      <c r="S1046" t="str">
        <f>VLOOKUP(C1046, Query[[Country]:[Land Area]],6, FALSE)</f>
        <v>8,358,140</v>
      </c>
      <c r="T1046" t="str">
        <f>VLOOKUP(C1046, Query[[Country]:[Area]],10, FALSE)</f>
        <v>8,515,767</v>
      </c>
      <c r="U1046" t="str">
        <f>VLOOKUP(C1046, Query[[Country]:[Region]],12, FALSE)</f>
        <v>Americas</v>
      </c>
      <c r="V1046" t="str">
        <f>VLOOKUP(C1046, Query[[Country]:[Subregion]],13, FALSE)</f>
        <v>South America</v>
      </c>
      <c r="W1046" t="str">
        <f>VLOOKUP(C1046, Query[[Country]:[GDP (IMF)]],16, FALSE)</f>
        <v>$2.06 Tn</v>
      </c>
      <c r="X1046" t="str">
        <f>VLOOKUP(C1046, Query[[Country]:[GDP (UN)]],17, FALSE)</f>
        <v>$1.80 Tn</v>
      </c>
      <c r="Y1046">
        <f>VLOOKUP(C1046, Query[[Country]:[GDP Per Capita]],18, FALSE)</f>
        <v>9703.17</v>
      </c>
    </row>
    <row r="1047" spans="1:25" x14ac:dyDescent="0.2">
      <c r="A1047">
        <v>846</v>
      </c>
      <c r="B1047" t="s">
        <v>863</v>
      </c>
      <c r="C1047" t="s">
        <v>138</v>
      </c>
      <c r="D1047">
        <v>49</v>
      </c>
      <c r="E1047">
        <v>355</v>
      </c>
      <c r="F1047">
        <v>290</v>
      </c>
      <c r="G1047">
        <v>210</v>
      </c>
      <c r="H1047">
        <v>855</v>
      </c>
      <c r="I1047">
        <v>880</v>
      </c>
      <c r="J1047">
        <v>800</v>
      </c>
      <c r="K1047" t="s">
        <v>2812</v>
      </c>
      <c r="L1047">
        <v>481</v>
      </c>
      <c r="M1047">
        <v>44.45</v>
      </c>
      <c r="N1047">
        <v>2014</v>
      </c>
      <c r="O1047" t="str">
        <f>VLOOKUP(C1047, Query[[Country]:[Population Rank]],2,FALSE)</f>
        <v>1</v>
      </c>
      <c r="P1047" t="str">
        <f>VLOOKUP(C1047, Query[[Country]:[Growth Rate]],3,FALSE)</f>
        <v>0.39%</v>
      </c>
      <c r="Q1047" t="str">
        <f>VLOOKUP(C1047, Query[[Country]:[World Percentage]],4,FALSE)</f>
        <v>18.47%</v>
      </c>
      <c r="R1047" t="str">
        <f>VLOOKUP(C1047, Query[[Country]:[Density]],5,FALSE)</f>
        <v>148.28</v>
      </c>
      <c r="S1047" t="str">
        <f>VLOOKUP(C1047, Query[[Country]:[Land Area]],6, FALSE)</f>
        <v>9,388,211</v>
      </c>
      <c r="T1047" t="str">
        <f>VLOOKUP(C1047, Query[[Country]:[Area]],10, FALSE)</f>
        <v>9,706,961</v>
      </c>
      <c r="U1047" t="str">
        <f>VLOOKUP(C1047, Query[[Country]:[Region]],12, FALSE)</f>
        <v>Asia</v>
      </c>
      <c r="V1047" t="str">
        <f>VLOOKUP(C1047, Query[[Country]:[Subregion]],13, FALSE)</f>
        <v>Eastern Asia</v>
      </c>
      <c r="W1047" t="str">
        <f>VLOOKUP(C1047, Query[[Country]:[GDP (IMF)]],16, FALSE)</f>
        <v>$15.47 Tn</v>
      </c>
      <c r="X1047" t="str">
        <f>VLOOKUP(C1047, Query[[Country]:[GDP (UN)]],17, FALSE)</f>
        <v>$11.22 Tn</v>
      </c>
      <c r="Y1047">
        <f>VLOOKUP(C1047, Query[[Country]:[GDP Per Capita]],18, FALSE)</f>
        <v>10746.78</v>
      </c>
    </row>
    <row r="1048" spans="1:25" x14ac:dyDescent="0.2">
      <c r="A1048">
        <v>847</v>
      </c>
      <c r="B1048" t="s">
        <v>864</v>
      </c>
      <c r="C1048" t="s">
        <v>15</v>
      </c>
      <c r="D1048">
        <v>221</v>
      </c>
      <c r="E1048">
        <v>355</v>
      </c>
      <c r="F1048">
        <v>478</v>
      </c>
      <c r="G1048">
        <v>210</v>
      </c>
      <c r="H1048">
        <v>864</v>
      </c>
      <c r="I1048">
        <v>704</v>
      </c>
      <c r="J1048">
        <v>406</v>
      </c>
      <c r="K1048" t="s">
        <v>2775</v>
      </c>
      <c r="L1048">
        <v>737</v>
      </c>
      <c r="M1048">
        <v>44.45</v>
      </c>
      <c r="N1048">
        <v>2014</v>
      </c>
      <c r="O1048" t="str">
        <f>VLOOKUP(C1048, Query[[Country]:[Population Rank]],2,FALSE)</f>
        <v>3</v>
      </c>
      <c r="P1048" t="str">
        <f>VLOOKUP(C1048, Query[[Country]:[Growth Rate]],3,FALSE)</f>
        <v>0.59%</v>
      </c>
      <c r="Q1048" t="str">
        <f>VLOOKUP(C1048, Query[[Country]:[World Percentage]],4,FALSE)</f>
        <v>4.25%</v>
      </c>
      <c r="R1048" t="str">
        <f>VLOOKUP(C1048, Query[[Country]:[Density]],5,FALSE)</f>
        <v>35.32</v>
      </c>
      <c r="S1048" t="str">
        <f>VLOOKUP(C1048, Query[[Country]:[Land Area]],6, FALSE)</f>
        <v>9,147,420</v>
      </c>
      <c r="T1048" t="str">
        <f>VLOOKUP(C1048, Query[[Country]:[Area]],10, FALSE)</f>
        <v>9,372,610</v>
      </c>
      <c r="U1048" t="str">
        <f>VLOOKUP(C1048, Query[[Country]:[Region]],12, FALSE)</f>
        <v>Americas</v>
      </c>
      <c r="V1048" t="str">
        <f>VLOOKUP(C1048, Query[[Country]:[Subregion]],13, FALSE)</f>
        <v>Northern America</v>
      </c>
      <c r="W1048" t="str">
        <f>VLOOKUP(C1048, Query[[Country]:[GDP (IMF)]],16, FALSE)</f>
        <v>$22.20 Tn</v>
      </c>
      <c r="X1048" t="str">
        <f>VLOOKUP(C1048, Query[[Country]:[GDP (UN)]],17, FALSE)</f>
        <v>$18.62 Tn</v>
      </c>
      <c r="Y1048">
        <f>VLOOKUP(C1048, Query[[Country]:[GDP Per Capita]],18, FALSE)</f>
        <v>67063.27</v>
      </c>
    </row>
    <row r="1049" spans="1:25" x14ac:dyDescent="0.2">
      <c r="A1049">
        <v>848</v>
      </c>
      <c r="B1049" t="s">
        <v>2813</v>
      </c>
      <c r="C1049" t="s">
        <v>159</v>
      </c>
      <c r="D1049">
        <v>32</v>
      </c>
      <c r="E1049">
        <v>355</v>
      </c>
      <c r="F1049">
        <v>478</v>
      </c>
      <c r="G1049">
        <v>210</v>
      </c>
      <c r="H1049">
        <v>738</v>
      </c>
      <c r="I1049">
        <v>698</v>
      </c>
      <c r="J1049">
        <v>800</v>
      </c>
      <c r="K1049" t="s">
        <v>2775</v>
      </c>
      <c r="L1049">
        <v>637</v>
      </c>
      <c r="M1049">
        <v>44.45</v>
      </c>
      <c r="N1049">
        <v>2014</v>
      </c>
      <c r="O1049" t="str">
        <f>VLOOKUP(C1049, Query[[Country]:[Population Rank]],2,FALSE)</f>
        <v>30</v>
      </c>
      <c r="P1049" t="str">
        <f>VLOOKUP(C1049, Query[[Country]:[Growth Rate]],3,FALSE)</f>
        <v>0.04%</v>
      </c>
      <c r="Q1049" t="str">
        <f>VLOOKUP(C1049, Query[[Country]:[World Percentage]],4,FALSE)</f>
        <v>0.60%</v>
      </c>
      <c r="R1049" t="str">
        <f>VLOOKUP(C1049, Query[[Country]:[Density]],5,FALSE)</f>
        <v>92.40</v>
      </c>
      <c r="S1049" t="str">
        <f>VLOOKUP(C1049, Query[[Country]:[Land Area]],6, FALSE)</f>
        <v>498,800</v>
      </c>
      <c r="T1049" t="str">
        <f>VLOOKUP(C1049, Query[[Country]:[Area]],10, FALSE)</f>
        <v>505,992</v>
      </c>
      <c r="U1049" t="str">
        <f>VLOOKUP(C1049, Query[[Country]:[Region]],12, FALSE)</f>
        <v>Europe</v>
      </c>
      <c r="V1049" t="str">
        <f>VLOOKUP(C1049, Query[[Country]:[Subregion]],13, FALSE)</f>
        <v>Southern Europe</v>
      </c>
      <c r="W1049" t="str">
        <f>VLOOKUP(C1049, Query[[Country]:[GDP (IMF)]],16, FALSE)</f>
        <v>$1.50 Tn</v>
      </c>
      <c r="X1049" t="str">
        <f>VLOOKUP(C1049, Query[[Country]:[GDP (UN)]],17, FALSE)</f>
        <v>$1.24 Tn</v>
      </c>
      <c r="Y1049">
        <f>VLOOKUP(C1049, Query[[Country]:[GDP Per Capita]],18, FALSE)</f>
        <v>32019.83</v>
      </c>
    </row>
    <row r="1050" spans="1:25" x14ac:dyDescent="0.2">
      <c r="A1050">
        <v>849</v>
      </c>
      <c r="B1050" t="s">
        <v>865</v>
      </c>
      <c r="C1050" t="s">
        <v>774</v>
      </c>
      <c r="D1050">
        <v>3</v>
      </c>
      <c r="E1050">
        <v>355</v>
      </c>
      <c r="F1050">
        <v>478</v>
      </c>
      <c r="G1050">
        <v>210</v>
      </c>
      <c r="H1050">
        <v>603</v>
      </c>
      <c r="I1050">
        <v>903</v>
      </c>
      <c r="J1050">
        <v>800</v>
      </c>
      <c r="K1050" t="s">
        <v>2778</v>
      </c>
      <c r="L1050">
        <v>737</v>
      </c>
      <c r="M1050">
        <v>44.45</v>
      </c>
      <c r="N1050">
        <v>2014</v>
      </c>
      <c r="O1050" t="str">
        <f>VLOOKUP(C1050, Query[[Country]:[Population Rank]],2,FALSE)</f>
        <v>18</v>
      </c>
      <c r="P1050" t="str">
        <f>VLOOKUP(C1050, Query[[Country]:[Growth Rate]],3,FALSE)</f>
        <v>1.30%</v>
      </c>
      <c r="Q1050" t="str">
        <f>VLOOKUP(C1050, Query[[Country]:[World Percentage]],4,FALSE)</f>
        <v>1.08%</v>
      </c>
      <c r="R1050" t="str">
        <f>VLOOKUP(C1050, Query[[Country]:[Density]],5,FALSE)</f>
        <v>50.96</v>
      </c>
      <c r="S1050" t="str">
        <f>VLOOKUP(C1050, Query[[Country]:[Land Area]],6, FALSE)</f>
        <v>1,628,550</v>
      </c>
      <c r="T1050" t="str">
        <f>VLOOKUP(C1050, Query[[Country]:[Area]],10, FALSE)</f>
        <v>1,648,195</v>
      </c>
      <c r="U1050" t="str">
        <f>VLOOKUP(C1050, Query[[Country]:[Region]],12, FALSE)</f>
        <v>Asia</v>
      </c>
      <c r="V1050" t="str">
        <f>VLOOKUP(C1050, Query[[Country]:[Subregion]],13, FALSE)</f>
        <v>Southern Asia</v>
      </c>
      <c r="W1050" t="str">
        <f>VLOOKUP(C1050, Query[[Country]:[GDP (IMF)]],16, FALSE)</f>
        <v>$495.69 Bn</v>
      </c>
      <c r="X1050" t="str">
        <f>VLOOKUP(C1050, Query[[Country]:[GDP (UN)]],17, FALSE)</f>
        <v>$425.40 Bn</v>
      </c>
      <c r="Y1050">
        <f>VLOOKUP(C1050, Query[[Country]:[GDP Per Capita]],18, FALSE)</f>
        <v>5901.61</v>
      </c>
    </row>
    <row r="1051" spans="1:25" x14ac:dyDescent="0.2">
      <c r="A1051">
        <v>850</v>
      </c>
      <c r="B1051" t="s">
        <v>866</v>
      </c>
      <c r="C1051" t="s">
        <v>30</v>
      </c>
      <c r="D1051">
        <v>66</v>
      </c>
      <c r="E1051">
        <v>355</v>
      </c>
      <c r="F1051">
        <v>478</v>
      </c>
      <c r="G1051">
        <v>210</v>
      </c>
      <c r="H1051">
        <v>887</v>
      </c>
      <c r="I1051">
        <v>657</v>
      </c>
      <c r="J1051">
        <v>609</v>
      </c>
      <c r="K1051" t="s">
        <v>2775</v>
      </c>
      <c r="L1051">
        <v>552</v>
      </c>
      <c r="M1051">
        <v>44.45</v>
      </c>
      <c r="N1051">
        <v>2014</v>
      </c>
      <c r="O1051" t="str">
        <f>VLOOKUP(C1051, Query[[Country]:[Population Rank]],2,FALSE)</f>
        <v>11</v>
      </c>
      <c r="P1051" t="str">
        <f>VLOOKUP(C1051, Query[[Country]:[Growth Rate]],3,FALSE)</f>
        <v>-0.30%</v>
      </c>
      <c r="Q1051" t="str">
        <f>VLOOKUP(C1051, Query[[Country]:[World Percentage]],4,FALSE)</f>
        <v>1.62%</v>
      </c>
      <c r="R1051" t="str">
        <f>VLOOKUP(C1051, Query[[Country]:[Density]],5,FALSE)</f>
        <v>334.66</v>
      </c>
      <c r="S1051" t="str">
        <f>VLOOKUP(C1051, Query[[Country]:[Land Area]],6, FALSE)</f>
        <v>364,555</v>
      </c>
      <c r="T1051" t="str">
        <f>VLOOKUP(C1051, Query[[Country]:[Area]],10, FALSE)</f>
        <v>377,930</v>
      </c>
      <c r="U1051" t="str">
        <f>VLOOKUP(C1051, Query[[Country]:[Region]],12, FALSE)</f>
        <v>Asia</v>
      </c>
      <c r="V1051" t="str">
        <f>VLOOKUP(C1051, Query[[Country]:[Subregion]],13, FALSE)</f>
        <v>Eastern Asia</v>
      </c>
      <c r="W1051" t="str">
        <f>VLOOKUP(C1051, Query[[Country]:[GDP (IMF)]],16, FALSE)</f>
        <v>$5.50 Tn</v>
      </c>
      <c r="X1051" t="str">
        <f>VLOOKUP(C1051, Query[[Country]:[GDP (UN)]],17, FALSE)</f>
        <v>$4.94 Tn</v>
      </c>
      <c r="Y1051">
        <f>VLOOKUP(C1051, Query[[Country]:[GDP Per Capita]],18, FALSE)</f>
        <v>43450.14</v>
      </c>
    </row>
    <row r="1052" spans="1:25" x14ac:dyDescent="0.2">
      <c r="A1052">
        <v>851</v>
      </c>
      <c r="B1052" t="s">
        <v>867</v>
      </c>
      <c r="C1052" t="s">
        <v>66</v>
      </c>
      <c r="D1052">
        <v>43</v>
      </c>
      <c r="E1052">
        <v>355</v>
      </c>
      <c r="F1052">
        <v>478</v>
      </c>
      <c r="G1052">
        <v>210</v>
      </c>
      <c r="H1052">
        <v>824</v>
      </c>
      <c r="I1052">
        <v>805</v>
      </c>
      <c r="J1052">
        <v>800</v>
      </c>
      <c r="K1052" t="s">
        <v>2775</v>
      </c>
      <c r="L1052">
        <v>552</v>
      </c>
      <c r="M1052">
        <v>44.45</v>
      </c>
      <c r="N1052">
        <v>2014</v>
      </c>
      <c r="O1052" t="str">
        <f>VLOOKUP(C1052, Query[[Country]:[Population Rank]],2,FALSE)</f>
        <v>22</v>
      </c>
      <c r="P1052" t="str">
        <f>VLOOKUP(C1052, Query[[Country]:[Growth Rate]],3,FALSE)</f>
        <v>0.22%</v>
      </c>
      <c r="Q1052" t="str">
        <f>VLOOKUP(C1052, Query[[Country]:[World Percentage]],4,FALSE)</f>
        <v>0.84%</v>
      </c>
      <c r="R1052" t="str">
        <f>VLOOKUP(C1052, Query[[Country]:[Density]],5,FALSE)</f>
        <v>118.31</v>
      </c>
      <c r="S1052" t="str">
        <f>VLOOKUP(C1052, Query[[Country]:[Land Area]],6, FALSE)</f>
        <v>547,557</v>
      </c>
      <c r="T1052" t="str">
        <f>VLOOKUP(C1052, Query[[Country]:[Area]],10, FALSE)</f>
        <v>551,695</v>
      </c>
      <c r="U1052" t="str">
        <f>VLOOKUP(C1052, Query[[Country]:[Region]],12, FALSE)</f>
        <v>Europe</v>
      </c>
      <c r="V1052" t="str">
        <f>VLOOKUP(C1052, Query[[Country]:[Subregion]],13, FALSE)</f>
        <v>Western Europe</v>
      </c>
      <c r="W1052" t="str">
        <f>VLOOKUP(C1052, Query[[Country]:[GDP (IMF)]],16, FALSE)</f>
        <v>$2.88 Tn</v>
      </c>
      <c r="X1052" t="str">
        <f>VLOOKUP(C1052, Query[[Country]:[GDP (UN)]],17, FALSE)</f>
        <v>$2.47 Tn</v>
      </c>
      <c r="Y1052">
        <f>VLOOKUP(C1052, Query[[Country]:[GDP Per Capita]],18, FALSE)</f>
        <v>44061.52</v>
      </c>
    </row>
    <row r="1053" spans="1:25" x14ac:dyDescent="0.2">
      <c r="A1053">
        <v>852</v>
      </c>
      <c r="B1053" t="s">
        <v>868</v>
      </c>
      <c r="C1053" t="s">
        <v>168</v>
      </c>
      <c r="D1053">
        <v>9</v>
      </c>
      <c r="E1053">
        <v>355</v>
      </c>
      <c r="F1053">
        <v>300</v>
      </c>
      <c r="G1053">
        <v>210</v>
      </c>
      <c r="H1053">
        <v>783</v>
      </c>
      <c r="I1053">
        <v>922</v>
      </c>
      <c r="J1053">
        <v>609</v>
      </c>
      <c r="K1053" t="s">
        <v>2814</v>
      </c>
      <c r="L1053">
        <v>737</v>
      </c>
      <c r="M1053">
        <v>44.45</v>
      </c>
      <c r="N1053">
        <v>2014</v>
      </c>
      <c r="O1053" t="str">
        <f>VLOOKUP(C1053, Query[[Country]:[Population Rank]],2,FALSE)</f>
        <v>6</v>
      </c>
      <c r="P1053" t="str">
        <f>VLOOKUP(C1053, Query[[Country]:[Growth Rate]],3,FALSE)</f>
        <v>0.72%</v>
      </c>
      <c r="Q1053" t="str">
        <f>VLOOKUP(C1053, Query[[Country]:[World Percentage]],4,FALSE)</f>
        <v>2.73%</v>
      </c>
      <c r="R1053" t="str">
        <f>VLOOKUP(C1053, Query[[Country]:[Density]],5,FALSE)</f>
        <v>24.96</v>
      </c>
      <c r="S1053" t="str">
        <f>VLOOKUP(C1053, Query[[Country]:[Land Area]],6, FALSE)</f>
        <v>8,358,140</v>
      </c>
      <c r="T1053" t="str">
        <f>VLOOKUP(C1053, Query[[Country]:[Area]],10, FALSE)</f>
        <v>8,515,767</v>
      </c>
      <c r="U1053" t="str">
        <f>VLOOKUP(C1053, Query[[Country]:[Region]],12, FALSE)</f>
        <v>Americas</v>
      </c>
      <c r="V1053" t="str">
        <f>VLOOKUP(C1053, Query[[Country]:[Subregion]],13, FALSE)</f>
        <v>South America</v>
      </c>
      <c r="W1053" t="str">
        <f>VLOOKUP(C1053, Query[[Country]:[GDP (IMF)]],16, FALSE)</f>
        <v>$2.06 Tn</v>
      </c>
      <c r="X1053" t="str">
        <f>VLOOKUP(C1053, Query[[Country]:[GDP (UN)]],17, FALSE)</f>
        <v>$1.80 Tn</v>
      </c>
      <c r="Y1053">
        <f>VLOOKUP(C1053, Query[[Country]:[GDP Per Capita]],18, FALSE)</f>
        <v>9703.17</v>
      </c>
    </row>
    <row r="1054" spans="1:25" x14ac:dyDescent="0.2">
      <c r="A1054">
        <v>853</v>
      </c>
      <c r="B1054" t="s">
        <v>869</v>
      </c>
      <c r="C1054" t="s">
        <v>15</v>
      </c>
      <c r="D1054">
        <v>222</v>
      </c>
      <c r="E1054">
        <v>355</v>
      </c>
      <c r="F1054">
        <v>478</v>
      </c>
      <c r="G1054">
        <v>210</v>
      </c>
      <c r="H1054">
        <v>959</v>
      </c>
      <c r="I1054">
        <v>699</v>
      </c>
      <c r="J1054">
        <v>363</v>
      </c>
      <c r="K1054" t="s">
        <v>2778</v>
      </c>
      <c r="L1054">
        <v>737</v>
      </c>
      <c r="M1054">
        <v>44.44</v>
      </c>
      <c r="N1054">
        <v>2014</v>
      </c>
      <c r="O1054" t="str">
        <f>VLOOKUP(C1054, Query[[Country]:[Population Rank]],2,FALSE)</f>
        <v>3</v>
      </c>
      <c r="P1054" t="str">
        <f>VLOOKUP(C1054, Query[[Country]:[Growth Rate]],3,FALSE)</f>
        <v>0.59%</v>
      </c>
      <c r="Q1054" t="str">
        <f>VLOOKUP(C1054, Query[[Country]:[World Percentage]],4,FALSE)</f>
        <v>4.25%</v>
      </c>
      <c r="R1054" t="str">
        <f>VLOOKUP(C1054, Query[[Country]:[Density]],5,FALSE)</f>
        <v>35.32</v>
      </c>
      <c r="S1054" t="str">
        <f>VLOOKUP(C1054, Query[[Country]:[Land Area]],6, FALSE)</f>
        <v>9,147,420</v>
      </c>
      <c r="T1054" t="str">
        <f>VLOOKUP(C1054, Query[[Country]:[Area]],10, FALSE)</f>
        <v>9,372,610</v>
      </c>
      <c r="U1054" t="str">
        <f>VLOOKUP(C1054, Query[[Country]:[Region]],12, FALSE)</f>
        <v>Americas</v>
      </c>
      <c r="V1054" t="str">
        <f>VLOOKUP(C1054, Query[[Country]:[Subregion]],13, FALSE)</f>
        <v>Northern America</v>
      </c>
      <c r="W1054" t="str">
        <f>VLOOKUP(C1054, Query[[Country]:[GDP (IMF)]],16, FALSE)</f>
        <v>$22.20 Tn</v>
      </c>
      <c r="X1054" t="str">
        <f>VLOOKUP(C1054, Query[[Country]:[GDP (UN)]],17, FALSE)</f>
        <v>$18.62 Tn</v>
      </c>
      <c r="Y1054">
        <f>VLOOKUP(C1054, Query[[Country]:[GDP Per Capita]],18, FALSE)</f>
        <v>67063.27</v>
      </c>
    </row>
    <row r="1055" spans="1:25" x14ac:dyDescent="0.2">
      <c r="A1055">
        <v>854</v>
      </c>
      <c r="B1055" t="s">
        <v>870</v>
      </c>
      <c r="C1055" t="s">
        <v>52</v>
      </c>
      <c r="D1055">
        <v>30</v>
      </c>
      <c r="E1055">
        <v>355</v>
      </c>
      <c r="F1055">
        <v>478</v>
      </c>
      <c r="G1055">
        <v>210</v>
      </c>
      <c r="H1055">
        <v>912</v>
      </c>
      <c r="I1055">
        <v>829</v>
      </c>
      <c r="J1055">
        <v>493</v>
      </c>
      <c r="K1055" t="s">
        <v>2775</v>
      </c>
      <c r="L1055">
        <v>637</v>
      </c>
      <c r="M1055">
        <v>44.44</v>
      </c>
      <c r="N1055">
        <v>2014</v>
      </c>
      <c r="O1055" t="str">
        <f>VLOOKUP(C1055, Query[[Country]:[Population Rank]],2,FALSE)</f>
        <v>39</v>
      </c>
      <c r="P1055" t="str">
        <f>VLOOKUP(C1055, Query[[Country]:[Growth Rate]],3,FALSE)</f>
        <v>0.89%</v>
      </c>
      <c r="Q1055" t="str">
        <f>VLOOKUP(C1055, Query[[Country]:[World Percentage]],4,FALSE)</f>
        <v>0.48%</v>
      </c>
      <c r="R1055" t="str">
        <f>VLOOKUP(C1055, Query[[Country]:[Density]],5,FALSE)</f>
        <v>3.78</v>
      </c>
      <c r="S1055" t="str">
        <f>VLOOKUP(C1055, Query[[Country]:[Land Area]],6, FALSE)</f>
        <v>9,093,510</v>
      </c>
      <c r="T1055" t="str">
        <f>VLOOKUP(C1055, Query[[Country]:[Area]],10, FALSE)</f>
        <v>9,984,670</v>
      </c>
      <c r="U1055" t="str">
        <f>VLOOKUP(C1055, Query[[Country]:[Region]],12, FALSE)</f>
        <v>Americas</v>
      </c>
      <c r="V1055" t="str">
        <f>VLOOKUP(C1055, Query[[Country]:[Subregion]],13, FALSE)</f>
        <v>Northern America</v>
      </c>
      <c r="W1055" t="str">
        <f>VLOOKUP(C1055, Query[[Country]:[GDP (IMF)]],16, FALSE)</f>
        <v>$1.83 Tn</v>
      </c>
      <c r="X1055" t="str">
        <f>VLOOKUP(C1055, Query[[Country]:[GDP (UN)]],17, FALSE)</f>
        <v>$1.53 Tn</v>
      </c>
      <c r="Y1055">
        <f>VLOOKUP(C1055, Query[[Country]:[GDP Per Capita]],18, FALSE)</f>
        <v>48552.87</v>
      </c>
    </row>
    <row r="1056" spans="1:25" x14ac:dyDescent="0.2">
      <c r="A1056">
        <v>855</v>
      </c>
      <c r="B1056" t="s">
        <v>871</v>
      </c>
      <c r="C1056" t="s">
        <v>141</v>
      </c>
      <c r="D1056">
        <v>14</v>
      </c>
      <c r="E1056">
        <v>355</v>
      </c>
      <c r="F1056">
        <v>478</v>
      </c>
      <c r="G1056">
        <v>210</v>
      </c>
      <c r="H1056">
        <v>760</v>
      </c>
      <c r="I1056">
        <v>987</v>
      </c>
      <c r="J1056">
        <v>800</v>
      </c>
      <c r="K1056" t="s">
        <v>2775</v>
      </c>
      <c r="L1056">
        <v>737</v>
      </c>
      <c r="M1056">
        <v>44.44</v>
      </c>
      <c r="N1056">
        <v>2014</v>
      </c>
      <c r="O1056" t="str">
        <f>VLOOKUP(C1056, Query[[Country]:[Population Rank]],2,FALSE)</f>
        <v>57</v>
      </c>
      <c r="P1056" t="str">
        <f>VLOOKUP(C1056, Query[[Country]:[Growth Rate]],3,FALSE)</f>
        <v>0.18%</v>
      </c>
      <c r="Q1056" t="str">
        <f>VLOOKUP(C1056, Query[[Country]:[World Percentage]],4,FALSE)</f>
        <v>0.31%</v>
      </c>
      <c r="R1056" t="str">
        <f>VLOOKUP(C1056, Query[[Country]:[Density]],5,FALSE)</f>
        <v>658.05</v>
      </c>
      <c r="S1056" t="str">
        <f>VLOOKUP(C1056, Query[[Country]:[Land Area]],6, FALSE)</f>
        <v>35,410</v>
      </c>
      <c r="T1056" t="str">
        <f>VLOOKUP(C1056, Query[[Country]:[Area]],10, FALSE)</f>
        <v>36,193</v>
      </c>
      <c r="U1056" t="str">
        <f>VLOOKUP(C1056, Query[[Country]:[Region]],12, FALSE)</f>
        <v>Asia</v>
      </c>
      <c r="V1056" t="str">
        <f>VLOOKUP(C1056, Query[[Country]:[Subregion]],13, FALSE)</f>
        <v>Eastern Asia</v>
      </c>
      <c r="W1056" t="str">
        <f>VLOOKUP(C1056, Query[[Country]:[GDP (IMF)]],16, FALSE)</f>
        <v>$633.70 Bn</v>
      </c>
      <c r="X1056" t="str">
        <f>VLOOKUP(C1056, Query[[Country]:[GDP (UN)]],17, FALSE)</f>
        <v>-</v>
      </c>
      <c r="Y1056">
        <f>VLOOKUP(C1056, Query[[Country]:[GDP Per Capita]],18, FALSE)</f>
        <v>26607.09</v>
      </c>
    </row>
    <row r="1057" spans="1:25" x14ac:dyDescent="0.2">
      <c r="A1057">
        <v>856</v>
      </c>
      <c r="B1057" t="s">
        <v>872</v>
      </c>
      <c r="C1057" t="s">
        <v>428</v>
      </c>
      <c r="D1057">
        <v>7</v>
      </c>
      <c r="E1057">
        <v>355</v>
      </c>
      <c r="F1057">
        <v>478</v>
      </c>
      <c r="G1057">
        <v>210</v>
      </c>
      <c r="H1057">
        <v>788</v>
      </c>
      <c r="I1057">
        <v>782</v>
      </c>
      <c r="J1057">
        <v>609</v>
      </c>
      <c r="K1057" t="s">
        <v>2775</v>
      </c>
      <c r="L1057">
        <v>737</v>
      </c>
      <c r="M1057">
        <v>44.44</v>
      </c>
      <c r="N1057">
        <v>2014</v>
      </c>
      <c r="O1057" t="str">
        <f>VLOOKUP(C1057, Query[[Country]:[Population Rank]],2,FALSE)</f>
        <v>17</v>
      </c>
      <c r="P1057" t="str">
        <f>VLOOKUP(C1057, Query[[Country]:[Growth Rate]],3,FALSE)</f>
        <v>1.09%</v>
      </c>
      <c r="Q1057" t="str">
        <f>VLOOKUP(C1057, Query[[Country]:[World Percentage]],4,FALSE)</f>
        <v>1.08%</v>
      </c>
      <c r="R1057" t="str">
        <f>VLOOKUP(C1057, Query[[Country]:[Density]],5,FALSE)</f>
        <v>107.64</v>
      </c>
      <c r="S1057" t="str">
        <f>VLOOKUP(C1057, Query[[Country]:[Land Area]],6, FALSE)</f>
        <v>769,630</v>
      </c>
      <c r="T1057" t="str">
        <f>VLOOKUP(C1057, Query[[Country]:[Area]],10, FALSE)</f>
        <v>783,562</v>
      </c>
      <c r="U1057" t="str">
        <f>VLOOKUP(C1057, Query[[Country]:[Region]],12, FALSE)</f>
        <v>Asia</v>
      </c>
      <c r="V1057" t="str">
        <f>VLOOKUP(C1057, Query[[Country]:[Subregion]],13, FALSE)</f>
        <v>Western Asia</v>
      </c>
      <c r="W1057" t="str">
        <f>VLOOKUP(C1057, Query[[Country]:[GDP (IMF)]],16, FALSE)</f>
        <v>$809.55 Bn</v>
      </c>
      <c r="X1057" t="str">
        <f>VLOOKUP(C1057, Query[[Country]:[GDP (UN)]],17, FALSE)</f>
        <v>$863.71 Bn</v>
      </c>
      <c r="Y1057">
        <f>VLOOKUP(C1057, Query[[Country]:[GDP Per Capita]],18, FALSE)</f>
        <v>9598.81</v>
      </c>
    </row>
    <row r="1058" spans="1:25" x14ac:dyDescent="0.2">
      <c r="A1058">
        <v>857</v>
      </c>
      <c r="B1058" t="s">
        <v>873</v>
      </c>
      <c r="C1058" t="s">
        <v>141</v>
      </c>
      <c r="D1058">
        <v>15</v>
      </c>
      <c r="E1058">
        <v>355</v>
      </c>
      <c r="F1058">
        <v>345</v>
      </c>
      <c r="G1058">
        <v>210</v>
      </c>
      <c r="H1058">
        <v>721</v>
      </c>
      <c r="I1058">
        <v>890</v>
      </c>
      <c r="J1058">
        <v>493</v>
      </c>
      <c r="K1058" t="s">
        <v>2756</v>
      </c>
      <c r="L1058">
        <v>737</v>
      </c>
      <c r="M1058">
        <v>44.44</v>
      </c>
      <c r="N1058">
        <v>2014</v>
      </c>
      <c r="O1058" t="str">
        <f>VLOOKUP(C1058, Query[[Country]:[Population Rank]],2,FALSE)</f>
        <v>57</v>
      </c>
      <c r="P1058" t="str">
        <f>VLOOKUP(C1058, Query[[Country]:[Growth Rate]],3,FALSE)</f>
        <v>0.18%</v>
      </c>
      <c r="Q1058" t="str">
        <f>VLOOKUP(C1058, Query[[Country]:[World Percentage]],4,FALSE)</f>
        <v>0.31%</v>
      </c>
      <c r="R1058" t="str">
        <f>VLOOKUP(C1058, Query[[Country]:[Density]],5,FALSE)</f>
        <v>658.05</v>
      </c>
      <c r="S1058" t="str">
        <f>VLOOKUP(C1058, Query[[Country]:[Land Area]],6, FALSE)</f>
        <v>35,410</v>
      </c>
      <c r="T1058" t="str">
        <f>VLOOKUP(C1058, Query[[Country]:[Area]],10, FALSE)</f>
        <v>36,193</v>
      </c>
      <c r="U1058" t="str">
        <f>VLOOKUP(C1058, Query[[Country]:[Region]],12, FALSE)</f>
        <v>Asia</v>
      </c>
      <c r="V1058" t="str">
        <f>VLOOKUP(C1058, Query[[Country]:[Subregion]],13, FALSE)</f>
        <v>Eastern Asia</v>
      </c>
      <c r="W1058" t="str">
        <f>VLOOKUP(C1058, Query[[Country]:[GDP (IMF)]],16, FALSE)</f>
        <v>$633.70 Bn</v>
      </c>
      <c r="X1058" t="str">
        <f>VLOOKUP(C1058, Query[[Country]:[GDP (UN)]],17, FALSE)</f>
        <v>-</v>
      </c>
      <c r="Y1058">
        <f>VLOOKUP(C1058, Query[[Country]:[GDP Per Capita]],18, FALSE)</f>
        <v>26607.09</v>
      </c>
    </row>
    <row r="1059" spans="1:25" x14ac:dyDescent="0.2">
      <c r="A1059">
        <v>858</v>
      </c>
      <c r="B1059" t="s">
        <v>874</v>
      </c>
      <c r="C1059" t="s">
        <v>30</v>
      </c>
      <c r="D1059">
        <v>67</v>
      </c>
      <c r="E1059">
        <v>355</v>
      </c>
      <c r="F1059">
        <v>318</v>
      </c>
      <c r="G1059">
        <v>210</v>
      </c>
      <c r="H1059">
        <v>912</v>
      </c>
      <c r="I1059">
        <v>603</v>
      </c>
      <c r="J1059">
        <v>493</v>
      </c>
      <c r="K1059" t="s">
        <v>2784</v>
      </c>
      <c r="L1059">
        <v>637</v>
      </c>
      <c r="M1059">
        <v>44.44</v>
      </c>
      <c r="N1059">
        <v>2014</v>
      </c>
      <c r="O1059" t="str">
        <f>VLOOKUP(C1059, Query[[Country]:[Population Rank]],2,FALSE)</f>
        <v>11</v>
      </c>
      <c r="P1059" t="str">
        <f>VLOOKUP(C1059, Query[[Country]:[Growth Rate]],3,FALSE)</f>
        <v>-0.30%</v>
      </c>
      <c r="Q1059" t="str">
        <f>VLOOKUP(C1059, Query[[Country]:[World Percentage]],4,FALSE)</f>
        <v>1.62%</v>
      </c>
      <c r="R1059" t="str">
        <f>VLOOKUP(C1059, Query[[Country]:[Density]],5,FALSE)</f>
        <v>334.66</v>
      </c>
      <c r="S1059" t="str">
        <f>VLOOKUP(C1059, Query[[Country]:[Land Area]],6, FALSE)</f>
        <v>364,555</v>
      </c>
      <c r="T1059" t="str">
        <f>VLOOKUP(C1059, Query[[Country]:[Area]],10, FALSE)</f>
        <v>377,930</v>
      </c>
      <c r="U1059" t="str">
        <f>VLOOKUP(C1059, Query[[Country]:[Region]],12, FALSE)</f>
        <v>Asia</v>
      </c>
      <c r="V1059" t="str">
        <f>VLOOKUP(C1059, Query[[Country]:[Subregion]],13, FALSE)</f>
        <v>Eastern Asia</v>
      </c>
      <c r="W1059" t="str">
        <f>VLOOKUP(C1059, Query[[Country]:[GDP (IMF)]],16, FALSE)</f>
        <v>$5.50 Tn</v>
      </c>
      <c r="X1059" t="str">
        <f>VLOOKUP(C1059, Query[[Country]:[GDP (UN)]],17, FALSE)</f>
        <v>$4.94 Tn</v>
      </c>
      <c r="Y1059">
        <f>VLOOKUP(C1059, Query[[Country]:[GDP Per Capita]],18, FALSE)</f>
        <v>43450.14</v>
      </c>
    </row>
    <row r="1060" spans="1:25" x14ac:dyDescent="0.2">
      <c r="A1060">
        <v>859</v>
      </c>
      <c r="B1060" t="s">
        <v>875</v>
      </c>
      <c r="C1060" t="s">
        <v>115</v>
      </c>
      <c r="D1060">
        <v>23</v>
      </c>
      <c r="E1060">
        <v>355</v>
      </c>
      <c r="F1060">
        <v>478</v>
      </c>
      <c r="G1060">
        <v>210</v>
      </c>
      <c r="H1060">
        <v>690</v>
      </c>
      <c r="I1060">
        <v>959</v>
      </c>
      <c r="J1060">
        <v>800</v>
      </c>
      <c r="K1060" t="s">
        <v>2778</v>
      </c>
      <c r="L1060">
        <v>637</v>
      </c>
      <c r="M1060">
        <v>44.44</v>
      </c>
      <c r="N1060">
        <v>2014</v>
      </c>
      <c r="O1060" t="str">
        <f>VLOOKUP(C1060, Query[[Country]:[Population Rank]],2,FALSE)</f>
        <v>55</v>
      </c>
      <c r="P1060" t="str">
        <f>VLOOKUP(C1060, Query[[Country]:[Growth Rate]],3,FALSE)</f>
        <v>1.18%</v>
      </c>
      <c r="Q1060" t="str">
        <f>VLOOKUP(C1060, Query[[Country]:[World Percentage]],4,FALSE)</f>
        <v>0.33%</v>
      </c>
      <c r="R1060" t="str">
        <f>VLOOKUP(C1060, Query[[Country]:[Density]],5,FALSE)</f>
        <v>3.32</v>
      </c>
      <c r="S1060" t="str">
        <f>VLOOKUP(C1060, Query[[Country]:[Land Area]],6, FALSE)</f>
        <v>7,682,300</v>
      </c>
      <c r="T1060" t="str">
        <f>VLOOKUP(C1060, Query[[Country]:[Area]],10, FALSE)</f>
        <v>7,692,024</v>
      </c>
      <c r="U1060" t="str">
        <f>VLOOKUP(C1060, Query[[Country]:[Region]],12, FALSE)</f>
        <v>Oceania</v>
      </c>
      <c r="V1060" t="str">
        <f>VLOOKUP(C1060, Query[[Country]:[Subregion]],13, FALSE)</f>
        <v>Australia and New Zealand</v>
      </c>
      <c r="W1060" t="str">
        <f>VLOOKUP(C1060, Query[[Country]:[GDP (IMF)]],16, FALSE)</f>
        <v>$1.48 Tn</v>
      </c>
      <c r="X1060" t="str">
        <f>VLOOKUP(C1060, Query[[Country]:[GDP (UN)]],17, FALSE)</f>
        <v>$1.30 Tn</v>
      </c>
      <c r="Y1060">
        <f>VLOOKUP(C1060, Query[[Country]:[GDP Per Capita]],18, FALSE)</f>
        <v>58096.73</v>
      </c>
    </row>
    <row r="1061" spans="1:25" x14ac:dyDescent="0.2">
      <c r="A1061">
        <v>860</v>
      </c>
      <c r="B1061" t="s">
        <v>876</v>
      </c>
      <c r="C1061" t="s">
        <v>30</v>
      </c>
      <c r="D1061">
        <v>68</v>
      </c>
      <c r="E1061">
        <v>355</v>
      </c>
      <c r="F1061">
        <v>478</v>
      </c>
      <c r="G1061">
        <v>210</v>
      </c>
      <c r="H1061">
        <v>966</v>
      </c>
      <c r="I1061">
        <v>901</v>
      </c>
      <c r="J1061">
        <v>609</v>
      </c>
      <c r="K1061" t="s">
        <v>2775</v>
      </c>
      <c r="L1061">
        <v>637</v>
      </c>
      <c r="M1061">
        <v>44.44</v>
      </c>
      <c r="N1061">
        <v>2014</v>
      </c>
      <c r="O1061" t="str">
        <f>VLOOKUP(C1061, Query[[Country]:[Population Rank]],2,FALSE)</f>
        <v>11</v>
      </c>
      <c r="P1061" t="str">
        <f>VLOOKUP(C1061, Query[[Country]:[Growth Rate]],3,FALSE)</f>
        <v>-0.30%</v>
      </c>
      <c r="Q1061" t="str">
        <f>VLOOKUP(C1061, Query[[Country]:[World Percentage]],4,FALSE)</f>
        <v>1.62%</v>
      </c>
      <c r="R1061" t="str">
        <f>VLOOKUP(C1061, Query[[Country]:[Density]],5,FALSE)</f>
        <v>334.66</v>
      </c>
      <c r="S1061" t="str">
        <f>VLOOKUP(C1061, Query[[Country]:[Land Area]],6, FALSE)</f>
        <v>364,555</v>
      </c>
      <c r="T1061" t="str">
        <f>VLOOKUP(C1061, Query[[Country]:[Area]],10, FALSE)</f>
        <v>377,930</v>
      </c>
      <c r="U1061" t="str">
        <f>VLOOKUP(C1061, Query[[Country]:[Region]],12, FALSE)</f>
        <v>Asia</v>
      </c>
      <c r="V1061" t="str">
        <f>VLOOKUP(C1061, Query[[Country]:[Subregion]],13, FALSE)</f>
        <v>Eastern Asia</v>
      </c>
      <c r="W1061" t="str">
        <f>VLOOKUP(C1061, Query[[Country]:[GDP (IMF)]],16, FALSE)</f>
        <v>$5.50 Tn</v>
      </c>
      <c r="X1061" t="str">
        <f>VLOOKUP(C1061, Query[[Country]:[GDP (UN)]],17, FALSE)</f>
        <v>$4.94 Tn</v>
      </c>
      <c r="Y1061">
        <f>VLOOKUP(C1061, Query[[Country]:[GDP Per Capita]],18, FALSE)</f>
        <v>43450.14</v>
      </c>
    </row>
    <row r="1062" spans="1:25" x14ac:dyDescent="0.2">
      <c r="A1062">
        <v>861</v>
      </c>
      <c r="B1062" t="s">
        <v>877</v>
      </c>
      <c r="C1062" t="s">
        <v>101</v>
      </c>
      <c r="D1062">
        <v>50</v>
      </c>
      <c r="E1062">
        <v>355</v>
      </c>
      <c r="F1062">
        <v>478</v>
      </c>
      <c r="G1062">
        <v>203</v>
      </c>
      <c r="H1062">
        <v>741</v>
      </c>
      <c r="I1062">
        <v>493</v>
      </c>
      <c r="J1062">
        <v>800</v>
      </c>
      <c r="K1062" t="s">
        <v>2778</v>
      </c>
      <c r="L1062">
        <v>637</v>
      </c>
      <c r="M1062">
        <v>44.44</v>
      </c>
      <c r="N1062">
        <v>2014</v>
      </c>
      <c r="O1062" t="str">
        <f>VLOOKUP(C1062, Query[[Country]:[Population Rank]],2,FALSE)</f>
        <v>19</v>
      </c>
      <c r="P1062" t="str">
        <f>VLOOKUP(C1062, Query[[Country]:[Growth Rate]],3,FALSE)</f>
        <v>0.32%</v>
      </c>
      <c r="Q1062" t="str">
        <f>VLOOKUP(C1062, Query[[Country]:[World Percentage]],4,FALSE)</f>
        <v>1.07%</v>
      </c>
      <c r="R1062" t="str">
        <f>VLOOKUP(C1062, Query[[Country]:[Density]],5,FALSE)</f>
        <v>234.61</v>
      </c>
      <c r="S1062" t="str">
        <f>VLOOKUP(C1062, Query[[Country]:[Land Area]],6, FALSE)</f>
        <v>348,560</v>
      </c>
      <c r="T1062" t="str">
        <f>VLOOKUP(C1062, Query[[Country]:[Area]],10, FALSE)</f>
        <v>357,114</v>
      </c>
      <c r="U1062" t="str">
        <f>VLOOKUP(C1062, Query[[Country]:[Region]],12, FALSE)</f>
        <v>Europe</v>
      </c>
      <c r="V1062" t="str">
        <f>VLOOKUP(C1062, Query[[Country]:[Subregion]],13, FALSE)</f>
        <v>Western Europe</v>
      </c>
      <c r="W1062" t="str">
        <f>VLOOKUP(C1062, Query[[Country]:[GDP (IMF)]],16, FALSE)</f>
        <v>$4.16 Tn</v>
      </c>
      <c r="X1062" t="str">
        <f>VLOOKUP(C1062, Query[[Country]:[GDP (UN)]],17, FALSE)</f>
        <v>$3.48 Tn</v>
      </c>
      <c r="Y1062">
        <f>VLOOKUP(C1062, Query[[Country]:[GDP Per Capita]],18, FALSE)</f>
        <v>49617.15</v>
      </c>
    </row>
    <row r="1063" spans="1:25" x14ac:dyDescent="0.2">
      <c r="A1063">
        <v>862</v>
      </c>
      <c r="B1063" t="s">
        <v>2815</v>
      </c>
      <c r="C1063" t="s">
        <v>401</v>
      </c>
      <c r="D1063">
        <v>6</v>
      </c>
      <c r="E1063">
        <v>355</v>
      </c>
      <c r="F1063">
        <v>478</v>
      </c>
      <c r="G1063">
        <v>210</v>
      </c>
      <c r="H1063">
        <v>963</v>
      </c>
      <c r="I1063">
        <v>834</v>
      </c>
      <c r="J1063">
        <v>800</v>
      </c>
      <c r="K1063" t="s">
        <v>2729</v>
      </c>
      <c r="L1063">
        <v>373</v>
      </c>
      <c r="M1063">
        <v>44.44</v>
      </c>
      <c r="N1063">
        <v>2014</v>
      </c>
      <c r="O1063" t="str">
        <f>VLOOKUP(C1063, Query[[Country]:[Population Rank]],2,FALSE)</f>
        <v>94</v>
      </c>
      <c r="P1063" t="str">
        <f>VLOOKUP(C1063, Query[[Country]:[Growth Rate]],3,FALSE)</f>
        <v>-0.25%</v>
      </c>
      <c r="Q1063" t="str">
        <f>VLOOKUP(C1063, Query[[Country]:[World Percentage]],4,FALSE)</f>
        <v>0.12%</v>
      </c>
      <c r="R1063" t="str">
        <f>VLOOKUP(C1063, Query[[Country]:[Density]],5,FALSE)</f>
        <v>103.84</v>
      </c>
      <c r="S1063" t="str">
        <f>VLOOKUP(C1063, Query[[Country]:[Land Area]],6, FALSE)</f>
        <v>90,530</v>
      </c>
      <c r="T1063" t="str">
        <f>VLOOKUP(C1063, Query[[Country]:[Area]],10, FALSE)</f>
        <v>93,028</v>
      </c>
      <c r="U1063" t="str">
        <f>VLOOKUP(C1063, Query[[Country]:[Region]],12, FALSE)</f>
        <v>Europe</v>
      </c>
      <c r="V1063" t="str">
        <f>VLOOKUP(C1063, Query[[Country]:[Subregion]],13, FALSE)</f>
        <v>Eastern Europe</v>
      </c>
      <c r="W1063" t="str">
        <f>VLOOKUP(C1063, Query[[Country]:[GDP (IMF)]],16, FALSE)</f>
        <v>$177.73 Bn</v>
      </c>
      <c r="X1063" t="str">
        <f>VLOOKUP(C1063, Query[[Country]:[GDP (UN)]],17, FALSE)</f>
        <v>$125.82 Bn</v>
      </c>
      <c r="Y1063">
        <f>VLOOKUP(C1063, Query[[Country]:[GDP Per Capita]],18, FALSE)</f>
        <v>18398.3</v>
      </c>
    </row>
    <row r="1064" spans="1:25" x14ac:dyDescent="0.2">
      <c r="A1064">
        <v>863</v>
      </c>
      <c r="B1064" t="s">
        <v>878</v>
      </c>
      <c r="C1064" t="s">
        <v>30</v>
      </c>
      <c r="D1064">
        <v>69</v>
      </c>
      <c r="E1064">
        <v>355</v>
      </c>
      <c r="F1064">
        <v>478</v>
      </c>
      <c r="G1064">
        <v>210</v>
      </c>
      <c r="H1064">
        <v>879</v>
      </c>
      <c r="I1064">
        <v>761</v>
      </c>
      <c r="J1064">
        <v>800</v>
      </c>
      <c r="K1064" t="s">
        <v>2775</v>
      </c>
      <c r="L1064">
        <v>737</v>
      </c>
      <c r="M1064">
        <v>44.44</v>
      </c>
      <c r="N1064">
        <v>2014</v>
      </c>
      <c r="O1064" t="str">
        <f>VLOOKUP(C1064, Query[[Country]:[Population Rank]],2,FALSE)</f>
        <v>11</v>
      </c>
      <c r="P1064" t="str">
        <f>VLOOKUP(C1064, Query[[Country]:[Growth Rate]],3,FALSE)</f>
        <v>-0.30%</v>
      </c>
      <c r="Q1064" t="str">
        <f>VLOOKUP(C1064, Query[[Country]:[World Percentage]],4,FALSE)</f>
        <v>1.62%</v>
      </c>
      <c r="R1064" t="str">
        <f>VLOOKUP(C1064, Query[[Country]:[Density]],5,FALSE)</f>
        <v>334.66</v>
      </c>
      <c r="S1064" t="str">
        <f>VLOOKUP(C1064, Query[[Country]:[Land Area]],6, FALSE)</f>
        <v>364,555</v>
      </c>
      <c r="T1064" t="str">
        <f>VLOOKUP(C1064, Query[[Country]:[Area]],10, FALSE)</f>
        <v>377,930</v>
      </c>
      <c r="U1064" t="str">
        <f>VLOOKUP(C1064, Query[[Country]:[Region]],12, FALSE)</f>
        <v>Asia</v>
      </c>
      <c r="V1064" t="str">
        <f>VLOOKUP(C1064, Query[[Country]:[Subregion]],13, FALSE)</f>
        <v>Eastern Asia</v>
      </c>
      <c r="W1064" t="str">
        <f>VLOOKUP(C1064, Query[[Country]:[GDP (IMF)]],16, FALSE)</f>
        <v>$5.50 Tn</v>
      </c>
      <c r="X1064" t="str">
        <f>VLOOKUP(C1064, Query[[Country]:[GDP (UN)]],17, FALSE)</f>
        <v>$4.94 Tn</v>
      </c>
      <c r="Y1064">
        <f>VLOOKUP(C1064, Query[[Country]:[GDP Per Capita]],18, FALSE)</f>
        <v>43450.14</v>
      </c>
    </row>
    <row r="1065" spans="1:25" x14ac:dyDescent="0.2">
      <c r="A1065">
        <v>864</v>
      </c>
      <c r="B1065" t="s">
        <v>879</v>
      </c>
      <c r="C1065" t="s">
        <v>15</v>
      </c>
      <c r="D1065">
        <v>223</v>
      </c>
      <c r="E1065">
        <v>355</v>
      </c>
      <c r="F1065">
        <v>478</v>
      </c>
      <c r="G1065">
        <v>210</v>
      </c>
      <c r="H1065">
        <v>883</v>
      </c>
      <c r="I1065">
        <v>842</v>
      </c>
      <c r="J1065">
        <v>800</v>
      </c>
      <c r="K1065" t="s">
        <v>2775</v>
      </c>
      <c r="L1065">
        <v>737</v>
      </c>
      <c r="M1065">
        <v>44.44</v>
      </c>
      <c r="N1065">
        <v>2014</v>
      </c>
      <c r="O1065" t="str">
        <f>VLOOKUP(C1065, Query[[Country]:[Population Rank]],2,FALSE)</f>
        <v>3</v>
      </c>
      <c r="P1065" t="str">
        <f>VLOOKUP(C1065, Query[[Country]:[Growth Rate]],3,FALSE)</f>
        <v>0.59%</v>
      </c>
      <c r="Q1065" t="str">
        <f>VLOOKUP(C1065, Query[[Country]:[World Percentage]],4,FALSE)</f>
        <v>4.25%</v>
      </c>
      <c r="R1065" t="str">
        <f>VLOOKUP(C1065, Query[[Country]:[Density]],5,FALSE)</f>
        <v>35.32</v>
      </c>
      <c r="S1065" t="str">
        <f>VLOOKUP(C1065, Query[[Country]:[Land Area]],6, FALSE)</f>
        <v>9,147,420</v>
      </c>
      <c r="T1065" t="str">
        <f>VLOOKUP(C1065, Query[[Country]:[Area]],10, FALSE)</f>
        <v>9,372,610</v>
      </c>
      <c r="U1065" t="str">
        <f>VLOOKUP(C1065, Query[[Country]:[Region]],12, FALSE)</f>
        <v>Americas</v>
      </c>
      <c r="V1065" t="str">
        <f>VLOOKUP(C1065, Query[[Country]:[Subregion]],13, FALSE)</f>
        <v>Northern America</v>
      </c>
      <c r="W1065" t="str">
        <f>VLOOKUP(C1065, Query[[Country]:[GDP (IMF)]],16, FALSE)</f>
        <v>$22.20 Tn</v>
      </c>
      <c r="X1065" t="str">
        <f>VLOOKUP(C1065, Query[[Country]:[GDP (UN)]],17, FALSE)</f>
        <v>$18.62 Tn</v>
      </c>
      <c r="Y1065">
        <f>VLOOKUP(C1065, Query[[Country]:[GDP Per Capita]],18, FALSE)</f>
        <v>67063.27</v>
      </c>
    </row>
    <row r="1066" spans="1:25" x14ac:dyDescent="0.2">
      <c r="A1066">
        <v>865</v>
      </c>
      <c r="B1066" t="s">
        <v>880</v>
      </c>
      <c r="C1066" t="s">
        <v>138</v>
      </c>
      <c r="D1066">
        <v>50</v>
      </c>
      <c r="E1066">
        <v>355</v>
      </c>
      <c r="F1066">
        <v>478</v>
      </c>
      <c r="G1066">
        <v>210</v>
      </c>
      <c r="H1066">
        <v>810</v>
      </c>
      <c r="I1066">
        <v>987</v>
      </c>
      <c r="J1066">
        <v>800</v>
      </c>
      <c r="K1066" t="s">
        <v>2805</v>
      </c>
      <c r="L1066">
        <v>227</v>
      </c>
      <c r="M1066">
        <v>44.44</v>
      </c>
      <c r="N1066">
        <v>2014</v>
      </c>
      <c r="O1066" t="str">
        <f>VLOOKUP(C1066, Query[[Country]:[Population Rank]],2,FALSE)</f>
        <v>1</v>
      </c>
      <c r="P1066" t="str">
        <f>VLOOKUP(C1066, Query[[Country]:[Growth Rate]],3,FALSE)</f>
        <v>0.39%</v>
      </c>
      <c r="Q1066" t="str">
        <f>VLOOKUP(C1066, Query[[Country]:[World Percentage]],4,FALSE)</f>
        <v>18.47%</v>
      </c>
      <c r="R1066" t="str">
        <f>VLOOKUP(C1066, Query[[Country]:[Density]],5,FALSE)</f>
        <v>148.28</v>
      </c>
      <c r="S1066" t="str">
        <f>VLOOKUP(C1066, Query[[Country]:[Land Area]],6, FALSE)</f>
        <v>9,388,211</v>
      </c>
      <c r="T1066" t="str">
        <f>VLOOKUP(C1066, Query[[Country]:[Area]],10, FALSE)</f>
        <v>9,706,961</v>
      </c>
      <c r="U1066" t="str">
        <f>VLOOKUP(C1066, Query[[Country]:[Region]],12, FALSE)</f>
        <v>Asia</v>
      </c>
      <c r="V1066" t="str">
        <f>VLOOKUP(C1066, Query[[Country]:[Subregion]],13, FALSE)</f>
        <v>Eastern Asia</v>
      </c>
      <c r="W1066" t="str">
        <f>VLOOKUP(C1066, Query[[Country]:[GDP (IMF)]],16, FALSE)</f>
        <v>$15.47 Tn</v>
      </c>
      <c r="X1066" t="str">
        <f>VLOOKUP(C1066, Query[[Country]:[GDP (UN)]],17, FALSE)</f>
        <v>$11.22 Tn</v>
      </c>
      <c r="Y1066">
        <f>VLOOKUP(C1066, Query[[Country]:[GDP Per Capita]],18, FALSE)</f>
        <v>10746.78</v>
      </c>
    </row>
    <row r="1067" spans="1:25" x14ac:dyDescent="0.2">
      <c r="A1067">
        <v>866</v>
      </c>
      <c r="B1067" t="s">
        <v>881</v>
      </c>
      <c r="C1067" t="s">
        <v>115</v>
      </c>
      <c r="D1067">
        <v>24</v>
      </c>
      <c r="E1067">
        <v>355</v>
      </c>
      <c r="F1067">
        <v>478</v>
      </c>
      <c r="G1067">
        <v>210</v>
      </c>
      <c r="H1067">
        <v>613</v>
      </c>
      <c r="I1067">
        <v>696</v>
      </c>
      <c r="J1067">
        <v>493</v>
      </c>
      <c r="K1067" t="s">
        <v>2779</v>
      </c>
      <c r="L1067">
        <v>426</v>
      </c>
      <c r="M1067">
        <v>44.43</v>
      </c>
      <c r="N1067">
        <v>2014</v>
      </c>
      <c r="O1067" t="str">
        <f>VLOOKUP(C1067, Query[[Country]:[Population Rank]],2,FALSE)</f>
        <v>55</v>
      </c>
      <c r="P1067" t="str">
        <f>VLOOKUP(C1067, Query[[Country]:[Growth Rate]],3,FALSE)</f>
        <v>1.18%</v>
      </c>
      <c r="Q1067" t="str">
        <f>VLOOKUP(C1067, Query[[Country]:[World Percentage]],4,FALSE)</f>
        <v>0.33%</v>
      </c>
      <c r="R1067" t="str">
        <f>VLOOKUP(C1067, Query[[Country]:[Density]],5,FALSE)</f>
        <v>3.32</v>
      </c>
      <c r="S1067" t="str">
        <f>VLOOKUP(C1067, Query[[Country]:[Land Area]],6, FALSE)</f>
        <v>7,682,300</v>
      </c>
      <c r="T1067" t="str">
        <f>VLOOKUP(C1067, Query[[Country]:[Area]],10, FALSE)</f>
        <v>7,692,024</v>
      </c>
      <c r="U1067" t="str">
        <f>VLOOKUP(C1067, Query[[Country]:[Region]],12, FALSE)</f>
        <v>Oceania</v>
      </c>
      <c r="V1067" t="str">
        <f>VLOOKUP(C1067, Query[[Country]:[Subregion]],13, FALSE)</f>
        <v>Australia and New Zealand</v>
      </c>
      <c r="W1067" t="str">
        <f>VLOOKUP(C1067, Query[[Country]:[GDP (IMF)]],16, FALSE)</f>
        <v>$1.48 Tn</v>
      </c>
      <c r="X1067" t="str">
        <f>VLOOKUP(C1067, Query[[Country]:[GDP (UN)]],17, FALSE)</f>
        <v>$1.30 Tn</v>
      </c>
      <c r="Y1067">
        <f>VLOOKUP(C1067, Query[[Country]:[GDP Per Capita]],18, FALSE)</f>
        <v>58096.73</v>
      </c>
    </row>
    <row r="1068" spans="1:25" x14ac:dyDescent="0.2">
      <c r="A1068">
        <v>867</v>
      </c>
      <c r="B1068" t="s">
        <v>882</v>
      </c>
      <c r="C1068" t="s">
        <v>15</v>
      </c>
      <c r="D1068">
        <v>224</v>
      </c>
      <c r="E1068">
        <v>355</v>
      </c>
      <c r="F1068">
        <v>478</v>
      </c>
      <c r="G1068">
        <v>210</v>
      </c>
      <c r="H1068">
        <v>936</v>
      </c>
      <c r="I1068">
        <v>849</v>
      </c>
      <c r="J1068">
        <v>609</v>
      </c>
      <c r="K1068" t="s">
        <v>2778</v>
      </c>
      <c r="L1068">
        <v>552</v>
      </c>
      <c r="M1068">
        <v>44.43</v>
      </c>
      <c r="N1068">
        <v>2014</v>
      </c>
      <c r="O1068" t="str">
        <f>VLOOKUP(C1068, Query[[Country]:[Population Rank]],2,FALSE)</f>
        <v>3</v>
      </c>
      <c r="P1068" t="str">
        <f>VLOOKUP(C1068, Query[[Country]:[Growth Rate]],3,FALSE)</f>
        <v>0.59%</v>
      </c>
      <c r="Q1068" t="str">
        <f>VLOOKUP(C1068, Query[[Country]:[World Percentage]],4,FALSE)</f>
        <v>4.25%</v>
      </c>
      <c r="R1068" t="str">
        <f>VLOOKUP(C1068, Query[[Country]:[Density]],5,FALSE)</f>
        <v>35.32</v>
      </c>
      <c r="S1068" t="str">
        <f>VLOOKUP(C1068, Query[[Country]:[Land Area]],6, FALSE)</f>
        <v>9,147,420</v>
      </c>
      <c r="T1068" t="str">
        <f>VLOOKUP(C1068, Query[[Country]:[Area]],10, FALSE)</f>
        <v>9,372,610</v>
      </c>
      <c r="U1068" t="str">
        <f>VLOOKUP(C1068, Query[[Country]:[Region]],12, FALSE)</f>
        <v>Americas</v>
      </c>
      <c r="V1068" t="str">
        <f>VLOOKUP(C1068, Query[[Country]:[Subregion]],13, FALSE)</f>
        <v>Northern America</v>
      </c>
      <c r="W1068" t="str">
        <f>VLOOKUP(C1068, Query[[Country]:[GDP (IMF)]],16, FALSE)</f>
        <v>$22.20 Tn</v>
      </c>
      <c r="X1068" t="str">
        <f>VLOOKUP(C1068, Query[[Country]:[GDP (UN)]],17, FALSE)</f>
        <v>$18.62 Tn</v>
      </c>
      <c r="Y1068">
        <f>VLOOKUP(C1068, Query[[Country]:[GDP Per Capita]],18, FALSE)</f>
        <v>67063.27</v>
      </c>
    </row>
    <row r="1069" spans="1:25" x14ac:dyDescent="0.2">
      <c r="A1069">
        <v>868</v>
      </c>
      <c r="B1069" t="s">
        <v>883</v>
      </c>
      <c r="C1069" t="s">
        <v>358</v>
      </c>
      <c r="D1069">
        <v>13</v>
      </c>
      <c r="E1069">
        <v>355</v>
      </c>
      <c r="F1069">
        <v>478</v>
      </c>
      <c r="G1069">
        <v>210</v>
      </c>
      <c r="H1069">
        <v>879</v>
      </c>
      <c r="I1069">
        <v>853</v>
      </c>
      <c r="J1069">
        <v>609</v>
      </c>
      <c r="K1069" t="s">
        <v>2778</v>
      </c>
      <c r="L1069">
        <v>637</v>
      </c>
      <c r="M1069">
        <v>44.43</v>
      </c>
      <c r="N1069">
        <v>2014</v>
      </c>
      <c r="O1069" t="str">
        <f>VLOOKUP(C1069, Query[[Country]:[Population Rank]],2,FALSE)</f>
        <v>2</v>
      </c>
      <c r="P1069" t="str">
        <f>VLOOKUP(C1069, Query[[Country]:[Growth Rate]],3,FALSE)</f>
        <v>0.99%</v>
      </c>
      <c r="Q1069" t="str">
        <f>VLOOKUP(C1069, Query[[Country]:[World Percentage]],4,FALSE)</f>
        <v>17.70%</v>
      </c>
      <c r="R1069" t="str">
        <f>VLOOKUP(C1069, Query[[Country]:[Density]],5,FALSE)</f>
        <v>419.76</v>
      </c>
      <c r="S1069" t="str">
        <f>VLOOKUP(C1069, Query[[Country]:[Land Area]],6, FALSE)</f>
        <v>2,973,190</v>
      </c>
      <c r="T1069" t="str">
        <f>VLOOKUP(C1069, Query[[Country]:[Area]],10, FALSE)</f>
        <v>3,287,590</v>
      </c>
      <c r="U1069" t="str">
        <f>VLOOKUP(C1069, Query[[Country]:[Region]],12, FALSE)</f>
        <v>Asia</v>
      </c>
      <c r="V1069" t="str">
        <f>VLOOKUP(C1069, Query[[Country]:[Subregion]],13, FALSE)</f>
        <v>Southern Asia</v>
      </c>
      <c r="W1069" t="str">
        <f>VLOOKUP(C1069, Query[[Country]:[GDP (IMF)]],16, FALSE)</f>
        <v>$3.26 Tn</v>
      </c>
      <c r="X1069" t="str">
        <f>VLOOKUP(C1069, Query[[Country]:[GDP (UN)]],17, FALSE)</f>
        <v>$2.26 Tn</v>
      </c>
      <c r="Y1069">
        <f>VLOOKUP(C1069, Query[[Country]:[GDP Per Capita]],18, FALSE)</f>
        <v>2360.66</v>
      </c>
    </row>
    <row r="1070" spans="1:25" x14ac:dyDescent="0.2">
      <c r="A1070">
        <v>869</v>
      </c>
      <c r="B1070" t="s">
        <v>884</v>
      </c>
      <c r="C1070" t="s">
        <v>30</v>
      </c>
      <c r="D1070">
        <v>70</v>
      </c>
      <c r="E1070">
        <v>355</v>
      </c>
      <c r="F1070">
        <v>478</v>
      </c>
      <c r="G1070">
        <v>210</v>
      </c>
      <c r="H1070">
        <v>927</v>
      </c>
      <c r="I1070">
        <v>831</v>
      </c>
      <c r="J1070">
        <v>800</v>
      </c>
      <c r="K1070" t="s">
        <v>2764</v>
      </c>
      <c r="L1070">
        <v>307</v>
      </c>
      <c r="M1070">
        <v>44.43</v>
      </c>
      <c r="N1070">
        <v>2014</v>
      </c>
      <c r="O1070" t="str">
        <f>VLOOKUP(C1070, Query[[Country]:[Population Rank]],2,FALSE)</f>
        <v>11</v>
      </c>
      <c r="P1070" t="str">
        <f>VLOOKUP(C1070, Query[[Country]:[Growth Rate]],3,FALSE)</f>
        <v>-0.30%</v>
      </c>
      <c r="Q1070" t="str">
        <f>VLOOKUP(C1070, Query[[Country]:[World Percentage]],4,FALSE)</f>
        <v>1.62%</v>
      </c>
      <c r="R1070" t="str">
        <f>VLOOKUP(C1070, Query[[Country]:[Density]],5,FALSE)</f>
        <v>334.66</v>
      </c>
      <c r="S1070" t="str">
        <f>VLOOKUP(C1070, Query[[Country]:[Land Area]],6, FALSE)</f>
        <v>364,555</v>
      </c>
      <c r="T1070" t="str">
        <f>VLOOKUP(C1070, Query[[Country]:[Area]],10, FALSE)</f>
        <v>377,930</v>
      </c>
      <c r="U1070" t="str">
        <f>VLOOKUP(C1070, Query[[Country]:[Region]],12, FALSE)</f>
        <v>Asia</v>
      </c>
      <c r="V1070" t="str">
        <f>VLOOKUP(C1070, Query[[Country]:[Subregion]],13, FALSE)</f>
        <v>Eastern Asia</v>
      </c>
      <c r="W1070" t="str">
        <f>VLOOKUP(C1070, Query[[Country]:[GDP (IMF)]],16, FALSE)</f>
        <v>$5.50 Tn</v>
      </c>
      <c r="X1070" t="str">
        <f>VLOOKUP(C1070, Query[[Country]:[GDP (UN)]],17, FALSE)</f>
        <v>$4.94 Tn</v>
      </c>
      <c r="Y1070">
        <f>VLOOKUP(C1070, Query[[Country]:[GDP Per Capita]],18, FALSE)</f>
        <v>43450.14</v>
      </c>
    </row>
    <row r="1071" spans="1:25" x14ac:dyDescent="0.2">
      <c r="A1071">
        <v>870</v>
      </c>
      <c r="B1071" t="s">
        <v>885</v>
      </c>
      <c r="C1071" t="s">
        <v>138</v>
      </c>
      <c r="D1071">
        <v>51</v>
      </c>
      <c r="E1071">
        <v>355</v>
      </c>
      <c r="F1071">
        <v>478</v>
      </c>
      <c r="G1071">
        <v>210</v>
      </c>
      <c r="H1071">
        <v>703</v>
      </c>
      <c r="I1071">
        <v>824</v>
      </c>
      <c r="J1071">
        <v>800</v>
      </c>
      <c r="K1071" t="s">
        <v>2729</v>
      </c>
      <c r="L1071">
        <v>481</v>
      </c>
      <c r="M1071">
        <v>44.43</v>
      </c>
      <c r="N1071">
        <v>2014</v>
      </c>
      <c r="O1071" t="str">
        <f>VLOOKUP(C1071, Query[[Country]:[Population Rank]],2,FALSE)</f>
        <v>1</v>
      </c>
      <c r="P1071" t="str">
        <f>VLOOKUP(C1071, Query[[Country]:[Growth Rate]],3,FALSE)</f>
        <v>0.39%</v>
      </c>
      <c r="Q1071" t="str">
        <f>VLOOKUP(C1071, Query[[Country]:[World Percentage]],4,FALSE)</f>
        <v>18.47%</v>
      </c>
      <c r="R1071" t="str">
        <f>VLOOKUP(C1071, Query[[Country]:[Density]],5,FALSE)</f>
        <v>148.28</v>
      </c>
      <c r="S1071" t="str">
        <f>VLOOKUP(C1071, Query[[Country]:[Land Area]],6, FALSE)</f>
        <v>9,388,211</v>
      </c>
      <c r="T1071" t="str">
        <f>VLOOKUP(C1071, Query[[Country]:[Area]],10, FALSE)</f>
        <v>9,706,961</v>
      </c>
      <c r="U1071" t="str">
        <f>VLOOKUP(C1071, Query[[Country]:[Region]],12, FALSE)</f>
        <v>Asia</v>
      </c>
      <c r="V1071" t="str">
        <f>VLOOKUP(C1071, Query[[Country]:[Subregion]],13, FALSE)</f>
        <v>Eastern Asia</v>
      </c>
      <c r="W1071" t="str">
        <f>VLOOKUP(C1071, Query[[Country]:[GDP (IMF)]],16, FALSE)</f>
        <v>$15.47 Tn</v>
      </c>
      <c r="X1071" t="str">
        <f>VLOOKUP(C1071, Query[[Country]:[GDP (UN)]],17, FALSE)</f>
        <v>$11.22 Tn</v>
      </c>
      <c r="Y1071">
        <f>VLOOKUP(C1071, Query[[Country]:[GDP Per Capita]],18, FALSE)</f>
        <v>10746.78</v>
      </c>
    </row>
    <row r="1072" spans="1:25" x14ac:dyDescent="0.2">
      <c r="A1072">
        <v>871</v>
      </c>
      <c r="B1072" t="s">
        <v>886</v>
      </c>
      <c r="C1072" t="s">
        <v>313</v>
      </c>
      <c r="D1072">
        <v>3</v>
      </c>
      <c r="E1072">
        <v>355</v>
      </c>
      <c r="F1072">
        <v>478</v>
      </c>
      <c r="G1072">
        <v>210</v>
      </c>
      <c r="H1072">
        <v>838</v>
      </c>
      <c r="I1072">
        <v>706</v>
      </c>
      <c r="J1072">
        <v>609</v>
      </c>
      <c r="K1072" t="s">
        <v>2778</v>
      </c>
      <c r="L1072">
        <v>737</v>
      </c>
      <c r="M1072">
        <v>44.43</v>
      </c>
      <c r="N1072">
        <v>2014</v>
      </c>
      <c r="O1072" t="str">
        <f>VLOOKUP(C1072, Query[[Country]:[Population Rank]],2,FALSE)</f>
        <v>20</v>
      </c>
      <c r="P1072" t="str">
        <f>VLOOKUP(C1072, Query[[Country]:[Growth Rate]],3,FALSE)</f>
        <v>0.25%</v>
      </c>
      <c r="Q1072" t="str">
        <f>VLOOKUP(C1072, Query[[Country]:[World Percentage]],4,FALSE)</f>
        <v>0.90%</v>
      </c>
      <c r="R1072" t="str">
        <f>VLOOKUP(C1072, Query[[Country]:[Density]],5,FALSE)</f>
        <v>136.03</v>
      </c>
      <c r="S1072" t="str">
        <f>VLOOKUP(C1072, Query[[Country]:[Land Area]],6, FALSE)</f>
        <v>510,890</v>
      </c>
      <c r="T1072" t="str">
        <f>VLOOKUP(C1072, Query[[Country]:[Area]],10, FALSE)</f>
        <v>513,120</v>
      </c>
      <c r="U1072" t="str">
        <f>VLOOKUP(C1072, Query[[Country]:[Region]],12, FALSE)</f>
        <v>Asia</v>
      </c>
      <c r="V1072" t="str">
        <f>VLOOKUP(C1072, Query[[Country]:[Subregion]],13, FALSE)</f>
        <v>South-Eastern Asia</v>
      </c>
      <c r="W1072" t="str">
        <f>VLOOKUP(C1072, Query[[Country]:[GDP (IMF)]],16, FALSE)</f>
        <v>$547.43 Bn</v>
      </c>
      <c r="X1072" t="str">
        <f>VLOOKUP(C1072, Query[[Country]:[GDP (UN)]],17, FALSE)</f>
        <v>$407.03 Bn</v>
      </c>
      <c r="Y1072">
        <f>VLOOKUP(C1072, Query[[Country]:[GDP Per Capita]],18, FALSE)</f>
        <v>7842.85</v>
      </c>
    </row>
    <row r="1073" spans="1:25" x14ac:dyDescent="0.2">
      <c r="A1073">
        <v>872</v>
      </c>
      <c r="B1073" t="s">
        <v>887</v>
      </c>
      <c r="C1073" t="s">
        <v>95</v>
      </c>
      <c r="D1073">
        <v>46</v>
      </c>
      <c r="E1073">
        <v>355</v>
      </c>
      <c r="F1073">
        <v>478</v>
      </c>
      <c r="G1073">
        <v>210</v>
      </c>
      <c r="H1073">
        <v>844</v>
      </c>
      <c r="I1073">
        <v>804</v>
      </c>
      <c r="J1073">
        <v>800</v>
      </c>
      <c r="K1073" t="s">
        <v>2778</v>
      </c>
      <c r="L1073">
        <v>637</v>
      </c>
      <c r="M1073">
        <v>44.43</v>
      </c>
      <c r="N1073">
        <v>2014</v>
      </c>
      <c r="O1073" t="str">
        <f>VLOOKUP(C1073, Query[[Country]:[Population Rank]],2,FALSE)</f>
        <v>23</v>
      </c>
      <c r="P1073" t="str">
        <f>VLOOKUP(C1073, Query[[Country]:[Growth Rate]],3,FALSE)</f>
        <v>-0.15%</v>
      </c>
      <c r="Q1073" t="str">
        <f>VLOOKUP(C1073, Query[[Country]:[World Percentage]],4,FALSE)</f>
        <v>0.78%</v>
      </c>
      <c r="R1073" t="str">
        <f>VLOOKUP(C1073, Query[[Country]:[Density]],5,FALSE)</f>
        <v>200.65</v>
      </c>
      <c r="S1073" t="str">
        <f>VLOOKUP(C1073, Query[[Country]:[Land Area]],6, FALSE)</f>
        <v>294,140</v>
      </c>
      <c r="T1073" t="str">
        <f>VLOOKUP(C1073, Query[[Country]:[Area]],10, FALSE)</f>
        <v>301,336</v>
      </c>
      <c r="U1073" t="str">
        <f>VLOOKUP(C1073, Query[[Country]:[Region]],12, FALSE)</f>
        <v>Europe</v>
      </c>
      <c r="V1073" t="str">
        <f>VLOOKUP(C1073, Query[[Country]:[Subregion]],13, FALSE)</f>
        <v>Southern Europe</v>
      </c>
      <c r="W1073" t="str">
        <f>VLOOKUP(C1073, Query[[Country]:[GDP (IMF)]],16, FALSE)</f>
        <v>$2.09 Tn</v>
      </c>
      <c r="X1073" t="str">
        <f>VLOOKUP(C1073, Query[[Country]:[GDP (UN)]],17, FALSE)</f>
        <v>$1.86 Tn</v>
      </c>
      <c r="Y1073">
        <f>VLOOKUP(C1073, Query[[Country]:[GDP Per Capita]],18, FALSE)</f>
        <v>34574.71</v>
      </c>
    </row>
    <row r="1074" spans="1:25" x14ac:dyDescent="0.2">
      <c r="A1074">
        <v>873</v>
      </c>
      <c r="B1074" t="s">
        <v>888</v>
      </c>
      <c r="C1074" t="s">
        <v>30</v>
      </c>
      <c r="D1074">
        <v>71</v>
      </c>
      <c r="E1074">
        <v>355</v>
      </c>
      <c r="F1074">
        <v>478</v>
      </c>
      <c r="G1074">
        <v>210</v>
      </c>
      <c r="H1074">
        <v>952</v>
      </c>
      <c r="I1074">
        <v>819</v>
      </c>
      <c r="J1074">
        <v>609</v>
      </c>
      <c r="K1074" t="s">
        <v>2729</v>
      </c>
      <c r="L1074">
        <v>426</v>
      </c>
      <c r="M1074">
        <v>44.43</v>
      </c>
      <c r="N1074">
        <v>2014</v>
      </c>
      <c r="O1074" t="str">
        <f>VLOOKUP(C1074, Query[[Country]:[Population Rank]],2,FALSE)</f>
        <v>11</v>
      </c>
      <c r="P1074" t="str">
        <f>VLOOKUP(C1074, Query[[Country]:[Growth Rate]],3,FALSE)</f>
        <v>-0.30%</v>
      </c>
      <c r="Q1074" t="str">
        <f>VLOOKUP(C1074, Query[[Country]:[World Percentage]],4,FALSE)</f>
        <v>1.62%</v>
      </c>
      <c r="R1074" t="str">
        <f>VLOOKUP(C1074, Query[[Country]:[Density]],5,FALSE)</f>
        <v>334.66</v>
      </c>
      <c r="S1074" t="str">
        <f>VLOOKUP(C1074, Query[[Country]:[Land Area]],6, FALSE)</f>
        <v>364,555</v>
      </c>
      <c r="T1074" t="str">
        <f>VLOOKUP(C1074, Query[[Country]:[Area]],10, FALSE)</f>
        <v>377,930</v>
      </c>
      <c r="U1074" t="str">
        <f>VLOOKUP(C1074, Query[[Country]:[Region]],12, FALSE)</f>
        <v>Asia</v>
      </c>
      <c r="V1074" t="str">
        <f>VLOOKUP(C1074, Query[[Country]:[Subregion]],13, FALSE)</f>
        <v>Eastern Asia</v>
      </c>
      <c r="W1074" t="str">
        <f>VLOOKUP(C1074, Query[[Country]:[GDP (IMF)]],16, FALSE)</f>
        <v>$5.50 Tn</v>
      </c>
      <c r="X1074" t="str">
        <f>VLOOKUP(C1074, Query[[Country]:[GDP (UN)]],17, FALSE)</f>
        <v>$4.94 Tn</v>
      </c>
      <c r="Y1074">
        <f>VLOOKUP(C1074, Query[[Country]:[GDP Per Capita]],18, FALSE)</f>
        <v>43450.14</v>
      </c>
    </row>
    <row r="1075" spans="1:25" x14ac:dyDescent="0.2">
      <c r="A1075">
        <v>874</v>
      </c>
      <c r="B1075" t="s">
        <v>889</v>
      </c>
      <c r="C1075" t="s">
        <v>15</v>
      </c>
      <c r="D1075">
        <v>225</v>
      </c>
      <c r="E1075">
        <v>355</v>
      </c>
      <c r="F1075">
        <v>478</v>
      </c>
      <c r="G1075">
        <v>210</v>
      </c>
      <c r="H1075">
        <v>935</v>
      </c>
      <c r="I1075">
        <v>647</v>
      </c>
      <c r="J1075">
        <v>800</v>
      </c>
      <c r="K1075" t="s">
        <v>2729</v>
      </c>
      <c r="L1075">
        <v>426</v>
      </c>
      <c r="M1075">
        <v>44.43</v>
      </c>
      <c r="N1075">
        <v>2014</v>
      </c>
      <c r="O1075" t="str">
        <f>VLOOKUP(C1075, Query[[Country]:[Population Rank]],2,FALSE)</f>
        <v>3</v>
      </c>
      <c r="P1075" t="str">
        <f>VLOOKUP(C1075, Query[[Country]:[Growth Rate]],3,FALSE)</f>
        <v>0.59%</v>
      </c>
      <c r="Q1075" t="str">
        <f>VLOOKUP(C1075, Query[[Country]:[World Percentage]],4,FALSE)</f>
        <v>4.25%</v>
      </c>
      <c r="R1075" t="str">
        <f>VLOOKUP(C1075, Query[[Country]:[Density]],5,FALSE)</f>
        <v>35.32</v>
      </c>
      <c r="S1075" t="str">
        <f>VLOOKUP(C1075, Query[[Country]:[Land Area]],6, FALSE)</f>
        <v>9,147,420</v>
      </c>
      <c r="T1075" t="str">
        <f>VLOOKUP(C1075, Query[[Country]:[Area]],10, FALSE)</f>
        <v>9,372,610</v>
      </c>
      <c r="U1075" t="str">
        <f>VLOOKUP(C1075, Query[[Country]:[Region]],12, FALSE)</f>
        <v>Americas</v>
      </c>
      <c r="V1075" t="str">
        <f>VLOOKUP(C1075, Query[[Country]:[Subregion]],13, FALSE)</f>
        <v>Northern America</v>
      </c>
      <c r="W1075" t="str">
        <f>VLOOKUP(C1075, Query[[Country]:[GDP (IMF)]],16, FALSE)</f>
        <v>$22.20 Tn</v>
      </c>
      <c r="X1075" t="str">
        <f>VLOOKUP(C1075, Query[[Country]:[GDP (UN)]],17, FALSE)</f>
        <v>$18.62 Tn</v>
      </c>
      <c r="Y1075">
        <f>VLOOKUP(C1075, Query[[Country]:[GDP Per Capita]],18, FALSE)</f>
        <v>67063.27</v>
      </c>
    </row>
    <row r="1076" spans="1:25" x14ac:dyDescent="0.2">
      <c r="A1076">
        <v>875</v>
      </c>
      <c r="B1076" t="s">
        <v>890</v>
      </c>
      <c r="C1076" t="s">
        <v>159</v>
      </c>
      <c r="D1076">
        <v>33</v>
      </c>
      <c r="E1076">
        <v>355</v>
      </c>
      <c r="F1076">
        <v>478</v>
      </c>
      <c r="G1076">
        <v>210</v>
      </c>
      <c r="H1076">
        <v>729</v>
      </c>
      <c r="I1076">
        <v>871</v>
      </c>
      <c r="J1076">
        <v>800</v>
      </c>
      <c r="K1076" t="s">
        <v>2732</v>
      </c>
      <c r="L1076">
        <v>637</v>
      </c>
      <c r="M1076">
        <v>44.42</v>
      </c>
      <c r="N1076">
        <v>2014</v>
      </c>
      <c r="O1076" t="str">
        <f>VLOOKUP(C1076, Query[[Country]:[Population Rank]],2,FALSE)</f>
        <v>30</v>
      </c>
      <c r="P1076" t="str">
        <f>VLOOKUP(C1076, Query[[Country]:[Growth Rate]],3,FALSE)</f>
        <v>0.04%</v>
      </c>
      <c r="Q1076" t="str">
        <f>VLOOKUP(C1076, Query[[Country]:[World Percentage]],4,FALSE)</f>
        <v>0.60%</v>
      </c>
      <c r="R1076" t="str">
        <f>VLOOKUP(C1076, Query[[Country]:[Density]],5,FALSE)</f>
        <v>92.40</v>
      </c>
      <c r="S1076" t="str">
        <f>VLOOKUP(C1076, Query[[Country]:[Land Area]],6, FALSE)</f>
        <v>498,800</v>
      </c>
      <c r="T1076" t="str">
        <f>VLOOKUP(C1076, Query[[Country]:[Area]],10, FALSE)</f>
        <v>505,992</v>
      </c>
      <c r="U1076" t="str">
        <f>VLOOKUP(C1076, Query[[Country]:[Region]],12, FALSE)</f>
        <v>Europe</v>
      </c>
      <c r="V1076" t="str">
        <f>VLOOKUP(C1076, Query[[Country]:[Subregion]],13, FALSE)</f>
        <v>Southern Europe</v>
      </c>
      <c r="W1076" t="str">
        <f>VLOOKUP(C1076, Query[[Country]:[GDP (IMF)]],16, FALSE)</f>
        <v>$1.50 Tn</v>
      </c>
      <c r="X1076" t="str">
        <f>VLOOKUP(C1076, Query[[Country]:[GDP (UN)]],17, FALSE)</f>
        <v>$1.24 Tn</v>
      </c>
      <c r="Y1076">
        <f>VLOOKUP(C1076, Query[[Country]:[GDP Per Capita]],18, FALSE)</f>
        <v>32019.83</v>
      </c>
    </row>
    <row r="1077" spans="1:25" x14ac:dyDescent="0.2">
      <c r="A1077">
        <v>876</v>
      </c>
      <c r="B1077" t="s">
        <v>891</v>
      </c>
      <c r="C1077" t="s">
        <v>30</v>
      </c>
      <c r="D1077">
        <v>72</v>
      </c>
      <c r="E1077">
        <v>355</v>
      </c>
      <c r="F1077">
        <v>478</v>
      </c>
      <c r="G1077">
        <v>210</v>
      </c>
      <c r="H1077">
        <v>965</v>
      </c>
      <c r="I1077">
        <v>738</v>
      </c>
      <c r="J1077">
        <v>800</v>
      </c>
      <c r="K1077" t="s">
        <v>2778</v>
      </c>
      <c r="L1077">
        <v>737</v>
      </c>
      <c r="M1077">
        <v>44.42</v>
      </c>
      <c r="N1077">
        <v>2014</v>
      </c>
      <c r="O1077" t="str">
        <f>VLOOKUP(C1077, Query[[Country]:[Population Rank]],2,FALSE)</f>
        <v>11</v>
      </c>
      <c r="P1077" t="str">
        <f>VLOOKUP(C1077, Query[[Country]:[Growth Rate]],3,FALSE)</f>
        <v>-0.30%</v>
      </c>
      <c r="Q1077" t="str">
        <f>VLOOKUP(C1077, Query[[Country]:[World Percentage]],4,FALSE)</f>
        <v>1.62%</v>
      </c>
      <c r="R1077" t="str">
        <f>VLOOKUP(C1077, Query[[Country]:[Density]],5,FALSE)</f>
        <v>334.66</v>
      </c>
      <c r="S1077" t="str">
        <f>VLOOKUP(C1077, Query[[Country]:[Land Area]],6, FALSE)</f>
        <v>364,555</v>
      </c>
      <c r="T1077" t="str">
        <f>VLOOKUP(C1077, Query[[Country]:[Area]],10, FALSE)</f>
        <v>377,930</v>
      </c>
      <c r="U1077" t="str">
        <f>VLOOKUP(C1077, Query[[Country]:[Region]],12, FALSE)</f>
        <v>Asia</v>
      </c>
      <c r="V1077" t="str">
        <f>VLOOKUP(C1077, Query[[Country]:[Subregion]],13, FALSE)</f>
        <v>Eastern Asia</v>
      </c>
      <c r="W1077" t="str">
        <f>VLOOKUP(C1077, Query[[Country]:[GDP (IMF)]],16, FALSE)</f>
        <v>$5.50 Tn</v>
      </c>
      <c r="X1077" t="str">
        <f>VLOOKUP(C1077, Query[[Country]:[GDP (UN)]],17, FALSE)</f>
        <v>$4.94 Tn</v>
      </c>
      <c r="Y1077">
        <f>VLOOKUP(C1077, Query[[Country]:[GDP Per Capita]],18, FALSE)</f>
        <v>43450.14</v>
      </c>
    </row>
    <row r="1078" spans="1:25" x14ac:dyDescent="0.2">
      <c r="A1078">
        <v>877</v>
      </c>
      <c r="B1078" t="s">
        <v>892</v>
      </c>
      <c r="C1078" t="s">
        <v>138</v>
      </c>
      <c r="D1078">
        <v>52</v>
      </c>
      <c r="E1078">
        <v>355</v>
      </c>
      <c r="F1078">
        <v>478</v>
      </c>
      <c r="G1078">
        <v>210</v>
      </c>
      <c r="H1078">
        <v>873</v>
      </c>
      <c r="I1078">
        <v>922</v>
      </c>
      <c r="J1078">
        <v>800</v>
      </c>
      <c r="K1078" t="s">
        <v>2732</v>
      </c>
      <c r="L1078">
        <v>552</v>
      </c>
      <c r="M1078">
        <v>44.42</v>
      </c>
      <c r="N1078">
        <v>2014</v>
      </c>
      <c r="O1078" t="str">
        <f>VLOOKUP(C1078, Query[[Country]:[Population Rank]],2,FALSE)</f>
        <v>1</v>
      </c>
      <c r="P1078" t="str">
        <f>VLOOKUP(C1078, Query[[Country]:[Growth Rate]],3,FALSE)</f>
        <v>0.39%</v>
      </c>
      <c r="Q1078" t="str">
        <f>VLOOKUP(C1078, Query[[Country]:[World Percentage]],4,FALSE)</f>
        <v>18.47%</v>
      </c>
      <c r="R1078" t="str">
        <f>VLOOKUP(C1078, Query[[Country]:[Density]],5,FALSE)</f>
        <v>148.28</v>
      </c>
      <c r="S1078" t="str">
        <f>VLOOKUP(C1078, Query[[Country]:[Land Area]],6, FALSE)</f>
        <v>9,388,211</v>
      </c>
      <c r="T1078" t="str">
        <f>VLOOKUP(C1078, Query[[Country]:[Area]],10, FALSE)</f>
        <v>9,706,961</v>
      </c>
      <c r="U1078" t="str">
        <f>VLOOKUP(C1078, Query[[Country]:[Region]],12, FALSE)</f>
        <v>Asia</v>
      </c>
      <c r="V1078" t="str">
        <f>VLOOKUP(C1078, Query[[Country]:[Subregion]],13, FALSE)</f>
        <v>Eastern Asia</v>
      </c>
      <c r="W1078" t="str">
        <f>VLOOKUP(C1078, Query[[Country]:[GDP (IMF)]],16, FALSE)</f>
        <v>$15.47 Tn</v>
      </c>
      <c r="X1078" t="str">
        <f>VLOOKUP(C1078, Query[[Country]:[GDP (UN)]],17, FALSE)</f>
        <v>$11.22 Tn</v>
      </c>
      <c r="Y1078">
        <f>VLOOKUP(C1078, Query[[Country]:[GDP Per Capita]],18, FALSE)</f>
        <v>10746.78</v>
      </c>
    </row>
    <row r="1079" spans="1:25" x14ac:dyDescent="0.2">
      <c r="A1079">
        <v>878</v>
      </c>
      <c r="B1079" t="s">
        <v>2816</v>
      </c>
      <c r="C1079" t="s">
        <v>452</v>
      </c>
      <c r="D1079">
        <v>5</v>
      </c>
      <c r="E1079">
        <v>233</v>
      </c>
      <c r="F1079">
        <v>478</v>
      </c>
      <c r="G1079">
        <v>210</v>
      </c>
      <c r="H1079">
        <v>665</v>
      </c>
      <c r="I1079">
        <v>762</v>
      </c>
      <c r="J1079">
        <v>800</v>
      </c>
      <c r="K1079" t="s">
        <v>2756</v>
      </c>
      <c r="L1079">
        <v>481</v>
      </c>
      <c r="M1079">
        <v>44.42</v>
      </c>
      <c r="N1079">
        <v>2014</v>
      </c>
      <c r="O1079" t="str">
        <f>VLOOKUP(C1079, Query[[Country]:[Population Rank]],2,FALSE)</f>
        <v>38</v>
      </c>
      <c r="P1079" t="str">
        <f>VLOOKUP(C1079, Query[[Country]:[Growth Rate]],3,FALSE)</f>
        <v>-0.11%</v>
      </c>
      <c r="Q1079" t="str">
        <f>VLOOKUP(C1079, Query[[Country]:[World Percentage]],4,FALSE)</f>
        <v>0.49%</v>
      </c>
      <c r="R1079" t="str">
        <f>VLOOKUP(C1079, Query[[Country]:[Density]],5,FALSE)</f>
        <v>121.04</v>
      </c>
      <c r="S1079" t="str">
        <f>VLOOKUP(C1079, Query[[Country]:[Land Area]],6, FALSE)</f>
        <v>306,230</v>
      </c>
      <c r="T1079" t="str">
        <f>VLOOKUP(C1079, Query[[Country]:[Area]],10, FALSE)</f>
        <v>312,679</v>
      </c>
      <c r="U1079" t="str">
        <f>VLOOKUP(C1079, Query[[Country]:[Region]],12, FALSE)</f>
        <v>Europe</v>
      </c>
      <c r="V1079" t="str">
        <f>VLOOKUP(C1079, Query[[Country]:[Subregion]],13, FALSE)</f>
        <v>Eastern Europe</v>
      </c>
      <c r="W1079" t="str">
        <f>VLOOKUP(C1079, Query[[Country]:[GDP (IMF)]],16, FALSE)</f>
        <v>$643.27 Bn</v>
      </c>
      <c r="X1079" t="str">
        <f>VLOOKUP(C1079, Query[[Country]:[GDP (UN)]],17, FALSE)</f>
        <v>$471.40 Bn</v>
      </c>
      <c r="Y1079">
        <f>VLOOKUP(C1079, Query[[Country]:[GDP Per Capita]],18, FALSE)</f>
        <v>16996.87</v>
      </c>
    </row>
    <row r="1080" spans="1:25" x14ac:dyDescent="0.2">
      <c r="A1080">
        <v>879</v>
      </c>
      <c r="B1080" t="s">
        <v>893</v>
      </c>
      <c r="C1080" t="s">
        <v>301</v>
      </c>
      <c r="D1080">
        <v>6</v>
      </c>
      <c r="E1080">
        <v>355</v>
      </c>
      <c r="F1080">
        <v>340</v>
      </c>
      <c r="G1080">
        <v>210</v>
      </c>
      <c r="H1080">
        <v>973</v>
      </c>
      <c r="I1080">
        <v>860</v>
      </c>
      <c r="J1080">
        <v>493</v>
      </c>
      <c r="K1080" t="s">
        <v>2770</v>
      </c>
      <c r="L1080">
        <v>481</v>
      </c>
      <c r="M1080">
        <v>44.42</v>
      </c>
      <c r="N1080">
        <v>2014</v>
      </c>
      <c r="O1080" t="str">
        <f>VLOOKUP(C1080, Query[[Country]:[Population Rank]],2,FALSE)</f>
        <v>126</v>
      </c>
      <c r="P1080" t="str">
        <f>VLOOKUP(C1080, Query[[Country]:[Growth Rate]],3,FALSE)</f>
        <v>0.82%</v>
      </c>
      <c r="Q1080" t="str">
        <f>VLOOKUP(C1080, Query[[Country]:[World Percentage]],4,FALSE)</f>
        <v>0.06%</v>
      </c>
      <c r="R1080" t="str">
        <f>VLOOKUP(C1080, Query[[Country]:[Density]],5,FALSE)</f>
        <v>17.83</v>
      </c>
      <c r="S1080" t="str">
        <f>VLOOKUP(C1080, Query[[Country]:[Land Area]],6, FALSE)</f>
        <v>263,310</v>
      </c>
      <c r="T1080" t="str">
        <f>VLOOKUP(C1080, Query[[Country]:[Area]],10, FALSE)</f>
        <v>270,467</v>
      </c>
      <c r="U1080" t="str">
        <f>VLOOKUP(C1080, Query[[Country]:[Region]],12, FALSE)</f>
        <v>Oceania</v>
      </c>
      <c r="V1080" t="str">
        <f>VLOOKUP(C1080, Query[[Country]:[Subregion]],13, FALSE)</f>
        <v>Australia and New Zealand</v>
      </c>
      <c r="W1080" t="str">
        <f>VLOOKUP(C1080, Query[[Country]:[GDP (IMF)]],16, FALSE)</f>
        <v>$224.94 Bn</v>
      </c>
      <c r="X1080" t="str">
        <f>VLOOKUP(C1080, Query[[Country]:[GDP (UN)]],17, FALSE)</f>
        <v>$187.52 Bn</v>
      </c>
      <c r="Y1080">
        <f>VLOOKUP(C1080, Query[[Country]:[GDP Per Capita]],18, FALSE)</f>
        <v>46647.06</v>
      </c>
    </row>
    <row r="1081" spans="1:25" x14ac:dyDescent="0.2">
      <c r="A1081">
        <v>880</v>
      </c>
      <c r="B1081" t="s">
        <v>894</v>
      </c>
      <c r="C1081" t="s">
        <v>235</v>
      </c>
      <c r="D1081">
        <v>12</v>
      </c>
      <c r="E1081">
        <v>355</v>
      </c>
      <c r="F1081">
        <v>478</v>
      </c>
      <c r="G1081">
        <v>210</v>
      </c>
      <c r="H1081">
        <v>853</v>
      </c>
      <c r="I1081">
        <v>691</v>
      </c>
      <c r="J1081">
        <v>609</v>
      </c>
      <c r="K1081" t="s">
        <v>2732</v>
      </c>
      <c r="L1081">
        <v>637</v>
      </c>
      <c r="M1081">
        <v>44.42</v>
      </c>
      <c r="N1081">
        <v>2014</v>
      </c>
      <c r="O1081" t="str">
        <f>VLOOKUP(C1081, Query[[Country]:[Population Rank]],2,FALSE)</f>
        <v>97</v>
      </c>
      <c r="P1081" t="str">
        <f>VLOOKUP(C1081, Query[[Country]:[Growth Rate]],3,FALSE)</f>
        <v>0.57%</v>
      </c>
      <c r="Q1081" t="str">
        <f>VLOOKUP(C1081, Query[[Country]:[World Percentage]],4,FALSE)</f>
        <v>0.12%</v>
      </c>
      <c r="R1081" t="str">
        <f>VLOOKUP(C1081, Query[[Country]:[Density]],5,FALSE)</f>
        <v>107.38</v>
      </c>
      <c r="S1081" t="str">
        <f>VLOOKUP(C1081, Query[[Country]:[Land Area]],6, FALSE)</f>
        <v>82,409</v>
      </c>
      <c r="T1081" t="str">
        <f>VLOOKUP(C1081, Query[[Country]:[Area]],10, FALSE)</f>
        <v>83,871</v>
      </c>
      <c r="U1081" t="str">
        <f>VLOOKUP(C1081, Query[[Country]:[Region]],12, FALSE)</f>
        <v>Europe</v>
      </c>
      <c r="V1081" t="str">
        <f>VLOOKUP(C1081, Query[[Country]:[Subregion]],13, FALSE)</f>
        <v>Western Europe</v>
      </c>
      <c r="W1081" t="str">
        <f>VLOOKUP(C1081, Query[[Country]:[GDP (IMF)]],16, FALSE)</f>
        <v>$481.68 Bn</v>
      </c>
      <c r="X1081" t="str">
        <f>VLOOKUP(C1081, Query[[Country]:[GDP (UN)]],17, FALSE)</f>
        <v>$390.80 Bn</v>
      </c>
      <c r="Y1081">
        <f>VLOOKUP(C1081, Query[[Country]:[GDP Per Capita]],18, FALSE)</f>
        <v>53481.760000000002</v>
      </c>
    </row>
    <row r="1082" spans="1:25" x14ac:dyDescent="0.2">
      <c r="A1082">
        <v>881</v>
      </c>
      <c r="B1082" t="s">
        <v>2817</v>
      </c>
      <c r="C1082" t="s">
        <v>159</v>
      </c>
      <c r="D1082">
        <v>34</v>
      </c>
      <c r="E1082">
        <v>355</v>
      </c>
      <c r="F1082">
        <v>478</v>
      </c>
      <c r="G1082">
        <v>210</v>
      </c>
      <c r="H1082">
        <v>863</v>
      </c>
      <c r="I1082">
        <v>793</v>
      </c>
      <c r="J1082">
        <v>800</v>
      </c>
      <c r="K1082" t="s">
        <v>2779</v>
      </c>
      <c r="L1082">
        <v>373</v>
      </c>
      <c r="M1082">
        <v>44.42</v>
      </c>
      <c r="N1082">
        <v>2014</v>
      </c>
      <c r="O1082" t="str">
        <f>VLOOKUP(C1082, Query[[Country]:[Population Rank]],2,FALSE)</f>
        <v>30</v>
      </c>
      <c r="P1082" t="str">
        <f>VLOOKUP(C1082, Query[[Country]:[Growth Rate]],3,FALSE)</f>
        <v>0.04%</v>
      </c>
      <c r="Q1082" t="str">
        <f>VLOOKUP(C1082, Query[[Country]:[World Percentage]],4,FALSE)</f>
        <v>0.60%</v>
      </c>
      <c r="R1082" t="str">
        <f>VLOOKUP(C1082, Query[[Country]:[Density]],5,FALSE)</f>
        <v>92.40</v>
      </c>
      <c r="S1082" t="str">
        <f>VLOOKUP(C1082, Query[[Country]:[Land Area]],6, FALSE)</f>
        <v>498,800</v>
      </c>
      <c r="T1082" t="str">
        <f>VLOOKUP(C1082, Query[[Country]:[Area]],10, FALSE)</f>
        <v>505,992</v>
      </c>
      <c r="U1082" t="str">
        <f>VLOOKUP(C1082, Query[[Country]:[Region]],12, FALSE)</f>
        <v>Europe</v>
      </c>
      <c r="V1082" t="str">
        <f>VLOOKUP(C1082, Query[[Country]:[Subregion]],13, FALSE)</f>
        <v>Southern Europe</v>
      </c>
      <c r="W1082" t="str">
        <f>VLOOKUP(C1082, Query[[Country]:[GDP (IMF)]],16, FALSE)</f>
        <v>$1.50 Tn</v>
      </c>
      <c r="X1082" t="str">
        <f>VLOOKUP(C1082, Query[[Country]:[GDP (UN)]],17, FALSE)</f>
        <v>$1.24 Tn</v>
      </c>
      <c r="Y1082">
        <f>VLOOKUP(C1082, Query[[Country]:[GDP Per Capita]],18, FALSE)</f>
        <v>32019.83</v>
      </c>
    </row>
    <row r="1083" spans="1:25" x14ac:dyDescent="0.2">
      <c r="A1083">
        <v>882</v>
      </c>
      <c r="B1083" t="s">
        <v>895</v>
      </c>
      <c r="C1083" t="s">
        <v>15</v>
      </c>
      <c r="D1083">
        <v>226</v>
      </c>
      <c r="E1083">
        <v>355</v>
      </c>
      <c r="F1083">
        <v>478</v>
      </c>
      <c r="G1083">
        <v>210</v>
      </c>
      <c r="H1083">
        <v>848</v>
      </c>
      <c r="I1083">
        <v>701</v>
      </c>
      <c r="J1083">
        <v>800</v>
      </c>
      <c r="K1083" t="s">
        <v>2732</v>
      </c>
      <c r="L1083">
        <v>737</v>
      </c>
      <c r="M1083">
        <v>44.42</v>
      </c>
      <c r="N1083">
        <v>2014</v>
      </c>
      <c r="O1083" t="str">
        <f>VLOOKUP(C1083, Query[[Country]:[Population Rank]],2,FALSE)</f>
        <v>3</v>
      </c>
      <c r="P1083" t="str">
        <f>VLOOKUP(C1083, Query[[Country]:[Growth Rate]],3,FALSE)</f>
        <v>0.59%</v>
      </c>
      <c r="Q1083" t="str">
        <f>VLOOKUP(C1083, Query[[Country]:[World Percentage]],4,FALSE)</f>
        <v>4.25%</v>
      </c>
      <c r="R1083" t="str">
        <f>VLOOKUP(C1083, Query[[Country]:[Density]],5,FALSE)</f>
        <v>35.32</v>
      </c>
      <c r="S1083" t="str">
        <f>VLOOKUP(C1083, Query[[Country]:[Land Area]],6, FALSE)</f>
        <v>9,147,420</v>
      </c>
      <c r="T1083" t="str">
        <f>VLOOKUP(C1083, Query[[Country]:[Area]],10, FALSE)</f>
        <v>9,372,610</v>
      </c>
      <c r="U1083" t="str">
        <f>VLOOKUP(C1083, Query[[Country]:[Region]],12, FALSE)</f>
        <v>Americas</v>
      </c>
      <c r="V1083" t="str">
        <f>VLOOKUP(C1083, Query[[Country]:[Subregion]],13, FALSE)</f>
        <v>Northern America</v>
      </c>
      <c r="W1083" t="str">
        <f>VLOOKUP(C1083, Query[[Country]:[GDP (IMF)]],16, FALSE)</f>
        <v>$22.20 Tn</v>
      </c>
      <c r="X1083" t="str">
        <f>VLOOKUP(C1083, Query[[Country]:[GDP (UN)]],17, FALSE)</f>
        <v>$18.62 Tn</v>
      </c>
      <c r="Y1083">
        <f>VLOOKUP(C1083, Query[[Country]:[GDP Per Capita]],18, FALSE)</f>
        <v>67063.27</v>
      </c>
    </row>
    <row r="1084" spans="1:25" x14ac:dyDescent="0.2">
      <c r="A1084">
        <v>883</v>
      </c>
      <c r="B1084" t="s">
        <v>896</v>
      </c>
      <c r="C1084" t="s">
        <v>138</v>
      </c>
      <c r="D1084">
        <v>53</v>
      </c>
      <c r="E1084">
        <v>355</v>
      </c>
      <c r="F1084">
        <v>478</v>
      </c>
      <c r="G1084">
        <v>210</v>
      </c>
      <c r="H1084">
        <v>691</v>
      </c>
      <c r="I1084">
        <v>570</v>
      </c>
      <c r="J1084">
        <v>609</v>
      </c>
      <c r="K1084" t="s">
        <v>2779</v>
      </c>
      <c r="L1084">
        <v>481</v>
      </c>
      <c r="M1084">
        <v>44.41</v>
      </c>
      <c r="N1084">
        <v>2014</v>
      </c>
      <c r="O1084" t="str">
        <f>VLOOKUP(C1084, Query[[Country]:[Population Rank]],2,FALSE)</f>
        <v>1</v>
      </c>
      <c r="P1084" t="str">
        <f>VLOOKUP(C1084, Query[[Country]:[Growth Rate]],3,FALSE)</f>
        <v>0.39%</v>
      </c>
      <c r="Q1084" t="str">
        <f>VLOOKUP(C1084, Query[[Country]:[World Percentage]],4,FALSE)</f>
        <v>18.47%</v>
      </c>
      <c r="R1084" t="str">
        <f>VLOOKUP(C1084, Query[[Country]:[Density]],5,FALSE)</f>
        <v>148.28</v>
      </c>
      <c r="S1084" t="str">
        <f>VLOOKUP(C1084, Query[[Country]:[Land Area]],6, FALSE)</f>
        <v>9,388,211</v>
      </c>
      <c r="T1084" t="str">
        <f>VLOOKUP(C1084, Query[[Country]:[Area]],10, FALSE)</f>
        <v>9,706,961</v>
      </c>
      <c r="U1084" t="str">
        <f>VLOOKUP(C1084, Query[[Country]:[Region]],12, FALSE)</f>
        <v>Asia</v>
      </c>
      <c r="V1084" t="str">
        <f>VLOOKUP(C1084, Query[[Country]:[Subregion]],13, FALSE)</f>
        <v>Eastern Asia</v>
      </c>
      <c r="W1084" t="str">
        <f>VLOOKUP(C1084, Query[[Country]:[GDP (IMF)]],16, FALSE)</f>
        <v>$15.47 Tn</v>
      </c>
      <c r="X1084" t="str">
        <f>VLOOKUP(C1084, Query[[Country]:[GDP (UN)]],17, FALSE)</f>
        <v>$11.22 Tn</v>
      </c>
      <c r="Y1084">
        <f>VLOOKUP(C1084, Query[[Country]:[GDP Per Capita]],18, FALSE)</f>
        <v>10746.78</v>
      </c>
    </row>
    <row r="1085" spans="1:25" x14ac:dyDescent="0.2">
      <c r="A1085">
        <v>884</v>
      </c>
      <c r="B1085" t="s">
        <v>897</v>
      </c>
      <c r="C1085" t="s">
        <v>52</v>
      </c>
      <c r="D1085">
        <v>31</v>
      </c>
      <c r="E1085">
        <v>355</v>
      </c>
      <c r="F1085">
        <v>478</v>
      </c>
      <c r="G1085">
        <v>210</v>
      </c>
      <c r="H1085">
        <v>899</v>
      </c>
      <c r="I1085">
        <v>746</v>
      </c>
      <c r="J1085">
        <v>609</v>
      </c>
      <c r="K1085" t="s">
        <v>2729</v>
      </c>
      <c r="L1085">
        <v>552</v>
      </c>
      <c r="M1085">
        <v>44.41</v>
      </c>
      <c r="N1085">
        <v>2014</v>
      </c>
      <c r="O1085" t="str">
        <f>VLOOKUP(C1085, Query[[Country]:[Population Rank]],2,FALSE)</f>
        <v>39</v>
      </c>
      <c r="P1085" t="str">
        <f>VLOOKUP(C1085, Query[[Country]:[Growth Rate]],3,FALSE)</f>
        <v>0.89%</v>
      </c>
      <c r="Q1085" t="str">
        <f>VLOOKUP(C1085, Query[[Country]:[World Percentage]],4,FALSE)</f>
        <v>0.48%</v>
      </c>
      <c r="R1085" t="str">
        <f>VLOOKUP(C1085, Query[[Country]:[Density]],5,FALSE)</f>
        <v>3.78</v>
      </c>
      <c r="S1085" t="str">
        <f>VLOOKUP(C1085, Query[[Country]:[Land Area]],6, FALSE)</f>
        <v>9,093,510</v>
      </c>
      <c r="T1085" t="str">
        <f>VLOOKUP(C1085, Query[[Country]:[Area]],10, FALSE)</f>
        <v>9,984,670</v>
      </c>
      <c r="U1085" t="str">
        <f>VLOOKUP(C1085, Query[[Country]:[Region]],12, FALSE)</f>
        <v>Americas</v>
      </c>
      <c r="V1085" t="str">
        <f>VLOOKUP(C1085, Query[[Country]:[Subregion]],13, FALSE)</f>
        <v>Northern America</v>
      </c>
      <c r="W1085" t="str">
        <f>VLOOKUP(C1085, Query[[Country]:[GDP (IMF)]],16, FALSE)</f>
        <v>$1.83 Tn</v>
      </c>
      <c r="X1085" t="str">
        <f>VLOOKUP(C1085, Query[[Country]:[GDP (UN)]],17, FALSE)</f>
        <v>$1.53 Tn</v>
      </c>
      <c r="Y1085">
        <f>VLOOKUP(C1085, Query[[Country]:[GDP Per Capita]],18, FALSE)</f>
        <v>48552.87</v>
      </c>
    </row>
    <row r="1086" spans="1:25" x14ac:dyDescent="0.2">
      <c r="A1086">
        <v>885</v>
      </c>
      <c r="B1086" t="s">
        <v>898</v>
      </c>
      <c r="C1086" t="s">
        <v>159</v>
      </c>
      <c r="D1086">
        <v>35</v>
      </c>
      <c r="E1086">
        <v>355</v>
      </c>
      <c r="F1086">
        <v>478</v>
      </c>
      <c r="G1086">
        <v>210</v>
      </c>
      <c r="H1086">
        <v>871</v>
      </c>
      <c r="I1086">
        <v>888</v>
      </c>
      <c r="J1086">
        <v>609</v>
      </c>
      <c r="K1086" t="s">
        <v>2729</v>
      </c>
      <c r="L1086">
        <v>637</v>
      </c>
      <c r="M1086">
        <v>44.41</v>
      </c>
      <c r="N1086">
        <v>2014</v>
      </c>
      <c r="O1086" t="str">
        <f>VLOOKUP(C1086, Query[[Country]:[Population Rank]],2,FALSE)</f>
        <v>30</v>
      </c>
      <c r="P1086" t="str">
        <f>VLOOKUP(C1086, Query[[Country]:[Growth Rate]],3,FALSE)</f>
        <v>0.04%</v>
      </c>
      <c r="Q1086" t="str">
        <f>VLOOKUP(C1086, Query[[Country]:[World Percentage]],4,FALSE)</f>
        <v>0.60%</v>
      </c>
      <c r="R1086" t="str">
        <f>VLOOKUP(C1086, Query[[Country]:[Density]],5,FALSE)</f>
        <v>92.40</v>
      </c>
      <c r="S1086" t="str">
        <f>VLOOKUP(C1086, Query[[Country]:[Land Area]],6, FALSE)</f>
        <v>498,800</v>
      </c>
      <c r="T1086" t="str">
        <f>VLOOKUP(C1086, Query[[Country]:[Area]],10, FALSE)</f>
        <v>505,992</v>
      </c>
      <c r="U1086" t="str">
        <f>VLOOKUP(C1086, Query[[Country]:[Region]],12, FALSE)</f>
        <v>Europe</v>
      </c>
      <c r="V1086" t="str">
        <f>VLOOKUP(C1086, Query[[Country]:[Subregion]],13, FALSE)</f>
        <v>Southern Europe</v>
      </c>
      <c r="W1086" t="str">
        <f>VLOOKUP(C1086, Query[[Country]:[GDP (IMF)]],16, FALSE)</f>
        <v>$1.50 Tn</v>
      </c>
      <c r="X1086" t="str">
        <f>VLOOKUP(C1086, Query[[Country]:[GDP (UN)]],17, FALSE)</f>
        <v>$1.24 Tn</v>
      </c>
      <c r="Y1086">
        <f>VLOOKUP(C1086, Query[[Country]:[GDP Per Capita]],18, FALSE)</f>
        <v>32019.83</v>
      </c>
    </row>
    <row r="1087" spans="1:25" x14ac:dyDescent="0.2">
      <c r="A1087">
        <v>886</v>
      </c>
      <c r="B1087" t="s">
        <v>899</v>
      </c>
      <c r="C1087" t="s">
        <v>138</v>
      </c>
      <c r="D1087">
        <v>54</v>
      </c>
      <c r="E1087">
        <v>355</v>
      </c>
      <c r="F1087">
        <v>458</v>
      </c>
      <c r="G1087">
        <v>210</v>
      </c>
      <c r="H1087">
        <v>974</v>
      </c>
      <c r="I1087">
        <v>938</v>
      </c>
      <c r="J1087">
        <v>800</v>
      </c>
      <c r="K1087" t="s">
        <v>2764</v>
      </c>
      <c r="L1087">
        <v>737</v>
      </c>
      <c r="M1087">
        <v>44.41</v>
      </c>
      <c r="N1087">
        <v>2014</v>
      </c>
      <c r="O1087" t="str">
        <f>VLOOKUP(C1087, Query[[Country]:[Population Rank]],2,FALSE)</f>
        <v>1</v>
      </c>
      <c r="P1087" t="str">
        <f>VLOOKUP(C1087, Query[[Country]:[Growth Rate]],3,FALSE)</f>
        <v>0.39%</v>
      </c>
      <c r="Q1087" t="str">
        <f>VLOOKUP(C1087, Query[[Country]:[World Percentage]],4,FALSE)</f>
        <v>18.47%</v>
      </c>
      <c r="R1087" t="str">
        <f>VLOOKUP(C1087, Query[[Country]:[Density]],5,FALSE)</f>
        <v>148.28</v>
      </c>
      <c r="S1087" t="str">
        <f>VLOOKUP(C1087, Query[[Country]:[Land Area]],6, FALSE)</f>
        <v>9,388,211</v>
      </c>
      <c r="T1087" t="str">
        <f>VLOOKUP(C1087, Query[[Country]:[Area]],10, FALSE)</f>
        <v>9,706,961</v>
      </c>
      <c r="U1087" t="str">
        <f>VLOOKUP(C1087, Query[[Country]:[Region]],12, FALSE)</f>
        <v>Asia</v>
      </c>
      <c r="V1087" t="str">
        <f>VLOOKUP(C1087, Query[[Country]:[Subregion]],13, FALSE)</f>
        <v>Eastern Asia</v>
      </c>
      <c r="W1087" t="str">
        <f>VLOOKUP(C1087, Query[[Country]:[GDP (IMF)]],16, FALSE)</f>
        <v>$15.47 Tn</v>
      </c>
      <c r="X1087" t="str">
        <f>VLOOKUP(C1087, Query[[Country]:[GDP (UN)]],17, FALSE)</f>
        <v>$11.22 Tn</v>
      </c>
      <c r="Y1087">
        <f>VLOOKUP(C1087, Query[[Country]:[GDP Per Capita]],18, FALSE)</f>
        <v>10746.78</v>
      </c>
    </row>
    <row r="1088" spans="1:25" x14ac:dyDescent="0.2">
      <c r="A1088">
        <v>887</v>
      </c>
      <c r="B1088" t="s">
        <v>900</v>
      </c>
      <c r="C1088" t="s">
        <v>66</v>
      </c>
      <c r="D1088">
        <v>44</v>
      </c>
      <c r="E1088">
        <v>355</v>
      </c>
      <c r="F1088">
        <v>478</v>
      </c>
      <c r="G1088">
        <v>210</v>
      </c>
      <c r="H1088">
        <v>661</v>
      </c>
      <c r="I1088">
        <v>472</v>
      </c>
      <c r="J1088">
        <v>800</v>
      </c>
      <c r="K1088" t="s">
        <v>2779</v>
      </c>
      <c r="L1088">
        <v>552</v>
      </c>
      <c r="M1088">
        <v>44.41</v>
      </c>
      <c r="N1088">
        <v>2014</v>
      </c>
      <c r="O1088" t="str">
        <f>VLOOKUP(C1088, Query[[Country]:[Population Rank]],2,FALSE)</f>
        <v>22</v>
      </c>
      <c r="P1088" t="str">
        <f>VLOOKUP(C1088, Query[[Country]:[Growth Rate]],3,FALSE)</f>
        <v>0.22%</v>
      </c>
      <c r="Q1088" t="str">
        <f>VLOOKUP(C1088, Query[[Country]:[World Percentage]],4,FALSE)</f>
        <v>0.84%</v>
      </c>
      <c r="R1088" t="str">
        <f>VLOOKUP(C1088, Query[[Country]:[Density]],5,FALSE)</f>
        <v>118.31</v>
      </c>
      <c r="S1088" t="str">
        <f>VLOOKUP(C1088, Query[[Country]:[Land Area]],6, FALSE)</f>
        <v>547,557</v>
      </c>
      <c r="T1088" t="str">
        <f>VLOOKUP(C1088, Query[[Country]:[Area]],10, FALSE)</f>
        <v>551,695</v>
      </c>
      <c r="U1088" t="str">
        <f>VLOOKUP(C1088, Query[[Country]:[Region]],12, FALSE)</f>
        <v>Europe</v>
      </c>
      <c r="V1088" t="str">
        <f>VLOOKUP(C1088, Query[[Country]:[Subregion]],13, FALSE)</f>
        <v>Western Europe</v>
      </c>
      <c r="W1088" t="str">
        <f>VLOOKUP(C1088, Query[[Country]:[GDP (IMF)]],16, FALSE)</f>
        <v>$2.88 Tn</v>
      </c>
      <c r="X1088" t="str">
        <f>VLOOKUP(C1088, Query[[Country]:[GDP (UN)]],17, FALSE)</f>
        <v>$2.47 Tn</v>
      </c>
      <c r="Y1088">
        <f>VLOOKUP(C1088, Query[[Country]:[GDP Per Capita]],18, FALSE)</f>
        <v>44061.52</v>
      </c>
    </row>
    <row r="1089" spans="1:25" x14ac:dyDescent="0.2">
      <c r="A1089">
        <v>888</v>
      </c>
      <c r="B1089" t="s">
        <v>901</v>
      </c>
      <c r="C1089" t="s">
        <v>30</v>
      </c>
      <c r="D1089">
        <v>73</v>
      </c>
      <c r="E1089">
        <v>355</v>
      </c>
      <c r="F1089">
        <v>478</v>
      </c>
      <c r="G1089">
        <v>210</v>
      </c>
      <c r="H1089">
        <v>922</v>
      </c>
      <c r="I1089">
        <v>693</v>
      </c>
      <c r="J1089">
        <v>609</v>
      </c>
      <c r="K1089" t="s">
        <v>2729</v>
      </c>
      <c r="L1089">
        <v>637</v>
      </c>
      <c r="M1089">
        <v>44.41</v>
      </c>
      <c r="N1089">
        <v>2014</v>
      </c>
      <c r="O1089" t="str">
        <f>VLOOKUP(C1089, Query[[Country]:[Population Rank]],2,FALSE)</f>
        <v>11</v>
      </c>
      <c r="P1089" t="str">
        <f>VLOOKUP(C1089, Query[[Country]:[Growth Rate]],3,FALSE)</f>
        <v>-0.30%</v>
      </c>
      <c r="Q1089" t="str">
        <f>VLOOKUP(C1089, Query[[Country]:[World Percentage]],4,FALSE)</f>
        <v>1.62%</v>
      </c>
      <c r="R1089" t="str">
        <f>VLOOKUP(C1089, Query[[Country]:[Density]],5,FALSE)</f>
        <v>334.66</v>
      </c>
      <c r="S1089" t="str">
        <f>VLOOKUP(C1089, Query[[Country]:[Land Area]],6, FALSE)</f>
        <v>364,555</v>
      </c>
      <c r="T1089" t="str">
        <f>VLOOKUP(C1089, Query[[Country]:[Area]],10, FALSE)</f>
        <v>377,930</v>
      </c>
      <c r="U1089" t="str">
        <f>VLOOKUP(C1089, Query[[Country]:[Region]],12, FALSE)</f>
        <v>Asia</v>
      </c>
      <c r="V1089" t="str">
        <f>VLOOKUP(C1089, Query[[Country]:[Subregion]],13, FALSE)</f>
        <v>Eastern Asia</v>
      </c>
      <c r="W1089" t="str">
        <f>VLOOKUP(C1089, Query[[Country]:[GDP (IMF)]],16, FALSE)</f>
        <v>$5.50 Tn</v>
      </c>
      <c r="X1089" t="str">
        <f>VLOOKUP(C1089, Query[[Country]:[GDP (UN)]],17, FALSE)</f>
        <v>$4.94 Tn</v>
      </c>
      <c r="Y1089">
        <f>VLOOKUP(C1089, Query[[Country]:[GDP Per Capita]],18, FALSE)</f>
        <v>43450.14</v>
      </c>
    </row>
    <row r="1090" spans="1:25" x14ac:dyDescent="0.2">
      <c r="A1090">
        <v>889</v>
      </c>
      <c r="B1090" t="s">
        <v>2818</v>
      </c>
      <c r="C1090" t="s">
        <v>66</v>
      </c>
      <c r="D1090">
        <v>45</v>
      </c>
      <c r="E1090">
        <v>355</v>
      </c>
      <c r="F1090">
        <v>478</v>
      </c>
      <c r="G1090">
        <v>210</v>
      </c>
      <c r="H1090">
        <v>743</v>
      </c>
      <c r="I1090">
        <v>509</v>
      </c>
      <c r="J1090">
        <v>609</v>
      </c>
      <c r="K1090" t="s">
        <v>2793</v>
      </c>
      <c r="L1090">
        <v>637</v>
      </c>
      <c r="M1090">
        <v>44.41</v>
      </c>
      <c r="N1090">
        <v>2014</v>
      </c>
      <c r="O1090" t="str">
        <f>VLOOKUP(C1090, Query[[Country]:[Population Rank]],2,FALSE)</f>
        <v>22</v>
      </c>
      <c r="P1090" t="str">
        <f>VLOOKUP(C1090, Query[[Country]:[Growth Rate]],3,FALSE)</f>
        <v>0.22%</v>
      </c>
      <c r="Q1090" t="str">
        <f>VLOOKUP(C1090, Query[[Country]:[World Percentage]],4,FALSE)</f>
        <v>0.84%</v>
      </c>
      <c r="R1090" t="str">
        <f>VLOOKUP(C1090, Query[[Country]:[Density]],5,FALSE)</f>
        <v>118.31</v>
      </c>
      <c r="S1090" t="str">
        <f>VLOOKUP(C1090, Query[[Country]:[Land Area]],6, FALSE)</f>
        <v>547,557</v>
      </c>
      <c r="T1090" t="str">
        <f>VLOOKUP(C1090, Query[[Country]:[Area]],10, FALSE)</f>
        <v>551,695</v>
      </c>
      <c r="U1090" t="str">
        <f>VLOOKUP(C1090, Query[[Country]:[Region]],12, FALSE)</f>
        <v>Europe</v>
      </c>
      <c r="V1090" t="str">
        <f>VLOOKUP(C1090, Query[[Country]:[Subregion]],13, FALSE)</f>
        <v>Western Europe</v>
      </c>
      <c r="W1090" t="str">
        <f>VLOOKUP(C1090, Query[[Country]:[GDP (IMF)]],16, FALSE)</f>
        <v>$2.88 Tn</v>
      </c>
      <c r="X1090" t="str">
        <f>VLOOKUP(C1090, Query[[Country]:[GDP (UN)]],17, FALSE)</f>
        <v>$2.47 Tn</v>
      </c>
      <c r="Y1090">
        <f>VLOOKUP(C1090, Query[[Country]:[GDP Per Capita]],18, FALSE)</f>
        <v>44061.52</v>
      </c>
    </row>
    <row r="1091" spans="1:25" x14ac:dyDescent="0.2">
      <c r="A1091">
        <v>890</v>
      </c>
      <c r="B1091" t="s">
        <v>902</v>
      </c>
      <c r="C1091" t="s">
        <v>101</v>
      </c>
      <c r="D1091">
        <v>51</v>
      </c>
      <c r="E1091">
        <v>355</v>
      </c>
      <c r="F1091">
        <v>478</v>
      </c>
      <c r="G1091">
        <v>210</v>
      </c>
      <c r="H1091">
        <v>877</v>
      </c>
      <c r="I1091">
        <v>714</v>
      </c>
      <c r="J1091">
        <v>406</v>
      </c>
      <c r="K1091" t="s">
        <v>2793</v>
      </c>
      <c r="L1091">
        <v>737</v>
      </c>
      <c r="M1091">
        <v>44.41</v>
      </c>
      <c r="N1091">
        <v>2014</v>
      </c>
      <c r="O1091" t="str">
        <f>VLOOKUP(C1091, Query[[Country]:[Population Rank]],2,FALSE)</f>
        <v>19</v>
      </c>
      <c r="P1091" t="str">
        <f>VLOOKUP(C1091, Query[[Country]:[Growth Rate]],3,FALSE)</f>
        <v>0.32%</v>
      </c>
      <c r="Q1091" t="str">
        <f>VLOOKUP(C1091, Query[[Country]:[World Percentage]],4,FALSE)</f>
        <v>1.07%</v>
      </c>
      <c r="R1091" t="str">
        <f>VLOOKUP(C1091, Query[[Country]:[Density]],5,FALSE)</f>
        <v>234.61</v>
      </c>
      <c r="S1091" t="str">
        <f>VLOOKUP(C1091, Query[[Country]:[Land Area]],6, FALSE)</f>
        <v>348,560</v>
      </c>
      <c r="T1091" t="str">
        <f>VLOOKUP(C1091, Query[[Country]:[Area]],10, FALSE)</f>
        <v>357,114</v>
      </c>
      <c r="U1091" t="str">
        <f>VLOOKUP(C1091, Query[[Country]:[Region]],12, FALSE)</f>
        <v>Europe</v>
      </c>
      <c r="V1091" t="str">
        <f>VLOOKUP(C1091, Query[[Country]:[Subregion]],13, FALSE)</f>
        <v>Western Europe</v>
      </c>
      <c r="W1091" t="str">
        <f>VLOOKUP(C1091, Query[[Country]:[GDP (IMF)]],16, FALSE)</f>
        <v>$4.16 Tn</v>
      </c>
      <c r="X1091" t="str">
        <f>VLOOKUP(C1091, Query[[Country]:[GDP (UN)]],17, FALSE)</f>
        <v>$3.48 Tn</v>
      </c>
      <c r="Y1091">
        <f>VLOOKUP(C1091, Query[[Country]:[GDP Per Capita]],18, FALSE)</f>
        <v>49617.15</v>
      </c>
    </row>
    <row r="1092" spans="1:25" x14ac:dyDescent="0.2">
      <c r="A1092">
        <v>891</v>
      </c>
      <c r="B1092" t="s">
        <v>903</v>
      </c>
      <c r="C1092" t="s">
        <v>904</v>
      </c>
      <c r="D1092">
        <v>1</v>
      </c>
      <c r="E1092">
        <v>355</v>
      </c>
      <c r="F1092">
        <v>478</v>
      </c>
      <c r="G1092">
        <v>210</v>
      </c>
      <c r="H1092">
        <v>915</v>
      </c>
      <c r="I1092">
        <v>708</v>
      </c>
      <c r="J1092">
        <v>609</v>
      </c>
      <c r="K1092" t="s">
        <v>2729</v>
      </c>
      <c r="L1092">
        <v>737</v>
      </c>
      <c r="M1092">
        <v>44.4</v>
      </c>
      <c r="N1092">
        <v>2014</v>
      </c>
      <c r="O1092" t="str">
        <f>VLOOKUP(C1092, Query[[Country]:[Population Rank]],2,FALSE)</f>
        <v>31</v>
      </c>
      <c r="P1092" t="str">
        <f>VLOOKUP(C1092, Query[[Country]:[Growth Rate]],3,FALSE)</f>
        <v>3.32%</v>
      </c>
      <c r="Q1092" t="str">
        <f>VLOOKUP(C1092, Query[[Country]:[World Percentage]],4,FALSE)</f>
        <v>0.59%</v>
      </c>
      <c r="R1092" t="str">
        <f>VLOOKUP(C1092, Query[[Country]:[Density]],5,FALSE)</f>
        <v>189.36</v>
      </c>
      <c r="S1092" t="str">
        <f>VLOOKUP(C1092, Query[[Country]:[Land Area]],6, FALSE)</f>
        <v>199,810</v>
      </c>
      <c r="T1092" t="str">
        <f>VLOOKUP(C1092, Query[[Country]:[Area]],10, FALSE)</f>
        <v>241,550</v>
      </c>
      <c r="U1092" t="str">
        <f>VLOOKUP(C1092, Query[[Country]:[Region]],12, FALSE)</f>
        <v>Africa</v>
      </c>
      <c r="V1092" t="str">
        <f>VLOOKUP(C1092, Query[[Country]:[Subregion]],13, FALSE)</f>
        <v>Eastern Africa</v>
      </c>
      <c r="W1092" t="str">
        <f>VLOOKUP(C1092, Query[[Country]:[GDP (IMF)]],16, FALSE)</f>
        <v>$33.62 Bn</v>
      </c>
      <c r="X1092" t="str">
        <f>VLOOKUP(C1092, Query[[Country]:[GDP (UN)]],17, FALSE)</f>
        <v>$25.31 Bn</v>
      </c>
      <c r="Y1092">
        <f>VLOOKUP(C1092, Query[[Country]:[GDP Per Capita]],18, FALSE)</f>
        <v>735.01</v>
      </c>
    </row>
    <row r="1093" spans="1:25" x14ac:dyDescent="0.2">
      <c r="A1093">
        <v>892</v>
      </c>
      <c r="B1093" t="s">
        <v>905</v>
      </c>
      <c r="C1093" t="s">
        <v>19</v>
      </c>
      <c r="D1093">
        <v>64</v>
      </c>
      <c r="E1093">
        <v>355</v>
      </c>
      <c r="F1093">
        <v>478</v>
      </c>
      <c r="G1093">
        <v>210</v>
      </c>
      <c r="H1093">
        <v>966</v>
      </c>
      <c r="I1093">
        <v>859</v>
      </c>
      <c r="J1093">
        <v>406</v>
      </c>
      <c r="K1093" t="s">
        <v>2793</v>
      </c>
      <c r="L1093">
        <v>737</v>
      </c>
      <c r="M1093">
        <v>44.4</v>
      </c>
      <c r="N1093">
        <v>2014</v>
      </c>
      <c r="O1093" t="str">
        <f>VLOOKUP(C1093, Query[[Country]:[Population Rank]],2,FALSE)</f>
        <v>21</v>
      </c>
      <c r="P1093" t="str">
        <f>VLOOKUP(C1093, Query[[Country]:[Growth Rate]],3,FALSE)</f>
        <v>0.53%</v>
      </c>
      <c r="Q1093" t="str">
        <f>VLOOKUP(C1093, Query[[Country]:[World Percentage]],4,FALSE)</f>
        <v>0.87%</v>
      </c>
      <c r="R1093" t="str">
        <f>VLOOKUP(C1093, Query[[Country]:[Density]],5,FALSE)</f>
        <v>279.48</v>
      </c>
      <c r="S1093" t="str">
        <f>VLOOKUP(C1093, Query[[Country]:[Land Area]],6, FALSE)</f>
        <v>241,930</v>
      </c>
      <c r="T1093" t="str">
        <f>VLOOKUP(C1093, Query[[Country]:[Area]],10, FALSE)</f>
        <v>242,900</v>
      </c>
      <c r="U1093" t="str">
        <f>VLOOKUP(C1093, Query[[Country]:[Region]],12, FALSE)</f>
        <v>Europe</v>
      </c>
      <c r="V1093" t="str">
        <f>VLOOKUP(C1093, Query[[Country]:[Subregion]],13, FALSE)</f>
        <v>Northern Europe</v>
      </c>
      <c r="W1093" t="str">
        <f>VLOOKUP(C1093, Query[[Country]:[GDP (IMF)]],16, FALSE)</f>
        <v>$2.93 Tn</v>
      </c>
      <c r="X1093" t="str">
        <f>VLOOKUP(C1093, Query[[Country]:[GDP (UN)]],17, FALSE)</f>
        <v>$2.65 Tn</v>
      </c>
      <c r="Y1093">
        <f>VLOOKUP(C1093, Query[[Country]:[GDP Per Capita]],18, FALSE)</f>
        <v>43117.57</v>
      </c>
    </row>
    <row r="1094" spans="1:25" x14ac:dyDescent="0.2">
      <c r="A1094">
        <v>893</v>
      </c>
      <c r="B1094" t="s">
        <v>906</v>
      </c>
      <c r="C1094" t="s">
        <v>141</v>
      </c>
      <c r="D1094">
        <v>16</v>
      </c>
      <c r="E1094">
        <v>355</v>
      </c>
      <c r="F1094">
        <v>478</v>
      </c>
      <c r="G1094">
        <v>210</v>
      </c>
      <c r="H1094">
        <v>610</v>
      </c>
      <c r="I1094">
        <v>974</v>
      </c>
      <c r="J1094">
        <v>800</v>
      </c>
      <c r="K1094" t="s">
        <v>2779</v>
      </c>
      <c r="L1094">
        <v>737</v>
      </c>
      <c r="M1094">
        <v>44.4</v>
      </c>
      <c r="N1094">
        <v>2014</v>
      </c>
      <c r="O1094" t="str">
        <f>VLOOKUP(C1094, Query[[Country]:[Population Rank]],2,FALSE)</f>
        <v>57</v>
      </c>
      <c r="P1094" t="str">
        <f>VLOOKUP(C1094, Query[[Country]:[Growth Rate]],3,FALSE)</f>
        <v>0.18%</v>
      </c>
      <c r="Q1094" t="str">
        <f>VLOOKUP(C1094, Query[[Country]:[World Percentage]],4,FALSE)</f>
        <v>0.31%</v>
      </c>
      <c r="R1094" t="str">
        <f>VLOOKUP(C1094, Query[[Country]:[Density]],5,FALSE)</f>
        <v>658.05</v>
      </c>
      <c r="S1094" t="str">
        <f>VLOOKUP(C1094, Query[[Country]:[Land Area]],6, FALSE)</f>
        <v>35,410</v>
      </c>
      <c r="T1094" t="str">
        <f>VLOOKUP(C1094, Query[[Country]:[Area]],10, FALSE)</f>
        <v>36,193</v>
      </c>
      <c r="U1094" t="str">
        <f>VLOOKUP(C1094, Query[[Country]:[Region]],12, FALSE)</f>
        <v>Asia</v>
      </c>
      <c r="V1094" t="str">
        <f>VLOOKUP(C1094, Query[[Country]:[Subregion]],13, FALSE)</f>
        <v>Eastern Asia</v>
      </c>
      <c r="W1094" t="str">
        <f>VLOOKUP(C1094, Query[[Country]:[GDP (IMF)]],16, FALSE)</f>
        <v>$633.70 Bn</v>
      </c>
      <c r="X1094" t="str">
        <f>VLOOKUP(C1094, Query[[Country]:[GDP (UN)]],17, FALSE)</f>
        <v>-</v>
      </c>
      <c r="Y1094">
        <f>VLOOKUP(C1094, Query[[Country]:[GDP Per Capita]],18, FALSE)</f>
        <v>26607.09</v>
      </c>
    </row>
    <row r="1095" spans="1:25" x14ac:dyDescent="0.2">
      <c r="A1095">
        <v>894</v>
      </c>
      <c r="B1095" t="s">
        <v>2819</v>
      </c>
      <c r="C1095" t="s">
        <v>168</v>
      </c>
      <c r="D1095">
        <v>10</v>
      </c>
      <c r="E1095">
        <v>355</v>
      </c>
      <c r="F1095">
        <v>450</v>
      </c>
      <c r="G1095">
        <v>210</v>
      </c>
      <c r="H1095">
        <v>785</v>
      </c>
      <c r="I1095">
        <v>777</v>
      </c>
      <c r="J1095">
        <v>800</v>
      </c>
      <c r="K1095" t="s">
        <v>2756</v>
      </c>
      <c r="L1095">
        <v>737</v>
      </c>
      <c r="M1095">
        <v>44.4</v>
      </c>
      <c r="N1095">
        <v>2014</v>
      </c>
      <c r="O1095" t="str">
        <f>VLOOKUP(C1095, Query[[Country]:[Population Rank]],2,FALSE)</f>
        <v>6</v>
      </c>
      <c r="P1095" t="str">
        <f>VLOOKUP(C1095, Query[[Country]:[Growth Rate]],3,FALSE)</f>
        <v>0.72%</v>
      </c>
      <c r="Q1095" t="str">
        <f>VLOOKUP(C1095, Query[[Country]:[World Percentage]],4,FALSE)</f>
        <v>2.73%</v>
      </c>
      <c r="R1095" t="str">
        <f>VLOOKUP(C1095, Query[[Country]:[Density]],5,FALSE)</f>
        <v>24.96</v>
      </c>
      <c r="S1095" t="str">
        <f>VLOOKUP(C1095, Query[[Country]:[Land Area]],6, FALSE)</f>
        <v>8,358,140</v>
      </c>
      <c r="T1095" t="str">
        <f>VLOOKUP(C1095, Query[[Country]:[Area]],10, FALSE)</f>
        <v>8,515,767</v>
      </c>
      <c r="U1095" t="str">
        <f>VLOOKUP(C1095, Query[[Country]:[Region]],12, FALSE)</f>
        <v>Americas</v>
      </c>
      <c r="V1095" t="str">
        <f>VLOOKUP(C1095, Query[[Country]:[Subregion]],13, FALSE)</f>
        <v>South America</v>
      </c>
      <c r="W1095" t="str">
        <f>VLOOKUP(C1095, Query[[Country]:[GDP (IMF)]],16, FALSE)</f>
        <v>$2.06 Tn</v>
      </c>
      <c r="X1095" t="str">
        <f>VLOOKUP(C1095, Query[[Country]:[GDP (UN)]],17, FALSE)</f>
        <v>$1.80 Tn</v>
      </c>
      <c r="Y1095">
        <f>VLOOKUP(C1095, Query[[Country]:[GDP Per Capita]],18, FALSE)</f>
        <v>9703.17</v>
      </c>
    </row>
    <row r="1096" spans="1:25" x14ac:dyDescent="0.2">
      <c r="A1096">
        <v>895</v>
      </c>
      <c r="B1096" t="s">
        <v>907</v>
      </c>
      <c r="C1096" t="s">
        <v>66</v>
      </c>
      <c r="D1096">
        <v>46</v>
      </c>
      <c r="E1096">
        <v>355</v>
      </c>
      <c r="F1096">
        <v>478</v>
      </c>
      <c r="G1096">
        <v>210</v>
      </c>
      <c r="H1096">
        <v>834</v>
      </c>
      <c r="I1096">
        <v>644</v>
      </c>
      <c r="J1096">
        <v>800</v>
      </c>
      <c r="K1096" t="s">
        <v>2779</v>
      </c>
      <c r="L1096">
        <v>481</v>
      </c>
      <c r="M1096">
        <v>44.4</v>
      </c>
      <c r="N1096">
        <v>2014</v>
      </c>
      <c r="O1096" t="str">
        <f>VLOOKUP(C1096, Query[[Country]:[Population Rank]],2,FALSE)</f>
        <v>22</v>
      </c>
      <c r="P1096" t="str">
        <f>VLOOKUP(C1096, Query[[Country]:[Growth Rate]],3,FALSE)</f>
        <v>0.22%</v>
      </c>
      <c r="Q1096" t="str">
        <f>VLOOKUP(C1096, Query[[Country]:[World Percentage]],4,FALSE)</f>
        <v>0.84%</v>
      </c>
      <c r="R1096" t="str">
        <f>VLOOKUP(C1096, Query[[Country]:[Density]],5,FALSE)</f>
        <v>118.31</v>
      </c>
      <c r="S1096" t="str">
        <f>VLOOKUP(C1096, Query[[Country]:[Land Area]],6, FALSE)</f>
        <v>547,557</v>
      </c>
      <c r="T1096" t="str">
        <f>VLOOKUP(C1096, Query[[Country]:[Area]],10, FALSE)</f>
        <v>551,695</v>
      </c>
      <c r="U1096" t="str">
        <f>VLOOKUP(C1096, Query[[Country]:[Region]],12, FALSE)</f>
        <v>Europe</v>
      </c>
      <c r="V1096" t="str">
        <f>VLOOKUP(C1096, Query[[Country]:[Subregion]],13, FALSE)</f>
        <v>Western Europe</v>
      </c>
      <c r="W1096" t="str">
        <f>VLOOKUP(C1096, Query[[Country]:[GDP (IMF)]],16, FALSE)</f>
        <v>$2.88 Tn</v>
      </c>
      <c r="X1096" t="str">
        <f>VLOOKUP(C1096, Query[[Country]:[GDP (UN)]],17, FALSE)</f>
        <v>$2.47 Tn</v>
      </c>
      <c r="Y1096">
        <f>VLOOKUP(C1096, Query[[Country]:[GDP Per Capita]],18, FALSE)</f>
        <v>44061.52</v>
      </c>
    </row>
    <row r="1097" spans="1:25" x14ac:dyDescent="0.2">
      <c r="A1097">
        <v>896</v>
      </c>
      <c r="B1097" t="s">
        <v>908</v>
      </c>
      <c r="C1097" t="s">
        <v>138</v>
      </c>
      <c r="D1097">
        <v>55</v>
      </c>
      <c r="E1097">
        <v>355</v>
      </c>
      <c r="F1097">
        <v>478</v>
      </c>
      <c r="G1097">
        <v>210</v>
      </c>
      <c r="H1097">
        <v>674</v>
      </c>
      <c r="I1097">
        <v>766</v>
      </c>
      <c r="J1097">
        <v>800</v>
      </c>
      <c r="K1097" t="s">
        <v>2779</v>
      </c>
      <c r="L1097">
        <v>637</v>
      </c>
      <c r="M1097">
        <v>44.4</v>
      </c>
      <c r="N1097">
        <v>2014</v>
      </c>
      <c r="O1097" t="str">
        <f>VLOOKUP(C1097, Query[[Country]:[Population Rank]],2,FALSE)</f>
        <v>1</v>
      </c>
      <c r="P1097" t="str">
        <f>VLOOKUP(C1097, Query[[Country]:[Growth Rate]],3,FALSE)</f>
        <v>0.39%</v>
      </c>
      <c r="Q1097" t="str">
        <f>VLOOKUP(C1097, Query[[Country]:[World Percentage]],4,FALSE)</f>
        <v>18.47%</v>
      </c>
      <c r="R1097" t="str">
        <f>VLOOKUP(C1097, Query[[Country]:[Density]],5,FALSE)</f>
        <v>148.28</v>
      </c>
      <c r="S1097" t="str">
        <f>VLOOKUP(C1097, Query[[Country]:[Land Area]],6, FALSE)</f>
        <v>9,388,211</v>
      </c>
      <c r="T1097" t="str">
        <f>VLOOKUP(C1097, Query[[Country]:[Area]],10, FALSE)</f>
        <v>9,706,961</v>
      </c>
      <c r="U1097" t="str">
        <f>VLOOKUP(C1097, Query[[Country]:[Region]],12, FALSE)</f>
        <v>Asia</v>
      </c>
      <c r="V1097" t="str">
        <f>VLOOKUP(C1097, Query[[Country]:[Subregion]],13, FALSE)</f>
        <v>Eastern Asia</v>
      </c>
      <c r="W1097" t="str">
        <f>VLOOKUP(C1097, Query[[Country]:[GDP (IMF)]],16, FALSE)</f>
        <v>$15.47 Tn</v>
      </c>
      <c r="X1097" t="str">
        <f>VLOOKUP(C1097, Query[[Country]:[GDP (UN)]],17, FALSE)</f>
        <v>$11.22 Tn</v>
      </c>
      <c r="Y1097">
        <f>VLOOKUP(C1097, Query[[Country]:[GDP Per Capita]],18, FALSE)</f>
        <v>10746.78</v>
      </c>
    </row>
    <row r="1098" spans="1:25" x14ac:dyDescent="0.2">
      <c r="A1098">
        <v>897</v>
      </c>
      <c r="B1098" t="s">
        <v>2820</v>
      </c>
      <c r="C1098" t="s">
        <v>409</v>
      </c>
      <c r="D1098">
        <v>3</v>
      </c>
      <c r="E1098">
        <v>355</v>
      </c>
      <c r="F1098">
        <v>478</v>
      </c>
      <c r="G1098">
        <v>210</v>
      </c>
      <c r="H1098">
        <v>713</v>
      </c>
      <c r="I1098">
        <v>818</v>
      </c>
      <c r="J1098">
        <v>609</v>
      </c>
      <c r="K1098" t="s">
        <v>2779</v>
      </c>
      <c r="L1098">
        <v>737</v>
      </c>
      <c r="M1098">
        <v>44.39</v>
      </c>
      <c r="N1098">
        <v>2014</v>
      </c>
      <c r="O1098" t="str">
        <f>VLOOKUP(C1098, Query[[Country]:[Population Rank]],2,FALSE)</f>
        <v>32</v>
      </c>
      <c r="P1098" t="str">
        <f>VLOOKUP(C1098, Query[[Country]:[Growth Rate]],3,FALSE)</f>
        <v>0.93%</v>
      </c>
      <c r="Q1098" t="str">
        <f>VLOOKUP(C1098, Query[[Country]:[World Percentage]],4,FALSE)</f>
        <v>0.58%</v>
      </c>
      <c r="R1098" t="str">
        <f>VLOOKUP(C1098, Query[[Country]:[Density]],5,FALSE)</f>
        <v>16.26</v>
      </c>
      <c r="S1098" t="str">
        <f>VLOOKUP(C1098, Query[[Country]:[Land Area]],6, FALSE)</f>
        <v>2,736,690</v>
      </c>
      <c r="T1098" t="str">
        <f>VLOOKUP(C1098, Query[[Country]:[Area]],10, FALSE)</f>
        <v>2,780,400</v>
      </c>
      <c r="U1098" t="str">
        <f>VLOOKUP(C1098, Query[[Country]:[Region]],12, FALSE)</f>
        <v>Americas</v>
      </c>
      <c r="V1098" t="str">
        <f>VLOOKUP(C1098, Query[[Country]:[Subregion]],13, FALSE)</f>
        <v>South America</v>
      </c>
      <c r="W1098" t="str">
        <f>VLOOKUP(C1098, Query[[Country]:[GDP (IMF)]],16, FALSE)</f>
        <v>$515.35 Bn</v>
      </c>
      <c r="X1098" t="str">
        <f>VLOOKUP(C1098, Query[[Country]:[GDP (UN)]],17, FALSE)</f>
        <v>$545.87 Bn</v>
      </c>
      <c r="Y1098">
        <f>VLOOKUP(C1098, Query[[Country]:[GDP Per Capita]],18, FALSE)</f>
        <v>11402.68</v>
      </c>
    </row>
    <row r="1099" spans="1:25" x14ac:dyDescent="0.2">
      <c r="A1099">
        <v>898</v>
      </c>
      <c r="B1099" t="s">
        <v>909</v>
      </c>
      <c r="C1099" t="s">
        <v>168</v>
      </c>
      <c r="D1099">
        <v>11</v>
      </c>
      <c r="E1099">
        <v>355</v>
      </c>
      <c r="F1099">
        <v>478</v>
      </c>
      <c r="G1099">
        <v>210</v>
      </c>
      <c r="H1099">
        <v>608</v>
      </c>
      <c r="I1099">
        <v>959</v>
      </c>
      <c r="J1099">
        <v>800</v>
      </c>
      <c r="K1099" t="s">
        <v>2792</v>
      </c>
      <c r="L1099">
        <v>737</v>
      </c>
      <c r="M1099">
        <v>44.39</v>
      </c>
      <c r="N1099">
        <v>2014</v>
      </c>
      <c r="O1099" t="str">
        <f>VLOOKUP(C1099, Query[[Country]:[Population Rank]],2,FALSE)</f>
        <v>6</v>
      </c>
      <c r="P1099" t="str">
        <f>VLOOKUP(C1099, Query[[Country]:[Growth Rate]],3,FALSE)</f>
        <v>0.72%</v>
      </c>
      <c r="Q1099" t="str">
        <f>VLOOKUP(C1099, Query[[Country]:[World Percentage]],4,FALSE)</f>
        <v>2.73%</v>
      </c>
      <c r="R1099" t="str">
        <f>VLOOKUP(C1099, Query[[Country]:[Density]],5,FALSE)</f>
        <v>24.96</v>
      </c>
      <c r="S1099" t="str">
        <f>VLOOKUP(C1099, Query[[Country]:[Land Area]],6, FALSE)</f>
        <v>8,358,140</v>
      </c>
      <c r="T1099" t="str">
        <f>VLOOKUP(C1099, Query[[Country]:[Area]],10, FALSE)</f>
        <v>8,515,767</v>
      </c>
      <c r="U1099" t="str">
        <f>VLOOKUP(C1099, Query[[Country]:[Region]],12, FALSE)</f>
        <v>Americas</v>
      </c>
      <c r="V1099" t="str">
        <f>VLOOKUP(C1099, Query[[Country]:[Subregion]],13, FALSE)</f>
        <v>South America</v>
      </c>
      <c r="W1099" t="str">
        <f>VLOOKUP(C1099, Query[[Country]:[GDP (IMF)]],16, FALSE)</f>
        <v>$2.06 Tn</v>
      </c>
      <c r="X1099" t="str">
        <f>VLOOKUP(C1099, Query[[Country]:[GDP (UN)]],17, FALSE)</f>
        <v>$1.80 Tn</v>
      </c>
      <c r="Y1099">
        <f>VLOOKUP(C1099, Query[[Country]:[GDP Per Capita]],18, FALSE)</f>
        <v>9703.17</v>
      </c>
    </row>
    <row r="1100" spans="1:25" x14ac:dyDescent="0.2">
      <c r="A1100">
        <v>899</v>
      </c>
      <c r="B1100" t="s">
        <v>910</v>
      </c>
      <c r="C1100" t="s">
        <v>141</v>
      </c>
      <c r="D1100">
        <v>17</v>
      </c>
      <c r="E1100">
        <v>355</v>
      </c>
      <c r="F1100">
        <v>317</v>
      </c>
      <c r="G1100">
        <v>210</v>
      </c>
      <c r="H1100">
        <v>774</v>
      </c>
      <c r="I1100">
        <v>934</v>
      </c>
      <c r="J1100">
        <v>800</v>
      </c>
      <c r="K1100" t="s">
        <v>2812</v>
      </c>
      <c r="L1100">
        <v>737</v>
      </c>
      <c r="M1100">
        <v>44.39</v>
      </c>
      <c r="N1100">
        <v>2014</v>
      </c>
      <c r="O1100" t="str">
        <f>VLOOKUP(C1100, Query[[Country]:[Population Rank]],2,FALSE)</f>
        <v>57</v>
      </c>
      <c r="P1100" t="str">
        <f>VLOOKUP(C1100, Query[[Country]:[Growth Rate]],3,FALSE)</f>
        <v>0.18%</v>
      </c>
      <c r="Q1100" t="str">
        <f>VLOOKUP(C1100, Query[[Country]:[World Percentage]],4,FALSE)</f>
        <v>0.31%</v>
      </c>
      <c r="R1100" t="str">
        <f>VLOOKUP(C1100, Query[[Country]:[Density]],5,FALSE)</f>
        <v>658.05</v>
      </c>
      <c r="S1100" t="str">
        <f>VLOOKUP(C1100, Query[[Country]:[Land Area]],6, FALSE)</f>
        <v>35,410</v>
      </c>
      <c r="T1100" t="str">
        <f>VLOOKUP(C1100, Query[[Country]:[Area]],10, FALSE)</f>
        <v>36,193</v>
      </c>
      <c r="U1100" t="str">
        <f>VLOOKUP(C1100, Query[[Country]:[Region]],12, FALSE)</f>
        <v>Asia</v>
      </c>
      <c r="V1100" t="str">
        <f>VLOOKUP(C1100, Query[[Country]:[Subregion]],13, FALSE)</f>
        <v>Eastern Asia</v>
      </c>
      <c r="W1100" t="str">
        <f>VLOOKUP(C1100, Query[[Country]:[GDP (IMF)]],16, FALSE)</f>
        <v>$633.70 Bn</v>
      </c>
      <c r="X1100" t="str">
        <f>VLOOKUP(C1100, Query[[Country]:[GDP (UN)]],17, FALSE)</f>
        <v>-</v>
      </c>
      <c r="Y1100">
        <f>VLOOKUP(C1100, Query[[Country]:[GDP Per Capita]],18, FALSE)</f>
        <v>26607.09</v>
      </c>
    </row>
    <row r="1101" spans="1:25" x14ac:dyDescent="0.2">
      <c r="A1101">
        <v>900</v>
      </c>
      <c r="B1101" t="s">
        <v>911</v>
      </c>
      <c r="C1101" t="s">
        <v>428</v>
      </c>
      <c r="D1101">
        <v>8</v>
      </c>
      <c r="E1101">
        <v>355</v>
      </c>
      <c r="F1101">
        <v>478</v>
      </c>
      <c r="G1101">
        <v>210</v>
      </c>
      <c r="H1101">
        <v>742</v>
      </c>
      <c r="I1101">
        <v>952</v>
      </c>
      <c r="J1101">
        <v>609</v>
      </c>
      <c r="K1101" t="s">
        <v>2779</v>
      </c>
      <c r="L1101">
        <v>737</v>
      </c>
      <c r="M1101">
        <v>44.39</v>
      </c>
      <c r="N1101">
        <v>2014</v>
      </c>
      <c r="O1101" t="str">
        <f>VLOOKUP(C1101, Query[[Country]:[Population Rank]],2,FALSE)</f>
        <v>17</v>
      </c>
      <c r="P1101" t="str">
        <f>VLOOKUP(C1101, Query[[Country]:[Growth Rate]],3,FALSE)</f>
        <v>1.09%</v>
      </c>
      <c r="Q1101" t="str">
        <f>VLOOKUP(C1101, Query[[Country]:[World Percentage]],4,FALSE)</f>
        <v>1.08%</v>
      </c>
      <c r="R1101" t="str">
        <f>VLOOKUP(C1101, Query[[Country]:[Density]],5,FALSE)</f>
        <v>107.64</v>
      </c>
      <c r="S1101" t="str">
        <f>VLOOKUP(C1101, Query[[Country]:[Land Area]],6, FALSE)</f>
        <v>769,630</v>
      </c>
      <c r="T1101" t="str">
        <f>VLOOKUP(C1101, Query[[Country]:[Area]],10, FALSE)</f>
        <v>783,562</v>
      </c>
      <c r="U1101" t="str">
        <f>VLOOKUP(C1101, Query[[Country]:[Region]],12, FALSE)</f>
        <v>Asia</v>
      </c>
      <c r="V1101" t="str">
        <f>VLOOKUP(C1101, Query[[Country]:[Subregion]],13, FALSE)</f>
        <v>Western Asia</v>
      </c>
      <c r="W1101" t="str">
        <f>VLOOKUP(C1101, Query[[Country]:[GDP (IMF)]],16, FALSE)</f>
        <v>$809.55 Bn</v>
      </c>
      <c r="X1101" t="str">
        <f>VLOOKUP(C1101, Query[[Country]:[GDP (UN)]],17, FALSE)</f>
        <v>$863.71 Bn</v>
      </c>
      <c r="Y1101">
        <f>VLOOKUP(C1101, Query[[Country]:[GDP Per Capita]],18, FALSE)</f>
        <v>9598.81</v>
      </c>
    </row>
    <row r="1102" spans="1:25" x14ac:dyDescent="0.2">
      <c r="A1102">
        <v>901</v>
      </c>
      <c r="B1102" t="s">
        <v>912</v>
      </c>
      <c r="C1102" t="s">
        <v>622</v>
      </c>
      <c r="D1102">
        <v>2</v>
      </c>
      <c r="E1102">
        <v>355</v>
      </c>
      <c r="F1102">
        <v>297</v>
      </c>
      <c r="G1102">
        <v>210</v>
      </c>
      <c r="H1102">
        <v>882</v>
      </c>
      <c r="I1102">
        <v>748</v>
      </c>
      <c r="J1102">
        <v>609</v>
      </c>
      <c r="K1102" t="s">
        <v>2767</v>
      </c>
      <c r="L1102">
        <v>737</v>
      </c>
      <c r="M1102">
        <v>44.39</v>
      </c>
      <c r="N1102">
        <v>2014</v>
      </c>
      <c r="O1102" t="str">
        <f>VLOOKUP(C1102, Query[[Country]:[Population Rank]],2,FALSE)</f>
        <v>29</v>
      </c>
      <c r="P1102" t="str">
        <f>VLOOKUP(C1102, Query[[Country]:[Growth Rate]],3,FALSE)</f>
        <v>1.08%</v>
      </c>
      <c r="Q1102" t="str">
        <f>VLOOKUP(C1102, Query[[Country]:[World Percentage]],4,FALSE)</f>
        <v>0.65%</v>
      </c>
      <c r="R1102" t="str">
        <f>VLOOKUP(C1102, Query[[Country]:[Density]],5,FALSE)</f>
        <v>44.57</v>
      </c>
      <c r="S1102" t="str">
        <f>VLOOKUP(C1102, Query[[Country]:[Land Area]],6, FALSE)</f>
        <v>1,109,500</v>
      </c>
      <c r="T1102" t="str">
        <f>VLOOKUP(C1102, Query[[Country]:[Area]],10, FALSE)</f>
        <v>1,141,748</v>
      </c>
      <c r="U1102" t="str">
        <f>VLOOKUP(C1102, Query[[Country]:[Region]],12, FALSE)</f>
        <v>Americas</v>
      </c>
      <c r="V1102" t="str">
        <f>VLOOKUP(C1102, Query[[Country]:[Subregion]],13, FALSE)</f>
        <v>South America</v>
      </c>
      <c r="W1102" t="str">
        <f>VLOOKUP(C1102, Query[[Country]:[GDP (IMF)]],16, FALSE)</f>
        <v>$352.81 Bn</v>
      </c>
      <c r="X1102" t="str">
        <f>VLOOKUP(C1102, Query[[Country]:[GDP (UN)]],17, FALSE)</f>
        <v>$282.46 Bn</v>
      </c>
      <c r="Y1102">
        <f>VLOOKUP(C1102, Query[[Country]:[GDP Per Capita]],18, FALSE)</f>
        <v>6933.76</v>
      </c>
    </row>
    <row r="1103" spans="1:25" x14ac:dyDescent="0.2">
      <c r="A1103">
        <v>902</v>
      </c>
      <c r="B1103" t="s">
        <v>2821</v>
      </c>
      <c r="C1103" t="s">
        <v>159</v>
      </c>
      <c r="D1103">
        <v>36</v>
      </c>
      <c r="E1103">
        <v>355</v>
      </c>
      <c r="F1103">
        <v>478</v>
      </c>
      <c r="G1103">
        <v>210</v>
      </c>
      <c r="H1103">
        <v>932</v>
      </c>
      <c r="I1103">
        <v>864</v>
      </c>
      <c r="J1103">
        <v>493</v>
      </c>
      <c r="K1103" t="s">
        <v>2764</v>
      </c>
      <c r="L1103">
        <v>426</v>
      </c>
      <c r="M1103">
        <v>44.39</v>
      </c>
      <c r="N1103">
        <v>2014</v>
      </c>
      <c r="O1103" t="str">
        <f>VLOOKUP(C1103, Query[[Country]:[Population Rank]],2,FALSE)</f>
        <v>30</v>
      </c>
      <c r="P1103" t="str">
        <f>VLOOKUP(C1103, Query[[Country]:[Growth Rate]],3,FALSE)</f>
        <v>0.04%</v>
      </c>
      <c r="Q1103" t="str">
        <f>VLOOKUP(C1103, Query[[Country]:[World Percentage]],4,FALSE)</f>
        <v>0.60%</v>
      </c>
      <c r="R1103" t="str">
        <f>VLOOKUP(C1103, Query[[Country]:[Density]],5,FALSE)</f>
        <v>92.40</v>
      </c>
      <c r="S1103" t="str">
        <f>VLOOKUP(C1103, Query[[Country]:[Land Area]],6, FALSE)</f>
        <v>498,800</v>
      </c>
      <c r="T1103" t="str">
        <f>VLOOKUP(C1103, Query[[Country]:[Area]],10, FALSE)</f>
        <v>505,992</v>
      </c>
      <c r="U1103" t="str">
        <f>VLOOKUP(C1103, Query[[Country]:[Region]],12, FALSE)</f>
        <v>Europe</v>
      </c>
      <c r="V1103" t="str">
        <f>VLOOKUP(C1103, Query[[Country]:[Subregion]],13, FALSE)</f>
        <v>Southern Europe</v>
      </c>
      <c r="W1103" t="str">
        <f>VLOOKUP(C1103, Query[[Country]:[GDP (IMF)]],16, FALSE)</f>
        <v>$1.50 Tn</v>
      </c>
      <c r="X1103" t="str">
        <f>VLOOKUP(C1103, Query[[Country]:[GDP (UN)]],17, FALSE)</f>
        <v>$1.24 Tn</v>
      </c>
      <c r="Y1103">
        <f>VLOOKUP(C1103, Query[[Country]:[GDP Per Capita]],18, FALSE)</f>
        <v>32019.83</v>
      </c>
    </row>
    <row r="1104" spans="1:25" x14ac:dyDescent="0.2">
      <c r="A1104">
        <v>903</v>
      </c>
      <c r="B1104" t="s">
        <v>2822</v>
      </c>
      <c r="C1104" t="s">
        <v>428</v>
      </c>
      <c r="D1104">
        <v>9</v>
      </c>
      <c r="E1104">
        <v>355</v>
      </c>
      <c r="F1104">
        <v>478</v>
      </c>
      <c r="G1104">
        <v>210</v>
      </c>
      <c r="H1104">
        <v>817</v>
      </c>
      <c r="I1104">
        <v>820</v>
      </c>
      <c r="J1104">
        <v>493</v>
      </c>
      <c r="K1104" t="s">
        <v>2779</v>
      </c>
      <c r="L1104">
        <v>737</v>
      </c>
      <c r="M1104">
        <v>44.39</v>
      </c>
      <c r="N1104">
        <v>2014</v>
      </c>
      <c r="O1104" t="str">
        <f>VLOOKUP(C1104, Query[[Country]:[Population Rank]],2,FALSE)</f>
        <v>17</v>
      </c>
      <c r="P1104" t="str">
        <f>VLOOKUP(C1104, Query[[Country]:[Growth Rate]],3,FALSE)</f>
        <v>1.09%</v>
      </c>
      <c r="Q1104" t="str">
        <f>VLOOKUP(C1104, Query[[Country]:[World Percentage]],4,FALSE)</f>
        <v>1.08%</v>
      </c>
      <c r="R1104" t="str">
        <f>VLOOKUP(C1104, Query[[Country]:[Density]],5,FALSE)</f>
        <v>107.64</v>
      </c>
      <c r="S1104" t="str">
        <f>VLOOKUP(C1104, Query[[Country]:[Land Area]],6, FALSE)</f>
        <v>769,630</v>
      </c>
      <c r="T1104" t="str">
        <f>VLOOKUP(C1104, Query[[Country]:[Area]],10, FALSE)</f>
        <v>783,562</v>
      </c>
      <c r="U1104" t="str">
        <f>VLOOKUP(C1104, Query[[Country]:[Region]],12, FALSE)</f>
        <v>Asia</v>
      </c>
      <c r="V1104" t="str">
        <f>VLOOKUP(C1104, Query[[Country]:[Subregion]],13, FALSE)</f>
        <v>Western Asia</v>
      </c>
      <c r="W1104" t="str">
        <f>VLOOKUP(C1104, Query[[Country]:[GDP (IMF)]],16, FALSE)</f>
        <v>$809.55 Bn</v>
      </c>
      <c r="X1104" t="str">
        <f>VLOOKUP(C1104, Query[[Country]:[GDP (UN)]],17, FALSE)</f>
        <v>$863.71 Bn</v>
      </c>
      <c r="Y1104">
        <f>VLOOKUP(C1104, Query[[Country]:[GDP Per Capita]],18, FALSE)</f>
        <v>9598.81</v>
      </c>
    </row>
    <row r="1105" spans="1:25" x14ac:dyDescent="0.2">
      <c r="A1105">
        <v>904</v>
      </c>
      <c r="B1105" t="s">
        <v>913</v>
      </c>
      <c r="C1105" t="s">
        <v>358</v>
      </c>
      <c r="D1105">
        <v>14</v>
      </c>
      <c r="E1105">
        <v>355</v>
      </c>
      <c r="F1105">
        <v>478</v>
      </c>
      <c r="G1105">
        <v>210</v>
      </c>
      <c r="H1105">
        <v>871</v>
      </c>
      <c r="I1105">
        <v>987</v>
      </c>
      <c r="J1105">
        <v>493</v>
      </c>
      <c r="K1105" t="s">
        <v>2779</v>
      </c>
      <c r="L1105">
        <v>737</v>
      </c>
      <c r="M1105">
        <v>44.39</v>
      </c>
      <c r="N1105">
        <v>2014</v>
      </c>
      <c r="O1105" t="str">
        <f>VLOOKUP(C1105, Query[[Country]:[Population Rank]],2,FALSE)</f>
        <v>2</v>
      </c>
      <c r="P1105" t="str">
        <f>VLOOKUP(C1105, Query[[Country]:[Growth Rate]],3,FALSE)</f>
        <v>0.99%</v>
      </c>
      <c r="Q1105" t="str">
        <f>VLOOKUP(C1105, Query[[Country]:[World Percentage]],4,FALSE)</f>
        <v>17.70%</v>
      </c>
      <c r="R1105" t="str">
        <f>VLOOKUP(C1105, Query[[Country]:[Density]],5,FALSE)</f>
        <v>419.76</v>
      </c>
      <c r="S1105" t="str">
        <f>VLOOKUP(C1105, Query[[Country]:[Land Area]],6, FALSE)</f>
        <v>2,973,190</v>
      </c>
      <c r="T1105" t="str">
        <f>VLOOKUP(C1105, Query[[Country]:[Area]],10, FALSE)</f>
        <v>3,287,590</v>
      </c>
      <c r="U1105" t="str">
        <f>VLOOKUP(C1105, Query[[Country]:[Region]],12, FALSE)</f>
        <v>Asia</v>
      </c>
      <c r="V1105" t="str">
        <f>VLOOKUP(C1105, Query[[Country]:[Subregion]],13, FALSE)</f>
        <v>Southern Asia</v>
      </c>
      <c r="W1105" t="str">
        <f>VLOOKUP(C1105, Query[[Country]:[GDP (IMF)]],16, FALSE)</f>
        <v>$3.26 Tn</v>
      </c>
      <c r="X1105" t="str">
        <f>VLOOKUP(C1105, Query[[Country]:[GDP (UN)]],17, FALSE)</f>
        <v>$2.26 Tn</v>
      </c>
      <c r="Y1105">
        <f>VLOOKUP(C1105, Query[[Country]:[GDP Per Capita]],18, FALSE)</f>
        <v>2360.66</v>
      </c>
    </row>
    <row r="1106" spans="1:25" x14ac:dyDescent="0.2">
      <c r="A1106">
        <v>905</v>
      </c>
      <c r="B1106" t="s">
        <v>914</v>
      </c>
      <c r="C1106" t="s">
        <v>92</v>
      </c>
      <c r="D1106">
        <v>32</v>
      </c>
      <c r="E1106">
        <v>355</v>
      </c>
      <c r="F1106">
        <v>478</v>
      </c>
      <c r="G1106">
        <v>210</v>
      </c>
      <c r="H1106">
        <v>904</v>
      </c>
      <c r="I1106">
        <v>952</v>
      </c>
      <c r="J1106">
        <v>800</v>
      </c>
      <c r="K1106" t="s">
        <v>2757</v>
      </c>
      <c r="L1106">
        <v>373</v>
      </c>
      <c r="M1106">
        <v>44.39</v>
      </c>
      <c r="N1106">
        <v>2014</v>
      </c>
      <c r="O1106" t="str">
        <f>VLOOKUP(C1106, Query[[Country]:[Population Rank]],2,FALSE)</f>
        <v>28</v>
      </c>
      <c r="P1106" t="str">
        <f>VLOOKUP(C1106, Query[[Country]:[Growth Rate]],3,FALSE)</f>
        <v>0.09%</v>
      </c>
      <c r="Q1106" t="str">
        <f>VLOOKUP(C1106, Query[[Country]:[World Percentage]],4,FALSE)</f>
        <v>0.66%</v>
      </c>
      <c r="R1106" t="str">
        <f>VLOOKUP(C1106, Query[[Country]:[Density]],5,FALSE)</f>
        <v>511.62</v>
      </c>
      <c r="S1106" t="str">
        <f>VLOOKUP(C1106, Query[[Country]:[Land Area]],6, FALSE)</f>
        <v>97,230</v>
      </c>
      <c r="T1106" t="str">
        <f>VLOOKUP(C1106, Query[[Country]:[Area]],10, FALSE)</f>
        <v>100,210</v>
      </c>
      <c r="U1106" t="str">
        <f>VLOOKUP(C1106, Query[[Country]:[Region]],12, FALSE)</f>
        <v>Asia</v>
      </c>
      <c r="V1106" t="str">
        <f>VLOOKUP(C1106, Query[[Country]:[Subregion]],13, FALSE)</f>
        <v>Eastern Asia</v>
      </c>
      <c r="W1106" t="str">
        <f>VLOOKUP(C1106, Query[[Country]:[GDP (IMF)]],16, FALSE)</f>
        <v>$1.74 Tn</v>
      </c>
      <c r="X1106" t="str">
        <f>VLOOKUP(C1106, Query[[Country]:[GDP (UN)]],17, FALSE)</f>
        <v>$1.41 Tn</v>
      </c>
      <c r="Y1106">
        <f>VLOOKUP(C1106, Query[[Country]:[GDP Per Capita]],18, FALSE)</f>
        <v>34023.56</v>
      </c>
    </row>
    <row r="1107" spans="1:25" x14ac:dyDescent="0.2">
      <c r="A1107">
        <v>906</v>
      </c>
      <c r="B1107" t="s">
        <v>915</v>
      </c>
      <c r="C1107" t="s">
        <v>115</v>
      </c>
      <c r="D1107">
        <v>25</v>
      </c>
      <c r="E1107">
        <v>355</v>
      </c>
      <c r="F1107">
        <v>478</v>
      </c>
      <c r="G1107">
        <v>210</v>
      </c>
      <c r="H1107">
        <v>693</v>
      </c>
      <c r="I1107">
        <v>591</v>
      </c>
      <c r="J1107">
        <v>609</v>
      </c>
      <c r="K1107" t="s">
        <v>2792</v>
      </c>
      <c r="L1107">
        <v>737</v>
      </c>
      <c r="M1107">
        <v>44.39</v>
      </c>
      <c r="N1107">
        <v>2014</v>
      </c>
      <c r="O1107" t="str">
        <f>VLOOKUP(C1107, Query[[Country]:[Population Rank]],2,FALSE)</f>
        <v>55</v>
      </c>
      <c r="P1107" t="str">
        <f>VLOOKUP(C1107, Query[[Country]:[Growth Rate]],3,FALSE)</f>
        <v>1.18%</v>
      </c>
      <c r="Q1107" t="str">
        <f>VLOOKUP(C1107, Query[[Country]:[World Percentage]],4,FALSE)</f>
        <v>0.33%</v>
      </c>
      <c r="R1107" t="str">
        <f>VLOOKUP(C1107, Query[[Country]:[Density]],5,FALSE)</f>
        <v>3.32</v>
      </c>
      <c r="S1107" t="str">
        <f>VLOOKUP(C1107, Query[[Country]:[Land Area]],6, FALSE)</f>
        <v>7,682,300</v>
      </c>
      <c r="T1107" t="str">
        <f>VLOOKUP(C1107, Query[[Country]:[Area]],10, FALSE)</f>
        <v>7,692,024</v>
      </c>
      <c r="U1107" t="str">
        <f>VLOOKUP(C1107, Query[[Country]:[Region]],12, FALSE)</f>
        <v>Oceania</v>
      </c>
      <c r="V1107" t="str">
        <f>VLOOKUP(C1107, Query[[Country]:[Subregion]],13, FALSE)</f>
        <v>Australia and New Zealand</v>
      </c>
      <c r="W1107" t="str">
        <f>VLOOKUP(C1107, Query[[Country]:[GDP (IMF)]],16, FALSE)</f>
        <v>$1.48 Tn</v>
      </c>
      <c r="X1107" t="str">
        <f>VLOOKUP(C1107, Query[[Country]:[GDP (UN)]],17, FALSE)</f>
        <v>$1.30 Tn</v>
      </c>
      <c r="Y1107">
        <f>VLOOKUP(C1107, Query[[Country]:[GDP Per Capita]],18, FALSE)</f>
        <v>58096.73</v>
      </c>
    </row>
    <row r="1108" spans="1:25" x14ac:dyDescent="0.2">
      <c r="A1108">
        <v>907</v>
      </c>
      <c r="B1108" t="s">
        <v>916</v>
      </c>
      <c r="C1108" t="s">
        <v>138</v>
      </c>
      <c r="D1108">
        <v>56</v>
      </c>
      <c r="E1108">
        <v>355</v>
      </c>
      <c r="F1108">
        <v>425</v>
      </c>
      <c r="G1108">
        <v>210</v>
      </c>
      <c r="H1108">
        <v>797</v>
      </c>
      <c r="I1108">
        <v>966</v>
      </c>
      <c r="J1108">
        <v>800</v>
      </c>
      <c r="K1108" t="s">
        <v>2688</v>
      </c>
      <c r="L1108">
        <v>737</v>
      </c>
      <c r="M1108">
        <v>44.39</v>
      </c>
      <c r="N1108">
        <v>2014</v>
      </c>
      <c r="O1108" t="str">
        <f>VLOOKUP(C1108, Query[[Country]:[Population Rank]],2,FALSE)</f>
        <v>1</v>
      </c>
      <c r="P1108" t="str">
        <f>VLOOKUP(C1108, Query[[Country]:[Growth Rate]],3,FALSE)</f>
        <v>0.39%</v>
      </c>
      <c r="Q1108" t="str">
        <f>VLOOKUP(C1108, Query[[Country]:[World Percentage]],4,FALSE)</f>
        <v>18.47%</v>
      </c>
      <c r="R1108" t="str">
        <f>VLOOKUP(C1108, Query[[Country]:[Density]],5,FALSE)</f>
        <v>148.28</v>
      </c>
      <c r="S1108" t="str">
        <f>VLOOKUP(C1108, Query[[Country]:[Land Area]],6, FALSE)</f>
        <v>9,388,211</v>
      </c>
      <c r="T1108" t="str">
        <f>VLOOKUP(C1108, Query[[Country]:[Area]],10, FALSE)</f>
        <v>9,706,961</v>
      </c>
      <c r="U1108" t="str">
        <f>VLOOKUP(C1108, Query[[Country]:[Region]],12, FALSE)</f>
        <v>Asia</v>
      </c>
      <c r="V1108" t="str">
        <f>VLOOKUP(C1108, Query[[Country]:[Subregion]],13, FALSE)</f>
        <v>Eastern Asia</v>
      </c>
      <c r="W1108" t="str">
        <f>VLOOKUP(C1108, Query[[Country]:[GDP (IMF)]],16, FALSE)</f>
        <v>$15.47 Tn</v>
      </c>
      <c r="X1108" t="str">
        <f>VLOOKUP(C1108, Query[[Country]:[GDP (UN)]],17, FALSE)</f>
        <v>$11.22 Tn</v>
      </c>
      <c r="Y1108">
        <f>VLOOKUP(C1108, Query[[Country]:[GDP Per Capita]],18, FALSE)</f>
        <v>10746.78</v>
      </c>
    </row>
    <row r="1109" spans="1:25" x14ac:dyDescent="0.2">
      <c r="A1109">
        <v>908</v>
      </c>
      <c r="B1109" t="s">
        <v>917</v>
      </c>
      <c r="C1109" t="s">
        <v>101</v>
      </c>
      <c r="D1109">
        <v>52</v>
      </c>
      <c r="E1109">
        <v>355</v>
      </c>
      <c r="F1109">
        <v>478</v>
      </c>
      <c r="G1109">
        <v>210</v>
      </c>
      <c r="H1109">
        <v>949</v>
      </c>
      <c r="I1109">
        <v>885</v>
      </c>
      <c r="J1109">
        <v>493</v>
      </c>
      <c r="K1109" t="s">
        <v>2779</v>
      </c>
      <c r="L1109">
        <v>737</v>
      </c>
      <c r="M1109">
        <v>44.39</v>
      </c>
      <c r="N1109">
        <v>2014</v>
      </c>
      <c r="O1109" t="str">
        <f>VLOOKUP(C1109, Query[[Country]:[Population Rank]],2,FALSE)</f>
        <v>19</v>
      </c>
      <c r="P1109" t="str">
        <f>VLOOKUP(C1109, Query[[Country]:[Growth Rate]],3,FALSE)</f>
        <v>0.32%</v>
      </c>
      <c r="Q1109" t="str">
        <f>VLOOKUP(C1109, Query[[Country]:[World Percentage]],4,FALSE)</f>
        <v>1.07%</v>
      </c>
      <c r="R1109" t="str">
        <f>VLOOKUP(C1109, Query[[Country]:[Density]],5,FALSE)</f>
        <v>234.61</v>
      </c>
      <c r="S1109" t="str">
        <f>VLOOKUP(C1109, Query[[Country]:[Land Area]],6, FALSE)</f>
        <v>348,560</v>
      </c>
      <c r="T1109" t="str">
        <f>VLOOKUP(C1109, Query[[Country]:[Area]],10, FALSE)</f>
        <v>357,114</v>
      </c>
      <c r="U1109" t="str">
        <f>VLOOKUP(C1109, Query[[Country]:[Region]],12, FALSE)</f>
        <v>Europe</v>
      </c>
      <c r="V1109" t="str">
        <f>VLOOKUP(C1109, Query[[Country]:[Subregion]],13, FALSE)</f>
        <v>Western Europe</v>
      </c>
      <c r="W1109" t="str">
        <f>VLOOKUP(C1109, Query[[Country]:[GDP (IMF)]],16, FALSE)</f>
        <v>$4.16 Tn</v>
      </c>
      <c r="X1109" t="str">
        <f>VLOOKUP(C1109, Query[[Country]:[GDP (UN)]],17, FALSE)</f>
        <v>$3.48 Tn</v>
      </c>
      <c r="Y1109">
        <f>VLOOKUP(C1109, Query[[Country]:[GDP Per Capita]],18, FALSE)</f>
        <v>49617.15</v>
      </c>
    </row>
    <row r="1110" spans="1:25" x14ac:dyDescent="0.2">
      <c r="A1110">
        <v>909</v>
      </c>
      <c r="B1110" t="s">
        <v>2823</v>
      </c>
      <c r="C1110" t="s">
        <v>101</v>
      </c>
      <c r="D1110">
        <v>53</v>
      </c>
      <c r="E1110">
        <v>355</v>
      </c>
      <c r="F1110">
        <v>478</v>
      </c>
      <c r="G1110">
        <v>210</v>
      </c>
      <c r="H1110">
        <v>841</v>
      </c>
      <c r="I1110">
        <v>628</v>
      </c>
      <c r="J1110">
        <v>800</v>
      </c>
      <c r="K1110" t="s">
        <v>2779</v>
      </c>
      <c r="L1110">
        <v>737</v>
      </c>
      <c r="M1110">
        <v>44.38</v>
      </c>
      <c r="N1110">
        <v>2014</v>
      </c>
      <c r="O1110" t="str">
        <f>VLOOKUP(C1110, Query[[Country]:[Population Rank]],2,FALSE)</f>
        <v>19</v>
      </c>
      <c r="P1110" t="str">
        <f>VLOOKUP(C1110, Query[[Country]:[Growth Rate]],3,FALSE)</f>
        <v>0.32%</v>
      </c>
      <c r="Q1110" t="str">
        <f>VLOOKUP(C1110, Query[[Country]:[World Percentage]],4,FALSE)</f>
        <v>1.07%</v>
      </c>
      <c r="R1110" t="str">
        <f>VLOOKUP(C1110, Query[[Country]:[Density]],5,FALSE)</f>
        <v>234.61</v>
      </c>
      <c r="S1110" t="str">
        <f>VLOOKUP(C1110, Query[[Country]:[Land Area]],6, FALSE)</f>
        <v>348,560</v>
      </c>
      <c r="T1110" t="str">
        <f>VLOOKUP(C1110, Query[[Country]:[Area]],10, FALSE)</f>
        <v>357,114</v>
      </c>
      <c r="U1110" t="str">
        <f>VLOOKUP(C1110, Query[[Country]:[Region]],12, FALSE)</f>
        <v>Europe</v>
      </c>
      <c r="V1110" t="str">
        <f>VLOOKUP(C1110, Query[[Country]:[Subregion]],13, FALSE)</f>
        <v>Western Europe</v>
      </c>
      <c r="W1110" t="str">
        <f>VLOOKUP(C1110, Query[[Country]:[GDP (IMF)]],16, FALSE)</f>
        <v>$4.16 Tn</v>
      </c>
      <c r="X1110" t="str">
        <f>VLOOKUP(C1110, Query[[Country]:[GDP (UN)]],17, FALSE)</f>
        <v>$3.48 Tn</v>
      </c>
      <c r="Y1110">
        <f>VLOOKUP(C1110, Query[[Country]:[GDP Per Capita]],18, FALSE)</f>
        <v>49617.15</v>
      </c>
    </row>
    <row r="1111" spans="1:25" x14ac:dyDescent="0.2">
      <c r="A1111">
        <v>910</v>
      </c>
      <c r="B1111" t="s">
        <v>918</v>
      </c>
      <c r="C1111" t="s">
        <v>115</v>
      </c>
      <c r="D1111">
        <v>26</v>
      </c>
      <c r="E1111">
        <v>355</v>
      </c>
      <c r="F1111">
        <v>478</v>
      </c>
      <c r="G1111">
        <v>210</v>
      </c>
      <c r="H1111">
        <v>911</v>
      </c>
      <c r="I1111">
        <v>694</v>
      </c>
      <c r="J1111">
        <v>609</v>
      </c>
      <c r="K1111" t="s">
        <v>2779</v>
      </c>
      <c r="L1111">
        <v>737</v>
      </c>
      <c r="M1111">
        <v>44.38</v>
      </c>
      <c r="N1111">
        <v>2014</v>
      </c>
      <c r="O1111" t="str">
        <f>VLOOKUP(C1111, Query[[Country]:[Population Rank]],2,FALSE)</f>
        <v>55</v>
      </c>
      <c r="P1111" t="str">
        <f>VLOOKUP(C1111, Query[[Country]:[Growth Rate]],3,FALSE)</f>
        <v>1.18%</v>
      </c>
      <c r="Q1111" t="str">
        <f>VLOOKUP(C1111, Query[[Country]:[World Percentage]],4,FALSE)</f>
        <v>0.33%</v>
      </c>
      <c r="R1111" t="str">
        <f>VLOOKUP(C1111, Query[[Country]:[Density]],5,FALSE)</f>
        <v>3.32</v>
      </c>
      <c r="S1111" t="str">
        <f>VLOOKUP(C1111, Query[[Country]:[Land Area]],6, FALSE)</f>
        <v>7,682,300</v>
      </c>
      <c r="T1111" t="str">
        <f>VLOOKUP(C1111, Query[[Country]:[Area]],10, FALSE)</f>
        <v>7,692,024</v>
      </c>
      <c r="U1111" t="str">
        <f>VLOOKUP(C1111, Query[[Country]:[Region]],12, FALSE)</f>
        <v>Oceania</v>
      </c>
      <c r="V1111" t="str">
        <f>VLOOKUP(C1111, Query[[Country]:[Subregion]],13, FALSE)</f>
        <v>Australia and New Zealand</v>
      </c>
      <c r="W1111" t="str">
        <f>VLOOKUP(C1111, Query[[Country]:[GDP (IMF)]],16, FALSE)</f>
        <v>$1.48 Tn</v>
      </c>
      <c r="X1111" t="str">
        <f>VLOOKUP(C1111, Query[[Country]:[GDP (UN)]],17, FALSE)</f>
        <v>$1.30 Tn</v>
      </c>
      <c r="Y1111">
        <f>VLOOKUP(C1111, Query[[Country]:[GDP Per Capita]],18, FALSE)</f>
        <v>58096.73</v>
      </c>
    </row>
    <row r="1112" spans="1:25" x14ac:dyDescent="0.2">
      <c r="A1112">
        <v>911</v>
      </c>
      <c r="B1112" t="s">
        <v>919</v>
      </c>
      <c r="C1112" t="s">
        <v>358</v>
      </c>
      <c r="D1112">
        <v>15</v>
      </c>
      <c r="E1112">
        <v>355</v>
      </c>
      <c r="F1112">
        <v>478</v>
      </c>
      <c r="G1112">
        <v>210</v>
      </c>
      <c r="H1112">
        <v>857</v>
      </c>
      <c r="I1112">
        <v>938</v>
      </c>
      <c r="J1112">
        <v>800</v>
      </c>
      <c r="K1112" t="s">
        <v>2779</v>
      </c>
      <c r="L1112">
        <v>737</v>
      </c>
      <c r="M1112">
        <v>44.38</v>
      </c>
      <c r="N1112">
        <v>2014</v>
      </c>
      <c r="O1112" t="str">
        <f>VLOOKUP(C1112, Query[[Country]:[Population Rank]],2,FALSE)</f>
        <v>2</v>
      </c>
      <c r="P1112" t="str">
        <f>VLOOKUP(C1112, Query[[Country]:[Growth Rate]],3,FALSE)</f>
        <v>0.99%</v>
      </c>
      <c r="Q1112" t="str">
        <f>VLOOKUP(C1112, Query[[Country]:[World Percentage]],4,FALSE)</f>
        <v>17.70%</v>
      </c>
      <c r="R1112" t="str">
        <f>VLOOKUP(C1112, Query[[Country]:[Density]],5,FALSE)</f>
        <v>419.76</v>
      </c>
      <c r="S1112" t="str">
        <f>VLOOKUP(C1112, Query[[Country]:[Land Area]],6, FALSE)</f>
        <v>2,973,190</v>
      </c>
      <c r="T1112" t="str">
        <f>VLOOKUP(C1112, Query[[Country]:[Area]],10, FALSE)</f>
        <v>3,287,590</v>
      </c>
      <c r="U1112" t="str">
        <f>VLOOKUP(C1112, Query[[Country]:[Region]],12, FALSE)</f>
        <v>Asia</v>
      </c>
      <c r="V1112" t="str">
        <f>VLOOKUP(C1112, Query[[Country]:[Subregion]],13, FALSE)</f>
        <v>Southern Asia</v>
      </c>
      <c r="W1112" t="str">
        <f>VLOOKUP(C1112, Query[[Country]:[GDP (IMF)]],16, FALSE)</f>
        <v>$3.26 Tn</v>
      </c>
      <c r="X1112" t="str">
        <f>VLOOKUP(C1112, Query[[Country]:[GDP (UN)]],17, FALSE)</f>
        <v>$2.26 Tn</v>
      </c>
      <c r="Y1112">
        <f>VLOOKUP(C1112, Query[[Country]:[GDP Per Capita]],18, FALSE)</f>
        <v>2360.66</v>
      </c>
    </row>
    <row r="1113" spans="1:25" x14ac:dyDescent="0.2">
      <c r="A1113">
        <v>912</v>
      </c>
      <c r="B1113" t="s">
        <v>920</v>
      </c>
      <c r="C1113" t="s">
        <v>138</v>
      </c>
      <c r="D1113">
        <v>57</v>
      </c>
      <c r="E1113">
        <v>355</v>
      </c>
      <c r="F1113">
        <v>478</v>
      </c>
      <c r="G1113">
        <v>210</v>
      </c>
      <c r="H1113">
        <v>969</v>
      </c>
      <c r="I1113">
        <v>751</v>
      </c>
      <c r="J1113">
        <v>609</v>
      </c>
      <c r="K1113" t="s">
        <v>2779</v>
      </c>
      <c r="L1113">
        <v>737</v>
      </c>
      <c r="M1113">
        <v>44.38</v>
      </c>
      <c r="N1113">
        <v>2014</v>
      </c>
      <c r="O1113" t="str">
        <f>VLOOKUP(C1113, Query[[Country]:[Population Rank]],2,FALSE)</f>
        <v>1</v>
      </c>
      <c r="P1113" t="str">
        <f>VLOOKUP(C1113, Query[[Country]:[Growth Rate]],3,FALSE)</f>
        <v>0.39%</v>
      </c>
      <c r="Q1113" t="str">
        <f>VLOOKUP(C1113, Query[[Country]:[World Percentage]],4,FALSE)</f>
        <v>18.47%</v>
      </c>
      <c r="R1113" t="str">
        <f>VLOOKUP(C1113, Query[[Country]:[Density]],5,FALSE)</f>
        <v>148.28</v>
      </c>
      <c r="S1113" t="str">
        <f>VLOOKUP(C1113, Query[[Country]:[Land Area]],6, FALSE)</f>
        <v>9,388,211</v>
      </c>
      <c r="T1113" t="str">
        <f>VLOOKUP(C1113, Query[[Country]:[Area]],10, FALSE)</f>
        <v>9,706,961</v>
      </c>
      <c r="U1113" t="str">
        <f>VLOOKUP(C1113, Query[[Country]:[Region]],12, FALSE)</f>
        <v>Asia</v>
      </c>
      <c r="V1113" t="str">
        <f>VLOOKUP(C1113, Query[[Country]:[Subregion]],13, FALSE)</f>
        <v>Eastern Asia</v>
      </c>
      <c r="W1113" t="str">
        <f>VLOOKUP(C1113, Query[[Country]:[GDP (IMF)]],16, FALSE)</f>
        <v>$15.47 Tn</v>
      </c>
      <c r="X1113" t="str">
        <f>VLOOKUP(C1113, Query[[Country]:[GDP (UN)]],17, FALSE)</f>
        <v>$11.22 Tn</v>
      </c>
      <c r="Y1113">
        <f>VLOOKUP(C1113, Query[[Country]:[GDP Per Capita]],18, FALSE)</f>
        <v>10746.78</v>
      </c>
    </row>
    <row r="1114" spans="1:25" x14ac:dyDescent="0.2">
      <c r="A1114">
        <v>913</v>
      </c>
      <c r="B1114" t="s">
        <v>921</v>
      </c>
      <c r="C1114" t="s">
        <v>15</v>
      </c>
      <c r="D1114">
        <v>227</v>
      </c>
      <c r="E1114">
        <v>355</v>
      </c>
      <c r="F1114">
        <v>478</v>
      </c>
      <c r="G1114">
        <v>210</v>
      </c>
      <c r="H1114">
        <v>903</v>
      </c>
      <c r="I1114">
        <v>840</v>
      </c>
      <c r="J1114">
        <v>800</v>
      </c>
      <c r="K1114" t="s">
        <v>2779</v>
      </c>
      <c r="L1114">
        <v>737</v>
      </c>
      <c r="M1114">
        <v>44.38</v>
      </c>
      <c r="N1114">
        <v>2014</v>
      </c>
      <c r="O1114" t="str">
        <f>VLOOKUP(C1114, Query[[Country]:[Population Rank]],2,FALSE)</f>
        <v>3</v>
      </c>
      <c r="P1114" t="str">
        <f>VLOOKUP(C1114, Query[[Country]:[Growth Rate]],3,FALSE)</f>
        <v>0.59%</v>
      </c>
      <c r="Q1114" t="str">
        <f>VLOOKUP(C1114, Query[[Country]:[World Percentage]],4,FALSE)</f>
        <v>4.25%</v>
      </c>
      <c r="R1114" t="str">
        <f>VLOOKUP(C1114, Query[[Country]:[Density]],5,FALSE)</f>
        <v>35.32</v>
      </c>
      <c r="S1114" t="str">
        <f>VLOOKUP(C1114, Query[[Country]:[Land Area]],6, FALSE)</f>
        <v>9,147,420</v>
      </c>
      <c r="T1114" t="str">
        <f>VLOOKUP(C1114, Query[[Country]:[Area]],10, FALSE)</f>
        <v>9,372,610</v>
      </c>
      <c r="U1114" t="str">
        <f>VLOOKUP(C1114, Query[[Country]:[Region]],12, FALSE)</f>
        <v>Americas</v>
      </c>
      <c r="V1114" t="str">
        <f>VLOOKUP(C1114, Query[[Country]:[Subregion]],13, FALSE)</f>
        <v>Northern America</v>
      </c>
      <c r="W1114" t="str">
        <f>VLOOKUP(C1114, Query[[Country]:[GDP (IMF)]],16, FALSE)</f>
        <v>$22.20 Tn</v>
      </c>
      <c r="X1114" t="str">
        <f>VLOOKUP(C1114, Query[[Country]:[GDP (UN)]],17, FALSE)</f>
        <v>$18.62 Tn</v>
      </c>
      <c r="Y1114">
        <f>VLOOKUP(C1114, Query[[Country]:[GDP Per Capita]],18, FALSE)</f>
        <v>67063.27</v>
      </c>
    </row>
    <row r="1115" spans="1:25" x14ac:dyDescent="0.2">
      <c r="A1115">
        <v>914</v>
      </c>
      <c r="B1115" t="s">
        <v>2824</v>
      </c>
      <c r="C1115" t="s">
        <v>452</v>
      </c>
      <c r="D1115">
        <v>6</v>
      </c>
      <c r="E1115">
        <v>344</v>
      </c>
      <c r="F1115">
        <v>478</v>
      </c>
      <c r="G1115">
        <v>210</v>
      </c>
      <c r="H1115">
        <v>732</v>
      </c>
      <c r="I1115">
        <v>812</v>
      </c>
      <c r="J1115">
        <v>800</v>
      </c>
      <c r="K1115" t="s">
        <v>2792</v>
      </c>
      <c r="L1115">
        <v>737</v>
      </c>
      <c r="M1115">
        <v>44.38</v>
      </c>
      <c r="N1115">
        <v>2014</v>
      </c>
      <c r="O1115" t="str">
        <f>VLOOKUP(C1115, Query[[Country]:[Population Rank]],2,FALSE)</f>
        <v>38</v>
      </c>
      <c r="P1115" t="str">
        <f>VLOOKUP(C1115, Query[[Country]:[Growth Rate]],3,FALSE)</f>
        <v>-0.11%</v>
      </c>
      <c r="Q1115" t="str">
        <f>VLOOKUP(C1115, Query[[Country]:[World Percentage]],4,FALSE)</f>
        <v>0.49%</v>
      </c>
      <c r="R1115" t="str">
        <f>VLOOKUP(C1115, Query[[Country]:[Density]],5,FALSE)</f>
        <v>121.04</v>
      </c>
      <c r="S1115" t="str">
        <f>VLOOKUP(C1115, Query[[Country]:[Land Area]],6, FALSE)</f>
        <v>306,230</v>
      </c>
      <c r="T1115" t="str">
        <f>VLOOKUP(C1115, Query[[Country]:[Area]],10, FALSE)</f>
        <v>312,679</v>
      </c>
      <c r="U1115" t="str">
        <f>VLOOKUP(C1115, Query[[Country]:[Region]],12, FALSE)</f>
        <v>Europe</v>
      </c>
      <c r="V1115" t="str">
        <f>VLOOKUP(C1115, Query[[Country]:[Subregion]],13, FALSE)</f>
        <v>Eastern Europe</v>
      </c>
      <c r="W1115" t="str">
        <f>VLOOKUP(C1115, Query[[Country]:[GDP (IMF)]],16, FALSE)</f>
        <v>$643.27 Bn</v>
      </c>
      <c r="X1115" t="str">
        <f>VLOOKUP(C1115, Query[[Country]:[GDP (UN)]],17, FALSE)</f>
        <v>$471.40 Bn</v>
      </c>
      <c r="Y1115">
        <f>VLOOKUP(C1115, Query[[Country]:[GDP Per Capita]],18, FALSE)</f>
        <v>16996.87</v>
      </c>
    </row>
    <row r="1116" spans="1:25" x14ac:dyDescent="0.2">
      <c r="A1116">
        <v>915</v>
      </c>
      <c r="B1116" t="s">
        <v>922</v>
      </c>
      <c r="C1116" t="s">
        <v>159</v>
      </c>
      <c r="D1116">
        <v>37</v>
      </c>
      <c r="E1116">
        <v>355</v>
      </c>
      <c r="F1116">
        <v>478</v>
      </c>
      <c r="G1116">
        <v>210</v>
      </c>
      <c r="H1116">
        <v>669</v>
      </c>
      <c r="I1116">
        <v>959</v>
      </c>
      <c r="J1116">
        <v>800</v>
      </c>
      <c r="K1116" t="s">
        <v>2805</v>
      </c>
      <c r="L1116">
        <v>307</v>
      </c>
      <c r="M1116">
        <v>44.38</v>
      </c>
      <c r="N1116">
        <v>2014</v>
      </c>
      <c r="O1116" t="str">
        <f>VLOOKUP(C1116, Query[[Country]:[Population Rank]],2,FALSE)</f>
        <v>30</v>
      </c>
      <c r="P1116" t="str">
        <f>VLOOKUP(C1116, Query[[Country]:[Growth Rate]],3,FALSE)</f>
        <v>0.04%</v>
      </c>
      <c r="Q1116" t="str">
        <f>VLOOKUP(C1116, Query[[Country]:[World Percentage]],4,FALSE)</f>
        <v>0.60%</v>
      </c>
      <c r="R1116" t="str">
        <f>VLOOKUP(C1116, Query[[Country]:[Density]],5,FALSE)</f>
        <v>92.40</v>
      </c>
      <c r="S1116" t="str">
        <f>VLOOKUP(C1116, Query[[Country]:[Land Area]],6, FALSE)</f>
        <v>498,800</v>
      </c>
      <c r="T1116" t="str">
        <f>VLOOKUP(C1116, Query[[Country]:[Area]],10, FALSE)</f>
        <v>505,992</v>
      </c>
      <c r="U1116" t="str">
        <f>VLOOKUP(C1116, Query[[Country]:[Region]],12, FALSE)</f>
        <v>Europe</v>
      </c>
      <c r="V1116" t="str">
        <f>VLOOKUP(C1116, Query[[Country]:[Subregion]],13, FALSE)</f>
        <v>Southern Europe</v>
      </c>
      <c r="W1116" t="str">
        <f>VLOOKUP(C1116, Query[[Country]:[GDP (IMF)]],16, FALSE)</f>
        <v>$1.50 Tn</v>
      </c>
      <c r="X1116" t="str">
        <f>VLOOKUP(C1116, Query[[Country]:[GDP (UN)]],17, FALSE)</f>
        <v>$1.24 Tn</v>
      </c>
      <c r="Y1116">
        <f>VLOOKUP(C1116, Query[[Country]:[GDP Per Capita]],18, FALSE)</f>
        <v>32019.83</v>
      </c>
    </row>
    <row r="1117" spans="1:25" x14ac:dyDescent="0.2">
      <c r="A1117">
        <v>916</v>
      </c>
      <c r="B1117" t="s">
        <v>923</v>
      </c>
      <c r="C1117" t="s">
        <v>132</v>
      </c>
      <c r="D1117">
        <v>3</v>
      </c>
      <c r="E1117">
        <v>147</v>
      </c>
      <c r="F1117">
        <v>478</v>
      </c>
      <c r="G1117">
        <v>210</v>
      </c>
      <c r="H1117">
        <v>875</v>
      </c>
      <c r="I1117">
        <v>910</v>
      </c>
      <c r="J1117">
        <v>609</v>
      </c>
      <c r="K1117" t="s">
        <v>2825</v>
      </c>
      <c r="L1117">
        <v>737</v>
      </c>
      <c r="M1117">
        <v>44.38</v>
      </c>
      <c r="N1117">
        <v>2014</v>
      </c>
      <c r="O1117" t="str">
        <f>VLOOKUP(C1117, Query[[Country]:[Population Rank]],2,FALSE)</f>
        <v>9</v>
      </c>
      <c r="P1117" t="str">
        <f>VLOOKUP(C1117, Query[[Country]:[Growth Rate]],3,FALSE)</f>
        <v>0.04%</v>
      </c>
      <c r="Q1117" t="str">
        <f>VLOOKUP(C1117, Query[[Country]:[World Percentage]],4,FALSE)</f>
        <v>1.87%</v>
      </c>
      <c r="R1117" t="str">
        <f>VLOOKUP(C1117, Query[[Country]:[Density]],5,FALSE)</f>
        <v>8.54</v>
      </c>
      <c r="S1117" t="str">
        <f>VLOOKUP(C1117, Query[[Country]:[Land Area]],6, FALSE)</f>
        <v>16,376,870</v>
      </c>
      <c r="T1117" t="str">
        <f>VLOOKUP(C1117, Query[[Country]:[Area]],10, FALSE)</f>
        <v>17,098,242</v>
      </c>
      <c r="U1117" t="str">
        <f>VLOOKUP(C1117, Query[[Country]:[Region]],12, FALSE)</f>
        <v>Europe</v>
      </c>
      <c r="V1117" t="str">
        <f>VLOOKUP(C1117, Query[[Country]:[Subregion]],13, FALSE)</f>
        <v>Eastern Europe</v>
      </c>
      <c r="W1117" t="str">
        <f>VLOOKUP(C1117, Query[[Country]:[GDP (IMF)]],16, FALSE)</f>
        <v>$1.67 Tn</v>
      </c>
      <c r="X1117" t="str">
        <f>VLOOKUP(C1117, Query[[Country]:[GDP (UN)]],17, FALSE)</f>
        <v>$1.25 Tn</v>
      </c>
      <c r="Y1117">
        <f>VLOOKUP(C1117, Query[[Country]:[GDP Per Capita]],18, FALSE)</f>
        <v>11426.09</v>
      </c>
    </row>
    <row r="1118" spans="1:25" x14ac:dyDescent="0.2">
      <c r="A1118">
        <v>917</v>
      </c>
      <c r="B1118" t="s">
        <v>924</v>
      </c>
      <c r="C1118" t="s">
        <v>138</v>
      </c>
      <c r="D1118">
        <v>58</v>
      </c>
      <c r="E1118">
        <v>355</v>
      </c>
      <c r="F1118">
        <v>478</v>
      </c>
      <c r="G1118">
        <v>210</v>
      </c>
      <c r="H1118">
        <v>672</v>
      </c>
      <c r="I1118">
        <v>715</v>
      </c>
      <c r="J1118">
        <v>800</v>
      </c>
      <c r="K1118" t="s">
        <v>2764</v>
      </c>
      <c r="L1118">
        <v>737</v>
      </c>
      <c r="M1118">
        <v>44.38</v>
      </c>
      <c r="N1118">
        <v>2014</v>
      </c>
      <c r="O1118" t="str">
        <f>VLOOKUP(C1118, Query[[Country]:[Population Rank]],2,FALSE)</f>
        <v>1</v>
      </c>
      <c r="P1118" t="str">
        <f>VLOOKUP(C1118, Query[[Country]:[Growth Rate]],3,FALSE)</f>
        <v>0.39%</v>
      </c>
      <c r="Q1118" t="str">
        <f>VLOOKUP(C1118, Query[[Country]:[World Percentage]],4,FALSE)</f>
        <v>18.47%</v>
      </c>
      <c r="R1118" t="str">
        <f>VLOOKUP(C1118, Query[[Country]:[Density]],5,FALSE)</f>
        <v>148.28</v>
      </c>
      <c r="S1118" t="str">
        <f>VLOOKUP(C1118, Query[[Country]:[Land Area]],6, FALSE)</f>
        <v>9,388,211</v>
      </c>
      <c r="T1118" t="str">
        <f>VLOOKUP(C1118, Query[[Country]:[Area]],10, FALSE)</f>
        <v>9,706,961</v>
      </c>
      <c r="U1118" t="str">
        <f>VLOOKUP(C1118, Query[[Country]:[Region]],12, FALSE)</f>
        <v>Asia</v>
      </c>
      <c r="V1118" t="str">
        <f>VLOOKUP(C1118, Query[[Country]:[Subregion]],13, FALSE)</f>
        <v>Eastern Asia</v>
      </c>
      <c r="W1118" t="str">
        <f>VLOOKUP(C1118, Query[[Country]:[GDP (IMF)]],16, FALSE)</f>
        <v>$15.47 Tn</v>
      </c>
      <c r="X1118" t="str">
        <f>VLOOKUP(C1118, Query[[Country]:[GDP (UN)]],17, FALSE)</f>
        <v>$11.22 Tn</v>
      </c>
      <c r="Y1118">
        <f>VLOOKUP(C1118, Query[[Country]:[GDP Per Capita]],18, FALSE)</f>
        <v>10746.78</v>
      </c>
    </row>
    <row r="1119" spans="1:25" x14ac:dyDescent="0.2">
      <c r="A1119">
        <v>918</v>
      </c>
      <c r="B1119" t="s">
        <v>2826</v>
      </c>
      <c r="C1119" t="s">
        <v>452</v>
      </c>
      <c r="D1119">
        <v>7</v>
      </c>
      <c r="E1119">
        <v>355</v>
      </c>
      <c r="F1119">
        <v>478</v>
      </c>
      <c r="G1119">
        <v>210</v>
      </c>
      <c r="H1119">
        <v>879</v>
      </c>
      <c r="I1119">
        <v>839</v>
      </c>
      <c r="J1119">
        <v>493</v>
      </c>
      <c r="K1119" t="s">
        <v>2764</v>
      </c>
      <c r="L1119">
        <v>552</v>
      </c>
      <c r="M1119">
        <v>44.38</v>
      </c>
      <c r="N1119">
        <v>2014</v>
      </c>
      <c r="O1119" t="str">
        <f>VLOOKUP(C1119, Query[[Country]:[Population Rank]],2,FALSE)</f>
        <v>38</v>
      </c>
      <c r="P1119" t="str">
        <f>VLOOKUP(C1119, Query[[Country]:[Growth Rate]],3,FALSE)</f>
        <v>-0.11%</v>
      </c>
      <c r="Q1119" t="str">
        <f>VLOOKUP(C1119, Query[[Country]:[World Percentage]],4,FALSE)</f>
        <v>0.49%</v>
      </c>
      <c r="R1119" t="str">
        <f>VLOOKUP(C1119, Query[[Country]:[Density]],5,FALSE)</f>
        <v>121.04</v>
      </c>
      <c r="S1119" t="str">
        <f>VLOOKUP(C1119, Query[[Country]:[Land Area]],6, FALSE)</f>
        <v>306,230</v>
      </c>
      <c r="T1119" t="str">
        <f>VLOOKUP(C1119, Query[[Country]:[Area]],10, FALSE)</f>
        <v>312,679</v>
      </c>
      <c r="U1119" t="str">
        <f>VLOOKUP(C1119, Query[[Country]:[Region]],12, FALSE)</f>
        <v>Europe</v>
      </c>
      <c r="V1119" t="str">
        <f>VLOOKUP(C1119, Query[[Country]:[Subregion]],13, FALSE)</f>
        <v>Eastern Europe</v>
      </c>
      <c r="W1119" t="str">
        <f>VLOOKUP(C1119, Query[[Country]:[GDP (IMF)]],16, FALSE)</f>
        <v>$643.27 Bn</v>
      </c>
      <c r="X1119" t="str">
        <f>VLOOKUP(C1119, Query[[Country]:[GDP (UN)]],17, FALSE)</f>
        <v>$471.40 Bn</v>
      </c>
      <c r="Y1119">
        <f>VLOOKUP(C1119, Query[[Country]:[GDP Per Capita]],18, FALSE)</f>
        <v>16996.87</v>
      </c>
    </row>
    <row r="1120" spans="1:25" x14ac:dyDescent="0.2">
      <c r="A1120">
        <v>919</v>
      </c>
      <c r="B1120" t="s">
        <v>925</v>
      </c>
      <c r="C1120" t="s">
        <v>168</v>
      </c>
      <c r="D1120">
        <v>12</v>
      </c>
      <c r="E1120">
        <v>355</v>
      </c>
      <c r="F1120">
        <v>414</v>
      </c>
      <c r="G1120">
        <v>210</v>
      </c>
      <c r="H1120">
        <v>985</v>
      </c>
      <c r="I1120">
        <v>974</v>
      </c>
      <c r="J1120">
        <v>800</v>
      </c>
      <c r="K1120" t="s">
        <v>2770</v>
      </c>
      <c r="L1120">
        <v>737</v>
      </c>
      <c r="M1120">
        <v>44.37</v>
      </c>
      <c r="N1120">
        <v>2014</v>
      </c>
      <c r="O1120" t="str">
        <f>VLOOKUP(C1120, Query[[Country]:[Population Rank]],2,FALSE)</f>
        <v>6</v>
      </c>
      <c r="P1120" t="str">
        <f>VLOOKUP(C1120, Query[[Country]:[Growth Rate]],3,FALSE)</f>
        <v>0.72%</v>
      </c>
      <c r="Q1120" t="str">
        <f>VLOOKUP(C1120, Query[[Country]:[World Percentage]],4,FALSE)</f>
        <v>2.73%</v>
      </c>
      <c r="R1120" t="str">
        <f>VLOOKUP(C1120, Query[[Country]:[Density]],5,FALSE)</f>
        <v>24.96</v>
      </c>
      <c r="S1120" t="str">
        <f>VLOOKUP(C1120, Query[[Country]:[Land Area]],6, FALSE)</f>
        <v>8,358,140</v>
      </c>
      <c r="T1120" t="str">
        <f>VLOOKUP(C1120, Query[[Country]:[Area]],10, FALSE)</f>
        <v>8,515,767</v>
      </c>
      <c r="U1120" t="str">
        <f>VLOOKUP(C1120, Query[[Country]:[Region]],12, FALSE)</f>
        <v>Americas</v>
      </c>
      <c r="V1120" t="str">
        <f>VLOOKUP(C1120, Query[[Country]:[Subregion]],13, FALSE)</f>
        <v>South America</v>
      </c>
      <c r="W1120" t="str">
        <f>VLOOKUP(C1120, Query[[Country]:[GDP (IMF)]],16, FALSE)</f>
        <v>$2.06 Tn</v>
      </c>
      <c r="X1120" t="str">
        <f>VLOOKUP(C1120, Query[[Country]:[GDP (UN)]],17, FALSE)</f>
        <v>$1.80 Tn</v>
      </c>
      <c r="Y1120">
        <f>VLOOKUP(C1120, Query[[Country]:[GDP Per Capita]],18, FALSE)</f>
        <v>9703.17</v>
      </c>
    </row>
    <row r="1121" spans="1:25" x14ac:dyDescent="0.2">
      <c r="A1121">
        <v>920</v>
      </c>
      <c r="B1121" t="s">
        <v>926</v>
      </c>
      <c r="C1121" t="s">
        <v>101</v>
      </c>
      <c r="D1121">
        <v>54</v>
      </c>
      <c r="E1121">
        <v>355</v>
      </c>
      <c r="F1121">
        <v>330</v>
      </c>
      <c r="G1121">
        <v>210</v>
      </c>
      <c r="H1121">
        <v>988</v>
      </c>
      <c r="I1121">
        <v>952</v>
      </c>
      <c r="J1121">
        <v>800</v>
      </c>
      <c r="K1121" t="s">
        <v>2827</v>
      </c>
      <c r="L1121">
        <v>373</v>
      </c>
      <c r="M1121">
        <v>44.37</v>
      </c>
      <c r="N1121">
        <v>2014</v>
      </c>
      <c r="O1121" t="str">
        <f>VLOOKUP(C1121, Query[[Country]:[Population Rank]],2,FALSE)</f>
        <v>19</v>
      </c>
      <c r="P1121" t="str">
        <f>VLOOKUP(C1121, Query[[Country]:[Growth Rate]],3,FALSE)</f>
        <v>0.32%</v>
      </c>
      <c r="Q1121" t="str">
        <f>VLOOKUP(C1121, Query[[Country]:[World Percentage]],4,FALSE)</f>
        <v>1.07%</v>
      </c>
      <c r="R1121" t="str">
        <f>VLOOKUP(C1121, Query[[Country]:[Density]],5,FALSE)</f>
        <v>234.61</v>
      </c>
      <c r="S1121" t="str">
        <f>VLOOKUP(C1121, Query[[Country]:[Land Area]],6, FALSE)</f>
        <v>348,560</v>
      </c>
      <c r="T1121" t="str">
        <f>VLOOKUP(C1121, Query[[Country]:[Area]],10, FALSE)</f>
        <v>357,114</v>
      </c>
      <c r="U1121" t="str">
        <f>VLOOKUP(C1121, Query[[Country]:[Region]],12, FALSE)</f>
        <v>Europe</v>
      </c>
      <c r="V1121" t="str">
        <f>VLOOKUP(C1121, Query[[Country]:[Subregion]],13, FALSE)</f>
        <v>Western Europe</v>
      </c>
      <c r="W1121" t="str">
        <f>VLOOKUP(C1121, Query[[Country]:[GDP (IMF)]],16, FALSE)</f>
        <v>$4.16 Tn</v>
      </c>
      <c r="X1121" t="str">
        <f>VLOOKUP(C1121, Query[[Country]:[GDP (UN)]],17, FALSE)</f>
        <v>$3.48 Tn</v>
      </c>
      <c r="Y1121">
        <f>VLOOKUP(C1121, Query[[Country]:[GDP Per Capita]],18, FALSE)</f>
        <v>49617.15</v>
      </c>
    </row>
    <row r="1122" spans="1:25" x14ac:dyDescent="0.2">
      <c r="A1122">
        <v>921</v>
      </c>
      <c r="B1122" t="s">
        <v>927</v>
      </c>
      <c r="C1122" t="s">
        <v>138</v>
      </c>
      <c r="D1122">
        <v>59</v>
      </c>
      <c r="E1122">
        <v>264</v>
      </c>
      <c r="F1122">
        <v>478</v>
      </c>
      <c r="G1122">
        <v>210</v>
      </c>
      <c r="H1122">
        <v>760</v>
      </c>
      <c r="I1122">
        <v>875</v>
      </c>
      <c r="J1122">
        <v>609</v>
      </c>
      <c r="K1122" t="s">
        <v>2784</v>
      </c>
      <c r="L1122">
        <v>737</v>
      </c>
      <c r="M1122">
        <v>44.37</v>
      </c>
      <c r="N1122">
        <v>2014</v>
      </c>
      <c r="O1122" t="str">
        <f>VLOOKUP(C1122, Query[[Country]:[Population Rank]],2,FALSE)</f>
        <v>1</v>
      </c>
      <c r="P1122" t="str">
        <f>VLOOKUP(C1122, Query[[Country]:[Growth Rate]],3,FALSE)</f>
        <v>0.39%</v>
      </c>
      <c r="Q1122" t="str">
        <f>VLOOKUP(C1122, Query[[Country]:[World Percentage]],4,FALSE)</f>
        <v>18.47%</v>
      </c>
      <c r="R1122" t="str">
        <f>VLOOKUP(C1122, Query[[Country]:[Density]],5,FALSE)</f>
        <v>148.28</v>
      </c>
      <c r="S1122" t="str">
        <f>VLOOKUP(C1122, Query[[Country]:[Land Area]],6, FALSE)</f>
        <v>9,388,211</v>
      </c>
      <c r="T1122" t="str">
        <f>VLOOKUP(C1122, Query[[Country]:[Area]],10, FALSE)</f>
        <v>9,706,961</v>
      </c>
      <c r="U1122" t="str">
        <f>VLOOKUP(C1122, Query[[Country]:[Region]],12, FALSE)</f>
        <v>Asia</v>
      </c>
      <c r="V1122" t="str">
        <f>VLOOKUP(C1122, Query[[Country]:[Subregion]],13, FALSE)</f>
        <v>Eastern Asia</v>
      </c>
      <c r="W1122" t="str">
        <f>VLOOKUP(C1122, Query[[Country]:[GDP (IMF)]],16, FALSE)</f>
        <v>$15.47 Tn</v>
      </c>
      <c r="X1122" t="str">
        <f>VLOOKUP(C1122, Query[[Country]:[GDP (UN)]],17, FALSE)</f>
        <v>$11.22 Tn</v>
      </c>
      <c r="Y1122">
        <f>VLOOKUP(C1122, Query[[Country]:[GDP Per Capita]],18, FALSE)</f>
        <v>10746.78</v>
      </c>
    </row>
    <row r="1123" spans="1:25" x14ac:dyDescent="0.2">
      <c r="A1123">
        <v>922</v>
      </c>
      <c r="B1123" t="s">
        <v>2828</v>
      </c>
      <c r="C1123" t="s">
        <v>452</v>
      </c>
      <c r="D1123">
        <v>8</v>
      </c>
      <c r="E1123">
        <v>355</v>
      </c>
      <c r="F1123">
        <v>443</v>
      </c>
      <c r="G1123">
        <v>210</v>
      </c>
      <c r="H1123">
        <v>771</v>
      </c>
      <c r="I1123">
        <v>900</v>
      </c>
      <c r="J1123">
        <v>800</v>
      </c>
      <c r="K1123" t="s">
        <v>2814</v>
      </c>
      <c r="L1123">
        <v>737</v>
      </c>
      <c r="M1123">
        <v>44.37</v>
      </c>
      <c r="N1123">
        <v>2014</v>
      </c>
      <c r="O1123" t="str">
        <f>VLOOKUP(C1123, Query[[Country]:[Population Rank]],2,FALSE)</f>
        <v>38</v>
      </c>
      <c r="P1123" t="str">
        <f>VLOOKUP(C1123, Query[[Country]:[Growth Rate]],3,FALSE)</f>
        <v>-0.11%</v>
      </c>
      <c r="Q1123" t="str">
        <f>VLOOKUP(C1123, Query[[Country]:[World Percentage]],4,FALSE)</f>
        <v>0.49%</v>
      </c>
      <c r="R1123" t="str">
        <f>VLOOKUP(C1123, Query[[Country]:[Density]],5,FALSE)</f>
        <v>121.04</v>
      </c>
      <c r="S1123" t="str">
        <f>VLOOKUP(C1123, Query[[Country]:[Land Area]],6, FALSE)</f>
        <v>306,230</v>
      </c>
      <c r="T1123" t="str">
        <f>VLOOKUP(C1123, Query[[Country]:[Area]],10, FALSE)</f>
        <v>312,679</v>
      </c>
      <c r="U1123" t="str">
        <f>VLOOKUP(C1123, Query[[Country]:[Region]],12, FALSE)</f>
        <v>Europe</v>
      </c>
      <c r="V1123" t="str">
        <f>VLOOKUP(C1123, Query[[Country]:[Subregion]],13, FALSE)</f>
        <v>Eastern Europe</v>
      </c>
      <c r="W1123" t="str">
        <f>VLOOKUP(C1123, Query[[Country]:[GDP (IMF)]],16, FALSE)</f>
        <v>$643.27 Bn</v>
      </c>
      <c r="X1123" t="str">
        <f>VLOOKUP(C1123, Query[[Country]:[GDP (UN)]],17, FALSE)</f>
        <v>$471.40 Bn</v>
      </c>
      <c r="Y1123">
        <f>VLOOKUP(C1123, Query[[Country]:[GDP Per Capita]],18, FALSE)</f>
        <v>16996.87</v>
      </c>
    </row>
    <row r="1124" spans="1:25" x14ac:dyDescent="0.2">
      <c r="A1124">
        <v>923</v>
      </c>
      <c r="B1124" t="s">
        <v>928</v>
      </c>
      <c r="C1124" t="s">
        <v>15</v>
      </c>
      <c r="D1124">
        <v>228</v>
      </c>
      <c r="E1124">
        <v>355</v>
      </c>
      <c r="F1124">
        <v>478</v>
      </c>
      <c r="G1124">
        <v>210</v>
      </c>
      <c r="H1124">
        <v>957</v>
      </c>
      <c r="I1124">
        <v>576</v>
      </c>
      <c r="J1124">
        <v>800</v>
      </c>
      <c r="K1124" t="s">
        <v>2770</v>
      </c>
      <c r="L1124">
        <v>338</v>
      </c>
      <c r="M1124">
        <v>44.37</v>
      </c>
      <c r="N1124">
        <v>2014</v>
      </c>
      <c r="O1124" t="str">
        <f>VLOOKUP(C1124, Query[[Country]:[Population Rank]],2,FALSE)</f>
        <v>3</v>
      </c>
      <c r="P1124" t="str">
        <f>VLOOKUP(C1124, Query[[Country]:[Growth Rate]],3,FALSE)</f>
        <v>0.59%</v>
      </c>
      <c r="Q1124" t="str">
        <f>VLOOKUP(C1124, Query[[Country]:[World Percentage]],4,FALSE)</f>
        <v>4.25%</v>
      </c>
      <c r="R1124" t="str">
        <f>VLOOKUP(C1124, Query[[Country]:[Density]],5,FALSE)</f>
        <v>35.32</v>
      </c>
      <c r="S1124" t="str">
        <f>VLOOKUP(C1124, Query[[Country]:[Land Area]],6, FALSE)</f>
        <v>9,147,420</v>
      </c>
      <c r="T1124" t="str">
        <f>VLOOKUP(C1124, Query[[Country]:[Area]],10, FALSE)</f>
        <v>9,372,610</v>
      </c>
      <c r="U1124" t="str">
        <f>VLOOKUP(C1124, Query[[Country]:[Region]],12, FALSE)</f>
        <v>Americas</v>
      </c>
      <c r="V1124" t="str">
        <f>VLOOKUP(C1124, Query[[Country]:[Subregion]],13, FALSE)</f>
        <v>Northern America</v>
      </c>
      <c r="W1124" t="str">
        <f>VLOOKUP(C1124, Query[[Country]:[GDP (IMF)]],16, FALSE)</f>
        <v>$22.20 Tn</v>
      </c>
      <c r="X1124" t="str">
        <f>VLOOKUP(C1124, Query[[Country]:[GDP (UN)]],17, FALSE)</f>
        <v>$18.62 Tn</v>
      </c>
      <c r="Y1124">
        <f>VLOOKUP(C1124, Query[[Country]:[GDP Per Capita]],18, FALSE)</f>
        <v>67063.27</v>
      </c>
    </row>
    <row r="1125" spans="1:25" x14ac:dyDescent="0.2">
      <c r="A1125">
        <v>924</v>
      </c>
      <c r="B1125" t="s">
        <v>929</v>
      </c>
      <c r="C1125" t="s">
        <v>930</v>
      </c>
      <c r="D1125">
        <v>1</v>
      </c>
      <c r="E1125">
        <v>355</v>
      </c>
      <c r="F1125">
        <v>478</v>
      </c>
      <c r="G1125">
        <v>210</v>
      </c>
      <c r="H1125">
        <v>983</v>
      </c>
      <c r="I1125">
        <v>821</v>
      </c>
      <c r="J1125">
        <v>800</v>
      </c>
      <c r="K1125" t="s">
        <v>2756</v>
      </c>
      <c r="L1125">
        <v>426</v>
      </c>
      <c r="M1125">
        <v>44.36</v>
      </c>
      <c r="N1125">
        <v>2014</v>
      </c>
      <c r="O1125" t="str">
        <f>VLOOKUP(C1125, Query[[Country]:[Population Rank]],2,FALSE)</f>
        <v>93</v>
      </c>
      <c r="P1125" t="str">
        <f>VLOOKUP(C1125, Query[[Country]:[Growth Rate]],3,FALSE)</f>
        <v>1.23%</v>
      </c>
      <c r="Q1125" t="str">
        <f>VLOOKUP(C1125, Query[[Country]:[World Percentage]],4,FALSE)</f>
        <v>0.13%</v>
      </c>
      <c r="R1125" t="str">
        <f>VLOOKUP(C1125, Query[[Country]:[Density]],5,FALSE)</f>
        <v>118.31</v>
      </c>
      <c r="S1125" t="str">
        <f>VLOOKUP(C1125, Query[[Country]:[Land Area]],6, FALSE)</f>
        <v>83,600</v>
      </c>
      <c r="T1125" t="str">
        <f>VLOOKUP(C1125, Query[[Country]:[Area]],10, FALSE)</f>
        <v>83,600</v>
      </c>
      <c r="U1125" t="str">
        <f>VLOOKUP(C1125, Query[[Country]:[Region]],12, FALSE)</f>
        <v>Asia</v>
      </c>
      <c r="V1125" t="str">
        <f>VLOOKUP(C1125, Query[[Country]:[Subregion]],13, FALSE)</f>
        <v>Western Asia</v>
      </c>
      <c r="W1125" t="str">
        <f>VLOOKUP(C1125, Query[[Country]:[GDP (IMF)]],16, FALSE)</f>
        <v>$449.13 Bn</v>
      </c>
      <c r="X1125" t="str">
        <f>VLOOKUP(C1125, Query[[Country]:[GDP (UN)]],17, FALSE)</f>
        <v>$348.74 Bn</v>
      </c>
      <c r="Y1125">
        <f>VLOOKUP(C1125, Query[[Country]:[GDP Per Capita]],18, FALSE)</f>
        <v>45410.69</v>
      </c>
    </row>
    <row r="1126" spans="1:25" x14ac:dyDescent="0.2">
      <c r="A1126">
        <v>925</v>
      </c>
      <c r="B1126" t="s">
        <v>2829</v>
      </c>
      <c r="C1126" t="s">
        <v>168</v>
      </c>
      <c r="D1126">
        <v>13</v>
      </c>
      <c r="E1126">
        <v>355</v>
      </c>
      <c r="F1126">
        <v>478</v>
      </c>
      <c r="G1126">
        <v>210</v>
      </c>
      <c r="H1126">
        <v>688</v>
      </c>
      <c r="I1126">
        <v>934</v>
      </c>
      <c r="J1126">
        <v>800</v>
      </c>
      <c r="K1126" t="s">
        <v>2757</v>
      </c>
      <c r="L1126">
        <v>737</v>
      </c>
      <c r="M1126">
        <v>44.36</v>
      </c>
      <c r="N1126">
        <v>2014</v>
      </c>
      <c r="O1126" t="str">
        <f>VLOOKUP(C1126, Query[[Country]:[Population Rank]],2,FALSE)</f>
        <v>6</v>
      </c>
      <c r="P1126" t="str">
        <f>VLOOKUP(C1126, Query[[Country]:[Growth Rate]],3,FALSE)</f>
        <v>0.72%</v>
      </c>
      <c r="Q1126" t="str">
        <f>VLOOKUP(C1126, Query[[Country]:[World Percentage]],4,FALSE)</f>
        <v>2.73%</v>
      </c>
      <c r="R1126" t="str">
        <f>VLOOKUP(C1126, Query[[Country]:[Density]],5,FALSE)</f>
        <v>24.96</v>
      </c>
      <c r="S1126" t="str">
        <f>VLOOKUP(C1126, Query[[Country]:[Land Area]],6, FALSE)</f>
        <v>8,358,140</v>
      </c>
      <c r="T1126" t="str">
        <f>VLOOKUP(C1126, Query[[Country]:[Area]],10, FALSE)</f>
        <v>8,515,767</v>
      </c>
      <c r="U1126" t="str">
        <f>VLOOKUP(C1126, Query[[Country]:[Region]],12, FALSE)</f>
        <v>Americas</v>
      </c>
      <c r="V1126" t="str">
        <f>VLOOKUP(C1126, Query[[Country]:[Subregion]],13, FALSE)</f>
        <v>South America</v>
      </c>
      <c r="W1126" t="str">
        <f>VLOOKUP(C1126, Query[[Country]:[GDP (IMF)]],16, FALSE)</f>
        <v>$2.06 Tn</v>
      </c>
      <c r="X1126" t="str">
        <f>VLOOKUP(C1126, Query[[Country]:[GDP (UN)]],17, FALSE)</f>
        <v>$1.80 Tn</v>
      </c>
      <c r="Y1126">
        <f>VLOOKUP(C1126, Query[[Country]:[GDP Per Capita]],18, FALSE)</f>
        <v>9703.17</v>
      </c>
    </row>
    <row r="1127" spans="1:25" x14ac:dyDescent="0.2">
      <c r="A1127">
        <v>926</v>
      </c>
      <c r="B1127" t="s">
        <v>931</v>
      </c>
      <c r="C1127" t="s">
        <v>362</v>
      </c>
      <c r="D1127">
        <v>7</v>
      </c>
      <c r="E1127">
        <v>355</v>
      </c>
      <c r="F1127">
        <v>478</v>
      </c>
      <c r="G1127">
        <v>210</v>
      </c>
      <c r="H1127">
        <v>867</v>
      </c>
      <c r="I1127">
        <v>974</v>
      </c>
      <c r="J1127">
        <v>609</v>
      </c>
      <c r="K1127" t="s">
        <v>2764</v>
      </c>
      <c r="L1127">
        <v>737</v>
      </c>
      <c r="M1127">
        <v>44.36</v>
      </c>
      <c r="N1127">
        <v>2014</v>
      </c>
      <c r="O1127" t="str">
        <f>VLOOKUP(C1127, Query[[Country]:[Population Rank]],2,FALSE)</f>
        <v>87</v>
      </c>
      <c r="P1127" t="str">
        <f>VLOOKUP(C1127, Query[[Country]:[Growth Rate]],3,FALSE)</f>
        <v>-0.48%</v>
      </c>
      <c r="Q1127" t="str">
        <f>VLOOKUP(C1127, Query[[Country]:[World Percentage]],4,FALSE)</f>
        <v>0.13%</v>
      </c>
      <c r="R1127" t="str">
        <f>VLOOKUP(C1127, Query[[Country]:[Density]],5,FALSE)</f>
        <v>78.97</v>
      </c>
      <c r="S1127" t="str">
        <f>VLOOKUP(C1127, Query[[Country]:[Land Area]],6, FALSE)</f>
        <v>128,900</v>
      </c>
      <c r="T1127" t="str">
        <f>VLOOKUP(C1127, Query[[Country]:[Area]],10, FALSE)</f>
        <v>131,990</v>
      </c>
      <c r="U1127" t="str">
        <f>VLOOKUP(C1127, Query[[Country]:[Region]],12, FALSE)</f>
        <v>Europe</v>
      </c>
      <c r="V1127" t="str">
        <f>VLOOKUP(C1127, Query[[Country]:[Subregion]],13, FALSE)</f>
        <v>Southern Europe</v>
      </c>
      <c r="W1127" t="str">
        <f>VLOOKUP(C1127, Query[[Country]:[GDP (IMF)]],16, FALSE)</f>
        <v>$230.50 Bn</v>
      </c>
      <c r="X1127" t="str">
        <f>VLOOKUP(C1127, Query[[Country]:[GDP (UN)]],17, FALSE)</f>
        <v>$192.69 Bn</v>
      </c>
      <c r="Y1127">
        <f>VLOOKUP(C1127, Query[[Country]:[GDP Per Capita]],18, FALSE)</f>
        <v>22114.44</v>
      </c>
    </row>
    <row r="1128" spans="1:25" x14ac:dyDescent="0.2">
      <c r="A1128">
        <v>927</v>
      </c>
      <c r="B1128" t="s">
        <v>932</v>
      </c>
      <c r="C1128" t="s">
        <v>95</v>
      </c>
      <c r="D1128">
        <v>47</v>
      </c>
      <c r="E1128">
        <v>355</v>
      </c>
      <c r="F1128">
        <v>478</v>
      </c>
      <c r="G1128">
        <v>210</v>
      </c>
      <c r="H1128">
        <v>938</v>
      </c>
      <c r="I1128">
        <v>886</v>
      </c>
      <c r="J1128">
        <v>609</v>
      </c>
      <c r="K1128" t="s">
        <v>2764</v>
      </c>
      <c r="L1128">
        <v>737</v>
      </c>
      <c r="M1128">
        <v>44.36</v>
      </c>
      <c r="N1128">
        <v>2014</v>
      </c>
      <c r="O1128" t="str">
        <f>VLOOKUP(C1128, Query[[Country]:[Population Rank]],2,FALSE)</f>
        <v>23</v>
      </c>
      <c r="P1128" t="str">
        <f>VLOOKUP(C1128, Query[[Country]:[Growth Rate]],3,FALSE)</f>
        <v>-0.15%</v>
      </c>
      <c r="Q1128" t="str">
        <f>VLOOKUP(C1128, Query[[Country]:[World Percentage]],4,FALSE)</f>
        <v>0.78%</v>
      </c>
      <c r="R1128" t="str">
        <f>VLOOKUP(C1128, Query[[Country]:[Density]],5,FALSE)</f>
        <v>200.65</v>
      </c>
      <c r="S1128" t="str">
        <f>VLOOKUP(C1128, Query[[Country]:[Land Area]],6, FALSE)</f>
        <v>294,140</v>
      </c>
      <c r="T1128" t="str">
        <f>VLOOKUP(C1128, Query[[Country]:[Area]],10, FALSE)</f>
        <v>301,336</v>
      </c>
      <c r="U1128" t="str">
        <f>VLOOKUP(C1128, Query[[Country]:[Region]],12, FALSE)</f>
        <v>Europe</v>
      </c>
      <c r="V1128" t="str">
        <f>VLOOKUP(C1128, Query[[Country]:[Subregion]],13, FALSE)</f>
        <v>Southern Europe</v>
      </c>
      <c r="W1128" t="str">
        <f>VLOOKUP(C1128, Query[[Country]:[GDP (IMF)]],16, FALSE)</f>
        <v>$2.09 Tn</v>
      </c>
      <c r="X1128" t="str">
        <f>VLOOKUP(C1128, Query[[Country]:[GDP (UN)]],17, FALSE)</f>
        <v>$1.86 Tn</v>
      </c>
      <c r="Y1128">
        <f>VLOOKUP(C1128, Query[[Country]:[GDP Per Capita]],18, FALSE)</f>
        <v>34574.71</v>
      </c>
    </row>
    <row r="1129" spans="1:25" x14ac:dyDescent="0.2">
      <c r="A1129">
        <v>928</v>
      </c>
      <c r="B1129" t="s">
        <v>933</v>
      </c>
      <c r="C1129" t="s">
        <v>141</v>
      </c>
      <c r="D1129">
        <v>18</v>
      </c>
      <c r="E1129">
        <v>355</v>
      </c>
      <c r="F1129">
        <v>376</v>
      </c>
      <c r="G1129">
        <v>210</v>
      </c>
      <c r="H1129">
        <v>869</v>
      </c>
      <c r="I1129">
        <v>987</v>
      </c>
      <c r="J1129">
        <v>800</v>
      </c>
      <c r="K1129" t="s">
        <v>2812</v>
      </c>
      <c r="L1129">
        <v>737</v>
      </c>
      <c r="M1129">
        <v>44.36</v>
      </c>
      <c r="N1129">
        <v>2014</v>
      </c>
      <c r="O1129" t="str">
        <f>VLOOKUP(C1129, Query[[Country]:[Population Rank]],2,FALSE)</f>
        <v>57</v>
      </c>
      <c r="P1129" t="str">
        <f>VLOOKUP(C1129, Query[[Country]:[Growth Rate]],3,FALSE)</f>
        <v>0.18%</v>
      </c>
      <c r="Q1129" t="str">
        <f>VLOOKUP(C1129, Query[[Country]:[World Percentage]],4,FALSE)</f>
        <v>0.31%</v>
      </c>
      <c r="R1129" t="str">
        <f>VLOOKUP(C1129, Query[[Country]:[Density]],5,FALSE)</f>
        <v>658.05</v>
      </c>
      <c r="S1129" t="str">
        <f>VLOOKUP(C1129, Query[[Country]:[Land Area]],6, FALSE)</f>
        <v>35,410</v>
      </c>
      <c r="T1129" t="str">
        <f>VLOOKUP(C1129, Query[[Country]:[Area]],10, FALSE)</f>
        <v>36,193</v>
      </c>
      <c r="U1129" t="str">
        <f>VLOOKUP(C1129, Query[[Country]:[Region]],12, FALSE)</f>
        <v>Asia</v>
      </c>
      <c r="V1129" t="str">
        <f>VLOOKUP(C1129, Query[[Country]:[Subregion]],13, FALSE)</f>
        <v>Eastern Asia</v>
      </c>
      <c r="W1129" t="str">
        <f>VLOOKUP(C1129, Query[[Country]:[GDP (IMF)]],16, FALSE)</f>
        <v>$633.70 Bn</v>
      </c>
      <c r="X1129" t="str">
        <f>VLOOKUP(C1129, Query[[Country]:[GDP (UN)]],17, FALSE)</f>
        <v>-</v>
      </c>
      <c r="Y1129">
        <f>VLOOKUP(C1129, Query[[Country]:[GDP Per Capita]],18, FALSE)</f>
        <v>26607.09</v>
      </c>
    </row>
    <row r="1130" spans="1:25" x14ac:dyDescent="0.2">
      <c r="A1130">
        <v>929</v>
      </c>
      <c r="B1130" t="s">
        <v>2830</v>
      </c>
      <c r="C1130" t="s">
        <v>168</v>
      </c>
      <c r="D1130">
        <v>14</v>
      </c>
      <c r="E1130">
        <v>355</v>
      </c>
      <c r="F1130">
        <v>478</v>
      </c>
      <c r="G1130">
        <v>210</v>
      </c>
      <c r="H1130">
        <v>730</v>
      </c>
      <c r="I1130">
        <v>787</v>
      </c>
      <c r="J1130">
        <v>800</v>
      </c>
      <c r="K1130" t="s">
        <v>2757</v>
      </c>
      <c r="L1130">
        <v>737</v>
      </c>
      <c r="M1130">
        <v>44.36</v>
      </c>
      <c r="N1130">
        <v>2014</v>
      </c>
      <c r="O1130" t="str">
        <f>VLOOKUP(C1130, Query[[Country]:[Population Rank]],2,FALSE)</f>
        <v>6</v>
      </c>
      <c r="P1130" t="str">
        <f>VLOOKUP(C1130, Query[[Country]:[Growth Rate]],3,FALSE)</f>
        <v>0.72%</v>
      </c>
      <c r="Q1130" t="str">
        <f>VLOOKUP(C1130, Query[[Country]:[World Percentage]],4,FALSE)</f>
        <v>2.73%</v>
      </c>
      <c r="R1130" t="str">
        <f>VLOOKUP(C1130, Query[[Country]:[Density]],5,FALSE)</f>
        <v>24.96</v>
      </c>
      <c r="S1130" t="str">
        <f>VLOOKUP(C1130, Query[[Country]:[Land Area]],6, FALSE)</f>
        <v>8,358,140</v>
      </c>
      <c r="T1130" t="str">
        <f>VLOOKUP(C1130, Query[[Country]:[Area]],10, FALSE)</f>
        <v>8,515,767</v>
      </c>
      <c r="U1130" t="str">
        <f>VLOOKUP(C1130, Query[[Country]:[Region]],12, FALSE)</f>
        <v>Americas</v>
      </c>
      <c r="V1130" t="str">
        <f>VLOOKUP(C1130, Query[[Country]:[Subregion]],13, FALSE)</f>
        <v>South America</v>
      </c>
      <c r="W1130" t="str">
        <f>VLOOKUP(C1130, Query[[Country]:[GDP (IMF)]],16, FALSE)</f>
        <v>$2.06 Tn</v>
      </c>
      <c r="X1130" t="str">
        <f>VLOOKUP(C1130, Query[[Country]:[GDP (UN)]],17, FALSE)</f>
        <v>$1.80 Tn</v>
      </c>
      <c r="Y1130">
        <f>VLOOKUP(C1130, Query[[Country]:[GDP Per Capita]],18, FALSE)</f>
        <v>9703.17</v>
      </c>
    </row>
    <row r="1131" spans="1:25" x14ac:dyDescent="0.2">
      <c r="A1131">
        <v>930</v>
      </c>
      <c r="B1131" t="s">
        <v>2831</v>
      </c>
      <c r="C1131" t="s">
        <v>159</v>
      </c>
      <c r="D1131">
        <v>38</v>
      </c>
      <c r="E1131">
        <v>355</v>
      </c>
      <c r="F1131">
        <v>478</v>
      </c>
      <c r="G1131">
        <v>210</v>
      </c>
      <c r="H1131">
        <v>959</v>
      </c>
      <c r="I1131">
        <v>966</v>
      </c>
      <c r="J1131">
        <v>800</v>
      </c>
      <c r="K1131" t="s">
        <v>2764</v>
      </c>
      <c r="L1131">
        <v>737</v>
      </c>
      <c r="M1131">
        <v>44.36</v>
      </c>
      <c r="N1131">
        <v>2014</v>
      </c>
      <c r="O1131" t="str">
        <f>VLOOKUP(C1131, Query[[Country]:[Population Rank]],2,FALSE)</f>
        <v>30</v>
      </c>
      <c r="P1131" t="str">
        <f>VLOOKUP(C1131, Query[[Country]:[Growth Rate]],3,FALSE)</f>
        <v>0.04%</v>
      </c>
      <c r="Q1131" t="str">
        <f>VLOOKUP(C1131, Query[[Country]:[World Percentage]],4,FALSE)</f>
        <v>0.60%</v>
      </c>
      <c r="R1131" t="str">
        <f>VLOOKUP(C1131, Query[[Country]:[Density]],5,FALSE)</f>
        <v>92.40</v>
      </c>
      <c r="S1131" t="str">
        <f>VLOOKUP(C1131, Query[[Country]:[Land Area]],6, FALSE)</f>
        <v>498,800</v>
      </c>
      <c r="T1131" t="str">
        <f>VLOOKUP(C1131, Query[[Country]:[Area]],10, FALSE)</f>
        <v>505,992</v>
      </c>
      <c r="U1131" t="str">
        <f>VLOOKUP(C1131, Query[[Country]:[Region]],12, FALSE)</f>
        <v>Europe</v>
      </c>
      <c r="V1131" t="str">
        <f>VLOOKUP(C1131, Query[[Country]:[Subregion]],13, FALSE)</f>
        <v>Southern Europe</v>
      </c>
      <c r="W1131" t="str">
        <f>VLOOKUP(C1131, Query[[Country]:[GDP (IMF)]],16, FALSE)</f>
        <v>$1.50 Tn</v>
      </c>
      <c r="X1131" t="str">
        <f>VLOOKUP(C1131, Query[[Country]:[GDP (UN)]],17, FALSE)</f>
        <v>$1.24 Tn</v>
      </c>
      <c r="Y1131">
        <f>VLOOKUP(C1131, Query[[Country]:[GDP Per Capita]],18, FALSE)</f>
        <v>32019.83</v>
      </c>
    </row>
    <row r="1132" spans="1:25" x14ac:dyDescent="0.2">
      <c r="A1132">
        <v>931</v>
      </c>
      <c r="B1132" t="s">
        <v>934</v>
      </c>
      <c r="C1132" t="s">
        <v>92</v>
      </c>
      <c r="D1132">
        <v>33</v>
      </c>
      <c r="E1132">
        <v>355</v>
      </c>
      <c r="F1132">
        <v>478</v>
      </c>
      <c r="G1132">
        <v>210</v>
      </c>
      <c r="H1132">
        <v>942</v>
      </c>
      <c r="I1132">
        <v>950</v>
      </c>
      <c r="J1132">
        <v>800</v>
      </c>
      <c r="K1132" t="s">
        <v>2757</v>
      </c>
      <c r="L1132">
        <v>552</v>
      </c>
      <c r="M1132">
        <v>44.36</v>
      </c>
      <c r="N1132">
        <v>2014</v>
      </c>
      <c r="O1132" t="str">
        <f>VLOOKUP(C1132, Query[[Country]:[Population Rank]],2,FALSE)</f>
        <v>28</v>
      </c>
      <c r="P1132" t="str">
        <f>VLOOKUP(C1132, Query[[Country]:[Growth Rate]],3,FALSE)</f>
        <v>0.09%</v>
      </c>
      <c r="Q1132" t="str">
        <f>VLOOKUP(C1132, Query[[Country]:[World Percentage]],4,FALSE)</f>
        <v>0.66%</v>
      </c>
      <c r="R1132" t="str">
        <f>VLOOKUP(C1132, Query[[Country]:[Density]],5,FALSE)</f>
        <v>511.62</v>
      </c>
      <c r="S1132" t="str">
        <f>VLOOKUP(C1132, Query[[Country]:[Land Area]],6, FALSE)</f>
        <v>97,230</v>
      </c>
      <c r="T1132" t="str">
        <f>VLOOKUP(C1132, Query[[Country]:[Area]],10, FALSE)</f>
        <v>100,210</v>
      </c>
      <c r="U1132" t="str">
        <f>VLOOKUP(C1132, Query[[Country]:[Region]],12, FALSE)</f>
        <v>Asia</v>
      </c>
      <c r="V1132" t="str">
        <f>VLOOKUP(C1132, Query[[Country]:[Subregion]],13, FALSE)</f>
        <v>Eastern Asia</v>
      </c>
      <c r="W1132" t="str">
        <f>VLOOKUP(C1132, Query[[Country]:[GDP (IMF)]],16, FALSE)</f>
        <v>$1.74 Tn</v>
      </c>
      <c r="X1132" t="str">
        <f>VLOOKUP(C1132, Query[[Country]:[GDP (UN)]],17, FALSE)</f>
        <v>$1.41 Tn</v>
      </c>
      <c r="Y1132">
        <f>VLOOKUP(C1132, Query[[Country]:[GDP Per Capita]],18, FALSE)</f>
        <v>34023.56</v>
      </c>
    </row>
    <row r="1133" spans="1:25" x14ac:dyDescent="0.2">
      <c r="A1133">
        <v>932</v>
      </c>
      <c r="B1133" t="s">
        <v>935</v>
      </c>
      <c r="C1133" t="s">
        <v>138</v>
      </c>
      <c r="D1133">
        <v>60</v>
      </c>
      <c r="E1133">
        <v>355</v>
      </c>
      <c r="F1133">
        <v>478</v>
      </c>
      <c r="G1133">
        <v>210</v>
      </c>
      <c r="H1133">
        <v>680</v>
      </c>
      <c r="I1133">
        <v>747</v>
      </c>
      <c r="J1133">
        <v>609</v>
      </c>
      <c r="K1133" t="s">
        <v>2784</v>
      </c>
      <c r="L1133">
        <v>552</v>
      </c>
      <c r="M1133">
        <v>44.36</v>
      </c>
      <c r="N1133">
        <v>2014</v>
      </c>
      <c r="O1133" t="str">
        <f>VLOOKUP(C1133, Query[[Country]:[Population Rank]],2,FALSE)</f>
        <v>1</v>
      </c>
      <c r="P1133" t="str">
        <f>VLOOKUP(C1133, Query[[Country]:[Growth Rate]],3,FALSE)</f>
        <v>0.39%</v>
      </c>
      <c r="Q1133" t="str">
        <f>VLOOKUP(C1133, Query[[Country]:[World Percentage]],4,FALSE)</f>
        <v>18.47%</v>
      </c>
      <c r="R1133" t="str">
        <f>VLOOKUP(C1133, Query[[Country]:[Density]],5,FALSE)</f>
        <v>148.28</v>
      </c>
      <c r="S1133" t="str">
        <f>VLOOKUP(C1133, Query[[Country]:[Land Area]],6, FALSE)</f>
        <v>9,388,211</v>
      </c>
      <c r="T1133" t="str">
        <f>VLOOKUP(C1133, Query[[Country]:[Area]],10, FALSE)</f>
        <v>9,706,961</v>
      </c>
      <c r="U1133" t="str">
        <f>VLOOKUP(C1133, Query[[Country]:[Region]],12, FALSE)</f>
        <v>Asia</v>
      </c>
      <c r="V1133" t="str">
        <f>VLOOKUP(C1133, Query[[Country]:[Subregion]],13, FALSE)</f>
        <v>Eastern Asia</v>
      </c>
      <c r="W1133" t="str">
        <f>VLOOKUP(C1133, Query[[Country]:[GDP (IMF)]],16, FALSE)</f>
        <v>$15.47 Tn</v>
      </c>
      <c r="X1133" t="str">
        <f>VLOOKUP(C1133, Query[[Country]:[GDP (UN)]],17, FALSE)</f>
        <v>$11.22 Tn</v>
      </c>
      <c r="Y1133">
        <f>VLOOKUP(C1133, Query[[Country]:[GDP Per Capita]],18, FALSE)</f>
        <v>10746.78</v>
      </c>
    </row>
    <row r="1134" spans="1:25" x14ac:dyDescent="0.2">
      <c r="A1134">
        <v>933</v>
      </c>
      <c r="B1134" t="s">
        <v>936</v>
      </c>
      <c r="C1134" t="s">
        <v>937</v>
      </c>
      <c r="D1134">
        <v>1</v>
      </c>
      <c r="E1134">
        <v>355</v>
      </c>
      <c r="F1134">
        <v>478</v>
      </c>
      <c r="G1134">
        <v>210</v>
      </c>
      <c r="H1134">
        <v>940</v>
      </c>
      <c r="I1134">
        <v>744</v>
      </c>
      <c r="J1134">
        <v>800</v>
      </c>
      <c r="K1134" t="s">
        <v>2757</v>
      </c>
      <c r="L1134">
        <v>737</v>
      </c>
      <c r="M1134">
        <v>44.35</v>
      </c>
      <c r="N1134">
        <v>2014</v>
      </c>
      <c r="O1134" t="str">
        <f>VLOOKUP(C1134, Query[[Country]:[Population Rank]],2,FALSE)</f>
        <v>134</v>
      </c>
      <c r="P1134" t="str">
        <f>VLOOKUP(C1134, Query[[Country]:[Growth Rate]],3,FALSE)</f>
        <v>0.35%</v>
      </c>
      <c r="Q1134" t="str">
        <f>VLOOKUP(C1134, Query[[Country]:[World Percentage]],4,FALSE)</f>
        <v>0.04%</v>
      </c>
      <c r="R1134" t="str">
        <f>VLOOKUP(C1134, Query[[Country]:[Density]],5,FALSE)</f>
        <v>19.19</v>
      </c>
      <c r="S1134" t="str">
        <f>VLOOKUP(C1134, Query[[Country]:[Land Area]],6, FALSE)</f>
        <v>175,020</v>
      </c>
      <c r="T1134" t="str">
        <f>VLOOKUP(C1134, Query[[Country]:[Area]],10, FALSE)</f>
        <v>181,034</v>
      </c>
      <c r="U1134" t="str">
        <f>VLOOKUP(C1134, Query[[Country]:[Region]],12, FALSE)</f>
        <v>Americas</v>
      </c>
      <c r="V1134" t="str">
        <f>VLOOKUP(C1134, Query[[Country]:[Subregion]],13, FALSE)</f>
        <v>South America</v>
      </c>
      <c r="W1134" t="str">
        <f>VLOOKUP(C1134, Query[[Country]:[GDP (IMF)]],16, FALSE)</f>
        <v>$63.42 Bn</v>
      </c>
      <c r="X1134" t="str">
        <f>VLOOKUP(C1134, Query[[Country]:[GDP (UN)]],17, FALSE)</f>
        <v>$52.42 Bn</v>
      </c>
      <c r="Y1134">
        <f>VLOOKUP(C1134, Query[[Country]:[GDP Per Capita]],18, FALSE)</f>
        <v>18257.32</v>
      </c>
    </row>
    <row r="1135" spans="1:25" x14ac:dyDescent="0.2">
      <c r="A1135">
        <v>934</v>
      </c>
      <c r="B1135" t="s">
        <v>2832</v>
      </c>
      <c r="C1135" t="s">
        <v>428</v>
      </c>
      <c r="D1135">
        <v>10</v>
      </c>
      <c r="E1135">
        <v>355</v>
      </c>
      <c r="F1135">
        <v>478</v>
      </c>
      <c r="G1135">
        <v>210</v>
      </c>
      <c r="H1135">
        <v>948</v>
      </c>
      <c r="I1135">
        <v>914</v>
      </c>
      <c r="J1135">
        <v>800</v>
      </c>
      <c r="K1135" t="s">
        <v>2757</v>
      </c>
      <c r="L1135">
        <v>737</v>
      </c>
      <c r="M1135">
        <v>44.35</v>
      </c>
      <c r="N1135">
        <v>2014</v>
      </c>
      <c r="O1135" t="str">
        <f>VLOOKUP(C1135, Query[[Country]:[Population Rank]],2,FALSE)</f>
        <v>17</v>
      </c>
      <c r="P1135" t="str">
        <f>VLOOKUP(C1135, Query[[Country]:[Growth Rate]],3,FALSE)</f>
        <v>1.09%</v>
      </c>
      <c r="Q1135" t="str">
        <f>VLOOKUP(C1135, Query[[Country]:[World Percentage]],4,FALSE)</f>
        <v>1.08%</v>
      </c>
      <c r="R1135" t="str">
        <f>VLOOKUP(C1135, Query[[Country]:[Density]],5,FALSE)</f>
        <v>107.64</v>
      </c>
      <c r="S1135" t="str">
        <f>VLOOKUP(C1135, Query[[Country]:[Land Area]],6, FALSE)</f>
        <v>769,630</v>
      </c>
      <c r="T1135" t="str">
        <f>VLOOKUP(C1135, Query[[Country]:[Area]],10, FALSE)</f>
        <v>783,562</v>
      </c>
      <c r="U1135" t="str">
        <f>VLOOKUP(C1135, Query[[Country]:[Region]],12, FALSE)</f>
        <v>Asia</v>
      </c>
      <c r="V1135" t="str">
        <f>VLOOKUP(C1135, Query[[Country]:[Subregion]],13, FALSE)</f>
        <v>Western Asia</v>
      </c>
      <c r="W1135" t="str">
        <f>VLOOKUP(C1135, Query[[Country]:[GDP (IMF)]],16, FALSE)</f>
        <v>$809.55 Bn</v>
      </c>
      <c r="X1135" t="str">
        <f>VLOOKUP(C1135, Query[[Country]:[GDP (UN)]],17, FALSE)</f>
        <v>$863.71 Bn</v>
      </c>
      <c r="Y1135">
        <f>VLOOKUP(C1135, Query[[Country]:[GDP Per Capita]],18, FALSE)</f>
        <v>9598.81</v>
      </c>
    </row>
    <row r="1136" spans="1:25" x14ac:dyDescent="0.2">
      <c r="A1136">
        <v>935</v>
      </c>
      <c r="B1136" t="s">
        <v>938</v>
      </c>
      <c r="C1136" t="s">
        <v>138</v>
      </c>
      <c r="D1136">
        <v>61</v>
      </c>
      <c r="E1136">
        <v>355</v>
      </c>
      <c r="F1136">
        <v>478</v>
      </c>
      <c r="G1136">
        <v>210</v>
      </c>
      <c r="H1136">
        <v>775</v>
      </c>
      <c r="I1136">
        <v>974</v>
      </c>
      <c r="J1136">
        <v>800</v>
      </c>
      <c r="K1136" t="s">
        <v>2756</v>
      </c>
      <c r="L1136">
        <v>737</v>
      </c>
      <c r="M1136">
        <v>44.35</v>
      </c>
      <c r="N1136">
        <v>2014</v>
      </c>
      <c r="O1136" t="str">
        <f>VLOOKUP(C1136, Query[[Country]:[Population Rank]],2,FALSE)</f>
        <v>1</v>
      </c>
      <c r="P1136" t="str">
        <f>VLOOKUP(C1136, Query[[Country]:[Growth Rate]],3,FALSE)</f>
        <v>0.39%</v>
      </c>
      <c r="Q1136" t="str">
        <f>VLOOKUP(C1136, Query[[Country]:[World Percentage]],4,FALSE)</f>
        <v>18.47%</v>
      </c>
      <c r="R1136" t="str">
        <f>VLOOKUP(C1136, Query[[Country]:[Density]],5,FALSE)</f>
        <v>148.28</v>
      </c>
      <c r="S1136" t="str">
        <f>VLOOKUP(C1136, Query[[Country]:[Land Area]],6, FALSE)</f>
        <v>9,388,211</v>
      </c>
      <c r="T1136" t="str">
        <f>VLOOKUP(C1136, Query[[Country]:[Area]],10, FALSE)</f>
        <v>9,706,961</v>
      </c>
      <c r="U1136" t="str">
        <f>VLOOKUP(C1136, Query[[Country]:[Region]],12, FALSE)</f>
        <v>Asia</v>
      </c>
      <c r="V1136" t="str">
        <f>VLOOKUP(C1136, Query[[Country]:[Subregion]],13, FALSE)</f>
        <v>Eastern Asia</v>
      </c>
      <c r="W1136" t="str">
        <f>VLOOKUP(C1136, Query[[Country]:[GDP (IMF)]],16, FALSE)</f>
        <v>$15.47 Tn</v>
      </c>
      <c r="X1136" t="str">
        <f>VLOOKUP(C1136, Query[[Country]:[GDP (UN)]],17, FALSE)</f>
        <v>$11.22 Tn</v>
      </c>
      <c r="Y1136">
        <f>VLOOKUP(C1136, Query[[Country]:[GDP Per Capita]],18, FALSE)</f>
        <v>10746.78</v>
      </c>
    </row>
    <row r="1137" spans="1:25" x14ac:dyDescent="0.2">
      <c r="A1137">
        <v>936</v>
      </c>
      <c r="B1137" t="s">
        <v>939</v>
      </c>
      <c r="C1137" t="s">
        <v>159</v>
      </c>
      <c r="D1137">
        <v>39</v>
      </c>
      <c r="E1137">
        <v>355</v>
      </c>
      <c r="F1137">
        <v>478</v>
      </c>
      <c r="G1137">
        <v>210</v>
      </c>
      <c r="H1137">
        <v>959</v>
      </c>
      <c r="I1137">
        <v>803</v>
      </c>
      <c r="J1137">
        <v>800</v>
      </c>
      <c r="K1137" t="s">
        <v>2756</v>
      </c>
      <c r="L1137">
        <v>552</v>
      </c>
      <c r="M1137">
        <v>44.35</v>
      </c>
      <c r="N1137">
        <v>2014</v>
      </c>
      <c r="O1137" t="str">
        <f>VLOOKUP(C1137, Query[[Country]:[Population Rank]],2,FALSE)</f>
        <v>30</v>
      </c>
      <c r="P1137" t="str">
        <f>VLOOKUP(C1137, Query[[Country]:[Growth Rate]],3,FALSE)</f>
        <v>0.04%</v>
      </c>
      <c r="Q1137" t="str">
        <f>VLOOKUP(C1137, Query[[Country]:[World Percentage]],4,FALSE)</f>
        <v>0.60%</v>
      </c>
      <c r="R1137" t="str">
        <f>VLOOKUP(C1137, Query[[Country]:[Density]],5,FALSE)</f>
        <v>92.40</v>
      </c>
      <c r="S1137" t="str">
        <f>VLOOKUP(C1137, Query[[Country]:[Land Area]],6, FALSE)</f>
        <v>498,800</v>
      </c>
      <c r="T1137" t="str">
        <f>VLOOKUP(C1137, Query[[Country]:[Area]],10, FALSE)</f>
        <v>505,992</v>
      </c>
      <c r="U1137" t="str">
        <f>VLOOKUP(C1137, Query[[Country]:[Region]],12, FALSE)</f>
        <v>Europe</v>
      </c>
      <c r="V1137" t="str">
        <f>VLOOKUP(C1137, Query[[Country]:[Subregion]],13, FALSE)</f>
        <v>Southern Europe</v>
      </c>
      <c r="W1137" t="str">
        <f>VLOOKUP(C1137, Query[[Country]:[GDP (IMF)]],16, FALSE)</f>
        <v>$1.50 Tn</v>
      </c>
      <c r="X1137" t="str">
        <f>VLOOKUP(C1137, Query[[Country]:[GDP (UN)]],17, FALSE)</f>
        <v>$1.24 Tn</v>
      </c>
      <c r="Y1137">
        <f>VLOOKUP(C1137, Query[[Country]:[GDP Per Capita]],18, FALSE)</f>
        <v>32019.83</v>
      </c>
    </row>
    <row r="1138" spans="1:25" x14ac:dyDescent="0.2">
      <c r="A1138">
        <v>937</v>
      </c>
      <c r="B1138" t="s">
        <v>2833</v>
      </c>
      <c r="C1138" t="s">
        <v>159</v>
      </c>
      <c r="D1138">
        <v>40</v>
      </c>
      <c r="E1138">
        <v>355</v>
      </c>
      <c r="F1138">
        <v>478</v>
      </c>
      <c r="G1138">
        <v>210</v>
      </c>
      <c r="H1138">
        <v>947</v>
      </c>
      <c r="I1138">
        <v>899</v>
      </c>
      <c r="J1138">
        <v>800</v>
      </c>
      <c r="K1138" t="s">
        <v>2688</v>
      </c>
      <c r="L1138">
        <v>426</v>
      </c>
      <c r="M1138">
        <v>44.35</v>
      </c>
      <c r="N1138">
        <v>2014</v>
      </c>
      <c r="O1138" t="str">
        <f>VLOOKUP(C1138, Query[[Country]:[Population Rank]],2,FALSE)</f>
        <v>30</v>
      </c>
      <c r="P1138" t="str">
        <f>VLOOKUP(C1138, Query[[Country]:[Growth Rate]],3,FALSE)</f>
        <v>0.04%</v>
      </c>
      <c r="Q1138" t="str">
        <f>VLOOKUP(C1138, Query[[Country]:[World Percentage]],4,FALSE)</f>
        <v>0.60%</v>
      </c>
      <c r="R1138" t="str">
        <f>VLOOKUP(C1138, Query[[Country]:[Density]],5,FALSE)</f>
        <v>92.40</v>
      </c>
      <c r="S1138" t="str">
        <f>VLOOKUP(C1138, Query[[Country]:[Land Area]],6, FALSE)</f>
        <v>498,800</v>
      </c>
      <c r="T1138" t="str">
        <f>VLOOKUP(C1138, Query[[Country]:[Area]],10, FALSE)</f>
        <v>505,992</v>
      </c>
      <c r="U1138" t="str">
        <f>VLOOKUP(C1138, Query[[Country]:[Region]],12, FALSE)</f>
        <v>Europe</v>
      </c>
      <c r="V1138" t="str">
        <f>VLOOKUP(C1138, Query[[Country]:[Subregion]],13, FALSE)</f>
        <v>Southern Europe</v>
      </c>
      <c r="W1138" t="str">
        <f>VLOOKUP(C1138, Query[[Country]:[GDP (IMF)]],16, FALSE)</f>
        <v>$1.50 Tn</v>
      </c>
      <c r="X1138" t="str">
        <f>VLOOKUP(C1138, Query[[Country]:[GDP (UN)]],17, FALSE)</f>
        <v>$1.24 Tn</v>
      </c>
      <c r="Y1138">
        <f>VLOOKUP(C1138, Query[[Country]:[GDP Per Capita]],18, FALSE)</f>
        <v>32019.83</v>
      </c>
    </row>
    <row r="1139" spans="1:25" x14ac:dyDescent="0.2">
      <c r="A1139">
        <v>938</v>
      </c>
      <c r="B1139" t="s">
        <v>940</v>
      </c>
      <c r="C1139" t="s">
        <v>774</v>
      </c>
      <c r="D1139">
        <v>4</v>
      </c>
      <c r="E1139">
        <v>355</v>
      </c>
      <c r="F1139">
        <v>478</v>
      </c>
      <c r="G1139">
        <v>210</v>
      </c>
      <c r="H1139">
        <v>722</v>
      </c>
      <c r="I1139">
        <v>904</v>
      </c>
      <c r="J1139">
        <v>609</v>
      </c>
      <c r="K1139" t="s">
        <v>2784</v>
      </c>
      <c r="L1139">
        <v>737</v>
      </c>
      <c r="M1139">
        <v>44.34</v>
      </c>
      <c r="N1139">
        <v>2014</v>
      </c>
      <c r="O1139" t="str">
        <f>VLOOKUP(C1139, Query[[Country]:[Population Rank]],2,FALSE)</f>
        <v>18</v>
      </c>
      <c r="P1139" t="str">
        <f>VLOOKUP(C1139, Query[[Country]:[Growth Rate]],3,FALSE)</f>
        <v>1.30%</v>
      </c>
      <c r="Q1139" t="str">
        <f>VLOOKUP(C1139, Query[[Country]:[World Percentage]],4,FALSE)</f>
        <v>1.08%</v>
      </c>
      <c r="R1139" t="str">
        <f>VLOOKUP(C1139, Query[[Country]:[Density]],5,FALSE)</f>
        <v>50.96</v>
      </c>
      <c r="S1139" t="str">
        <f>VLOOKUP(C1139, Query[[Country]:[Land Area]],6, FALSE)</f>
        <v>1,628,550</v>
      </c>
      <c r="T1139" t="str">
        <f>VLOOKUP(C1139, Query[[Country]:[Area]],10, FALSE)</f>
        <v>1,648,195</v>
      </c>
      <c r="U1139" t="str">
        <f>VLOOKUP(C1139, Query[[Country]:[Region]],12, FALSE)</f>
        <v>Asia</v>
      </c>
      <c r="V1139" t="str">
        <f>VLOOKUP(C1139, Query[[Country]:[Subregion]],13, FALSE)</f>
        <v>Southern Asia</v>
      </c>
      <c r="W1139" t="str">
        <f>VLOOKUP(C1139, Query[[Country]:[GDP (IMF)]],16, FALSE)</f>
        <v>$495.69 Bn</v>
      </c>
      <c r="X1139" t="str">
        <f>VLOOKUP(C1139, Query[[Country]:[GDP (UN)]],17, FALSE)</f>
        <v>$425.40 Bn</v>
      </c>
      <c r="Y1139">
        <f>VLOOKUP(C1139, Query[[Country]:[GDP Per Capita]],18, FALSE)</f>
        <v>5901.61</v>
      </c>
    </row>
    <row r="1140" spans="1:25" x14ac:dyDescent="0.2">
      <c r="A1140">
        <v>939</v>
      </c>
      <c r="B1140" t="s">
        <v>941</v>
      </c>
      <c r="C1140" t="s">
        <v>115</v>
      </c>
      <c r="D1140">
        <v>27</v>
      </c>
      <c r="E1140">
        <v>355</v>
      </c>
      <c r="F1140">
        <v>478</v>
      </c>
      <c r="G1140">
        <v>210</v>
      </c>
      <c r="H1140">
        <v>916</v>
      </c>
      <c r="I1140">
        <v>552</v>
      </c>
      <c r="J1140">
        <v>493</v>
      </c>
      <c r="K1140" t="s">
        <v>2784</v>
      </c>
      <c r="L1140">
        <v>637</v>
      </c>
      <c r="M1140">
        <v>44.34</v>
      </c>
      <c r="N1140">
        <v>2014</v>
      </c>
      <c r="O1140" t="str">
        <f>VLOOKUP(C1140, Query[[Country]:[Population Rank]],2,FALSE)</f>
        <v>55</v>
      </c>
      <c r="P1140" t="str">
        <f>VLOOKUP(C1140, Query[[Country]:[Growth Rate]],3,FALSE)</f>
        <v>1.18%</v>
      </c>
      <c r="Q1140" t="str">
        <f>VLOOKUP(C1140, Query[[Country]:[World Percentage]],4,FALSE)</f>
        <v>0.33%</v>
      </c>
      <c r="R1140" t="str">
        <f>VLOOKUP(C1140, Query[[Country]:[Density]],5,FALSE)</f>
        <v>3.32</v>
      </c>
      <c r="S1140" t="str">
        <f>VLOOKUP(C1140, Query[[Country]:[Land Area]],6, FALSE)</f>
        <v>7,682,300</v>
      </c>
      <c r="T1140" t="str">
        <f>VLOOKUP(C1140, Query[[Country]:[Area]],10, FALSE)</f>
        <v>7,692,024</v>
      </c>
      <c r="U1140" t="str">
        <f>VLOOKUP(C1140, Query[[Country]:[Region]],12, FALSE)</f>
        <v>Oceania</v>
      </c>
      <c r="V1140" t="str">
        <f>VLOOKUP(C1140, Query[[Country]:[Subregion]],13, FALSE)</f>
        <v>Australia and New Zealand</v>
      </c>
      <c r="W1140" t="str">
        <f>VLOOKUP(C1140, Query[[Country]:[GDP (IMF)]],16, FALSE)</f>
        <v>$1.48 Tn</v>
      </c>
      <c r="X1140" t="str">
        <f>VLOOKUP(C1140, Query[[Country]:[GDP (UN)]],17, FALSE)</f>
        <v>$1.30 Tn</v>
      </c>
      <c r="Y1140">
        <f>VLOOKUP(C1140, Query[[Country]:[GDP Per Capita]],18, FALSE)</f>
        <v>58096.73</v>
      </c>
    </row>
    <row r="1141" spans="1:25" x14ac:dyDescent="0.2">
      <c r="A1141">
        <v>940</v>
      </c>
      <c r="B1141" t="s">
        <v>942</v>
      </c>
      <c r="C1141" t="s">
        <v>168</v>
      </c>
      <c r="D1141">
        <v>15</v>
      </c>
      <c r="E1141">
        <v>355</v>
      </c>
      <c r="F1141">
        <v>478</v>
      </c>
      <c r="G1141">
        <v>210</v>
      </c>
      <c r="H1141">
        <v>765</v>
      </c>
      <c r="I1141">
        <v>883</v>
      </c>
      <c r="J1141">
        <v>800</v>
      </c>
      <c r="K1141" t="s">
        <v>2805</v>
      </c>
      <c r="L1141">
        <v>373</v>
      </c>
      <c r="M1141">
        <v>44.34</v>
      </c>
      <c r="N1141">
        <v>2014</v>
      </c>
      <c r="O1141" t="str">
        <f>VLOOKUP(C1141, Query[[Country]:[Population Rank]],2,FALSE)</f>
        <v>6</v>
      </c>
      <c r="P1141" t="str">
        <f>VLOOKUP(C1141, Query[[Country]:[Growth Rate]],3,FALSE)</f>
        <v>0.72%</v>
      </c>
      <c r="Q1141" t="str">
        <f>VLOOKUP(C1141, Query[[Country]:[World Percentage]],4,FALSE)</f>
        <v>2.73%</v>
      </c>
      <c r="R1141" t="str">
        <f>VLOOKUP(C1141, Query[[Country]:[Density]],5,FALSE)</f>
        <v>24.96</v>
      </c>
      <c r="S1141" t="str">
        <f>VLOOKUP(C1141, Query[[Country]:[Land Area]],6, FALSE)</f>
        <v>8,358,140</v>
      </c>
      <c r="T1141" t="str">
        <f>VLOOKUP(C1141, Query[[Country]:[Area]],10, FALSE)</f>
        <v>8,515,767</v>
      </c>
      <c r="U1141" t="str">
        <f>VLOOKUP(C1141, Query[[Country]:[Region]],12, FALSE)</f>
        <v>Americas</v>
      </c>
      <c r="V1141" t="str">
        <f>VLOOKUP(C1141, Query[[Country]:[Subregion]],13, FALSE)</f>
        <v>South America</v>
      </c>
      <c r="W1141" t="str">
        <f>VLOOKUP(C1141, Query[[Country]:[GDP (IMF)]],16, FALSE)</f>
        <v>$2.06 Tn</v>
      </c>
      <c r="X1141" t="str">
        <f>VLOOKUP(C1141, Query[[Country]:[GDP (UN)]],17, FALSE)</f>
        <v>$1.80 Tn</v>
      </c>
      <c r="Y1141">
        <f>VLOOKUP(C1141, Query[[Country]:[GDP Per Capita]],18, FALSE)</f>
        <v>9703.17</v>
      </c>
    </row>
    <row r="1142" spans="1:25" x14ac:dyDescent="0.2">
      <c r="A1142">
        <v>941</v>
      </c>
      <c r="B1142" t="s">
        <v>943</v>
      </c>
      <c r="C1142" t="s">
        <v>138</v>
      </c>
      <c r="D1142">
        <v>62</v>
      </c>
      <c r="E1142">
        <v>355</v>
      </c>
      <c r="F1142">
        <v>478</v>
      </c>
      <c r="G1142">
        <v>210</v>
      </c>
      <c r="H1142">
        <v>836</v>
      </c>
      <c r="I1142">
        <v>959</v>
      </c>
      <c r="J1142">
        <v>800</v>
      </c>
      <c r="K1142" t="s">
        <v>2827</v>
      </c>
      <c r="L1142">
        <v>280</v>
      </c>
      <c r="M1142">
        <v>44.34</v>
      </c>
      <c r="N1142">
        <v>2014</v>
      </c>
      <c r="O1142" t="str">
        <f>VLOOKUP(C1142, Query[[Country]:[Population Rank]],2,FALSE)</f>
        <v>1</v>
      </c>
      <c r="P1142" t="str">
        <f>VLOOKUP(C1142, Query[[Country]:[Growth Rate]],3,FALSE)</f>
        <v>0.39%</v>
      </c>
      <c r="Q1142" t="str">
        <f>VLOOKUP(C1142, Query[[Country]:[World Percentage]],4,FALSE)</f>
        <v>18.47%</v>
      </c>
      <c r="R1142" t="str">
        <f>VLOOKUP(C1142, Query[[Country]:[Density]],5,FALSE)</f>
        <v>148.28</v>
      </c>
      <c r="S1142" t="str">
        <f>VLOOKUP(C1142, Query[[Country]:[Land Area]],6, FALSE)</f>
        <v>9,388,211</v>
      </c>
      <c r="T1142" t="str">
        <f>VLOOKUP(C1142, Query[[Country]:[Area]],10, FALSE)</f>
        <v>9,706,961</v>
      </c>
      <c r="U1142" t="str">
        <f>VLOOKUP(C1142, Query[[Country]:[Region]],12, FALSE)</f>
        <v>Asia</v>
      </c>
      <c r="V1142" t="str">
        <f>VLOOKUP(C1142, Query[[Country]:[Subregion]],13, FALSE)</f>
        <v>Eastern Asia</v>
      </c>
      <c r="W1142" t="str">
        <f>VLOOKUP(C1142, Query[[Country]:[GDP (IMF)]],16, FALSE)</f>
        <v>$15.47 Tn</v>
      </c>
      <c r="X1142" t="str">
        <f>VLOOKUP(C1142, Query[[Country]:[GDP (UN)]],17, FALSE)</f>
        <v>$11.22 Tn</v>
      </c>
      <c r="Y1142">
        <f>VLOOKUP(C1142, Query[[Country]:[GDP Per Capita]],18, FALSE)</f>
        <v>10746.78</v>
      </c>
    </row>
    <row r="1143" spans="1:25" x14ac:dyDescent="0.2">
      <c r="A1143">
        <v>942</v>
      </c>
      <c r="B1143" t="s">
        <v>944</v>
      </c>
      <c r="C1143" t="s">
        <v>138</v>
      </c>
      <c r="D1143">
        <v>63</v>
      </c>
      <c r="E1143">
        <v>355</v>
      </c>
      <c r="F1143">
        <v>478</v>
      </c>
      <c r="G1143">
        <v>210</v>
      </c>
      <c r="H1143">
        <v>800</v>
      </c>
      <c r="I1143">
        <v>844</v>
      </c>
      <c r="J1143">
        <v>609</v>
      </c>
      <c r="K1143" t="s">
        <v>2770</v>
      </c>
      <c r="L1143">
        <v>481</v>
      </c>
      <c r="M1143">
        <v>44.34</v>
      </c>
      <c r="N1143">
        <v>2014</v>
      </c>
      <c r="O1143" t="str">
        <f>VLOOKUP(C1143, Query[[Country]:[Population Rank]],2,FALSE)</f>
        <v>1</v>
      </c>
      <c r="P1143" t="str">
        <f>VLOOKUP(C1143, Query[[Country]:[Growth Rate]],3,FALSE)</f>
        <v>0.39%</v>
      </c>
      <c r="Q1143" t="str">
        <f>VLOOKUP(C1143, Query[[Country]:[World Percentage]],4,FALSE)</f>
        <v>18.47%</v>
      </c>
      <c r="R1143" t="str">
        <f>VLOOKUP(C1143, Query[[Country]:[Density]],5,FALSE)</f>
        <v>148.28</v>
      </c>
      <c r="S1143" t="str">
        <f>VLOOKUP(C1143, Query[[Country]:[Land Area]],6, FALSE)</f>
        <v>9,388,211</v>
      </c>
      <c r="T1143" t="str">
        <f>VLOOKUP(C1143, Query[[Country]:[Area]],10, FALSE)</f>
        <v>9,706,961</v>
      </c>
      <c r="U1143" t="str">
        <f>VLOOKUP(C1143, Query[[Country]:[Region]],12, FALSE)</f>
        <v>Asia</v>
      </c>
      <c r="V1143" t="str">
        <f>VLOOKUP(C1143, Query[[Country]:[Subregion]],13, FALSE)</f>
        <v>Eastern Asia</v>
      </c>
      <c r="W1143" t="str">
        <f>VLOOKUP(C1143, Query[[Country]:[GDP (IMF)]],16, FALSE)</f>
        <v>$15.47 Tn</v>
      </c>
      <c r="X1143" t="str">
        <f>VLOOKUP(C1143, Query[[Country]:[GDP (UN)]],17, FALSE)</f>
        <v>$11.22 Tn</v>
      </c>
      <c r="Y1143">
        <f>VLOOKUP(C1143, Query[[Country]:[GDP Per Capita]],18, FALSE)</f>
        <v>10746.78</v>
      </c>
    </row>
    <row r="1144" spans="1:25" x14ac:dyDescent="0.2">
      <c r="A1144">
        <v>943</v>
      </c>
      <c r="B1144" t="s">
        <v>945</v>
      </c>
      <c r="C1144" t="s">
        <v>138</v>
      </c>
      <c r="D1144">
        <v>64</v>
      </c>
      <c r="E1144">
        <v>355</v>
      </c>
      <c r="F1144">
        <v>478</v>
      </c>
      <c r="G1144">
        <v>210</v>
      </c>
      <c r="H1144">
        <v>737</v>
      </c>
      <c r="I1144">
        <v>932</v>
      </c>
      <c r="J1144">
        <v>800</v>
      </c>
      <c r="K1144" t="s">
        <v>2688</v>
      </c>
      <c r="L1144">
        <v>637</v>
      </c>
      <c r="M1144">
        <v>44.33</v>
      </c>
      <c r="N1144">
        <v>2014</v>
      </c>
      <c r="O1144" t="str">
        <f>VLOOKUP(C1144, Query[[Country]:[Population Rank]],2,FALSE)</f>
        <v>1</v>
      </c>
      <c r="P1144" t="str">
        <f>VLOOKUP(C1144, Query[[Country]:[Growth Rate]],3,FALSE)</f>
        <v>0.39%</v>
      </c>
      <c r="Q1144" t="str">
        <f>VLOOKUP(C1144, Query[[Country]:[World Percentage]],4,FALSE)</f>
        <v>18.47%</v>
      </c>
      <c r="R1144" t="str">
        <f>VLOOKUP(C1144, Query[[Country]:[Density]],5,FALSE)</f>
        <v>148.28</v>
      </c>
      <c r="S1144" t="str">
        <f>VLOOKUP(C1144, Query[[Country]:[Land Area]],6, FALSE)</f>
        <v>9,388,211</v>
      </c>
      <c r="T1144" t="str">
        <f>VLOOKUP(C1144, Query[[Country]:[Area]],10, FALSE)</f>
        <v>9,706,961</v>
      </c>
      <c r="U1144" t="str">
        <f>VLOOKUP(C1144, Query[[Country]:[Region]],12, FALSE)</f>
        <v>Asia</v>
      </c>
      <c r="V1144" t="str">
        <f>VLOOKUP(C1144, Query[[Country]:[Subregion]],13, FALSE)</f>
        <v>Eastern Asia</v>
      </c>
      <c r="W1144" t="str">
        <f>VLOOKUP(C1144, Query[[Country]:[GDP (IMF)]],16, FALSE)</f>
        <v>$15.47 Tn</v>
      </c>
      <c r="X1144" t="str">
        <f>VLOOKUP(C1144, Query[[Country]:[GDP (UN)]],17, FALSE)</f>
        <v>$11.22 Tn</v>
      </c>
      <c r="Y1144">
        <f>VLOOKUP(C1144, Query[[Country]:[GDP Per Capita]],18, FALSE)</f>
        <v>10746.78</v>
      </c>
    </row>
    <row r="1145" spans="1:25" x14ac:dyDescent="0.2">
      <c r="A1145">
        <v>944</v>
      </c>
      <c r="B1145" t="s">
        <v>946</v>
      </c>
      <c r="C1145" t="s">
        <v>229</v>
      </c>
      <c r="D1145">
        <v>8</v>
      </c>
      <c r="E1145">
        <v>355</v>
      </c>
      <c r="F1145">
        <v>478</v>
      </c>
      <c r="G1145">
        <v>210</v>
      </c>
      <c r="H1145">
        <v>897</v>
      </c>
      <c r="I1145">
        <v>868</v>
      </c>
      <c r="J1145">
        <v>800</v>
      </c>
      <c r="K1145" t="s">
        <v>2805</v>
      </c>
      <c r="L1145">
        <v>373</v>
      </c>
      <c r="M1145">
        <v>44.33</v>
      </c>
      <c r="N1145">
        <v>2014</v>
      </c>
      <c r="O1145" t="str">
        <f>VLOOKUP(C1145, Query[[Country]:[Population Rank]],2,FALSE)</f>
        <v>124</v>
      </c>
      <c r="P1145" t="str">
        <f>VLOOKUP(C1145, Query[[Country]:[Growth Rate]],3,FALSE)</f>
        <v>1.13%</v>
      </c>
      <c r="Q1145" t="str">
        <f>VLOOKUP(C1145, Query[[Country]:[World Percentage]],4,FALSE)</f>
        <v>0.06%</v>
      </c>
      <c r="R1145" t="str">
        <f>VLOOKUP(C1145, Query[[Country]:[Density]],5,FALSE)</f>
        <v>70.27</v>
      </c>
      <c r="S1145" t="str">
        <f>VLOOKUP(C1145, Query[[Country]:[Land Area]],6, FALSE)</f>
        <v>68,890</v>
      </c>
      <c r="T1145" t="str">
        <f>VLOOKUP(C1145, Query[[Country]:[Area]],10, FALSE)</f>
        <v>70,273</v>
      </c>
      <c r="U1145" t="str">
        <f>VLOOKUP(C1145, Query[[Country]:[Region]],12, FALSE)</f>
        <v>Europe</v>
      </c>
      <c r="V1145" t="str">
        <f>VLOOKUP(C1145, Query[[Country]:[Subregion]],13, FALSE)</f>
        <v>Northern Europe</v>
      </c>
      <c r="W1145" t="str">
        <f>VLOOKUP(C1145, Query[[Country]:[GDP (IMF)]],16, FALSE)</f>
        <v>$405.19 Bn</v>
      </c>
      <c r="X1145" t="str">
        <f>VLOOKUP(C1145, Query[[Country]:[GDP (UN)]],17, FALSE)</f>
        <v>$304.82 Bn</v>
      </c>
      <c r="Y1145">
        <f>VLOOKUP(C1145, Query[[Country]:[GDP Per Capita]],18, FALSE)</f>
        <v>82058.03</v>
      </c>
    </row>
    <row r="1146" spans="1:25" x14ac:dyDescent="0.2">
      <c r="A1146">
        <v>945</v>
      </c>
      <c r="B1146" t="s">
        <v>947</v>
      </c>
      <c r="C1146" t="s">
        <v>138</v>
      </c>
      <c r="D1146">
        <v>65</v>
      </c>
      <c r="E1146">
        <v>355</v>
      </c>
      <c r="F1146">
        <v>393</v>
      </c>
      <c r="G1146">
        <v>210</v>
      </c>
      <c r="H1146">
        <v>893</v>
      </c>
      <c r="I1146">
        <v>918</v>
      </c>
      <c r="J1146">
        <v>800</v>
      </c>
      <c r="K1146" t="s">
        <v>2810</v>
      </c>
      <c r="L1146">
        <v>737</v>
      </c>
      <c r="M1146">
        <v>44.33</v>
      </c>
      <c r="N1146">
        <v>2014</v>
      </c>
      <c r="O1146" t="str">
        <f>VLOOKUP(C1146, Query[[Country]:[Population Rank]],2,FALSE)</f>
        <v>1</v>
      </c>
      <c r="P1146" t="str">
        <f>VLOOKUP(C1146, Query[[Country]:[Growth Rate]],3,FALSE)</f>
        <v>0.39%</v>
      </c>
      <c r="Q1146" t="str">
        <f>VLOOKUP(C1146, Query[[Country]:[World Percentage]],4,FALSE)</f>
        <v>18.47%</v>
      </c>
      <c r="R1146" t="str">
        <f>VLOOKUP(C1146, Query[[Country]:[Density]],5,FALSE)</f>
        <v>148.28</v>
      </c>
      <c r="S1146" t="str">
        <f>VLOOKUP(C1146, Query[[Country]:[Land Area]],6, FALSE)</f>
        <v>9,388,211</v>
      </c>
      <c r="T1146" t="str">
        <f>VLOOKUP(C1146, Query[[Country]:[Area]],10, FALSE)</f>
        <v>9,706,961</v>
      </c>
      <c r="U1146" t="str">
        <f>VLOOKUP(C1146, Query[[Country]:[Region]],12, FALSE)</f>
        <v>Asia</v>
      </c>
      <c r="V1146" t="str">
        <f>VLOOKUP(C1146, Query[[Country]:[Subregion]],13, FALSE)</f>
        <v>Eastern Asia</v>
      </c>
      <c r="W1146" t="str">
        <f>VLOOKUP(C1146, Query[[Country]:[GDP (IMF)]],16, FALSE)</f>
        <v>$15.47 Tn</v>
      </c>
      <c r="X1146" t="str">
        <f>VLOOKUP(C1146, Query[[Country]:[GDP (UN)]],17, FALSE)</f>
        <v>$11.22 Tn</v>
      </c>
      <c r="Y1146">
        <f>VLOOKUP(C1146, Query[[Country]:[GDP Per Capita]],18, FALSE)</f>
        <v>10746.78</v>
      </c>
    </row>
    <row r="1147" spans="1:25" x14ac:dyDescent="0.2">
      <c r="A1147">
        <v>946</v>
      </c>
      <c r="B1147" t="s">
        <v>948</v>
      </c>
      <c r="C1147" t="s">
        <v>138</v>
      </c>
      <c r="D1147">
        <v>66</v>
      </c>
      <c r="E1147">
        <v>355</v>
      </c>
      <c r="F1147">
        <v>478</v>
      </c>
      <c r="G1147">
        <v>210</v>
      </c>
      <c r="H1147">
        <v>928</v>
      </c>
      <c r="I1147">
        <v>907</v>
      </c>
      <c r="J1147">
        <v>800</v>
      </c>
      <c r="K1147" t="s">
        <v>2784</v>
      </c>
      <c r="L1147">
        <v>737</v>
      </c>
      <c r="M1147">
        <v>44.33</v>
      </c>
      <c r="N1147">
        <v>2014</v>
      </c>
      <c r="O1147" t="str">
        <f>VLOOKUP(C1147, Query[[Country]:[Population Rank]],2,FALSE)</f>
        <v>1</v>
      </c>
      <c r="P1147" t="str">
        <f>VLOOKUP(C1147, Query[[Country]:[Growth Rate]],3,FALSE)</f>
        <v>0.39%</v>
      </c>
      <c r="Q1147" t="str">
        <f>VLOOKUP(C1147, Query[[Country]:[World Percentage]],4,FALSE)</f>
        <v>18.47%</v>
      </c>
      <c r="R1147" t="str">
        <f>VLOOKUP(C1147, Query[[Country]:[Density]],5,FALSE)</f>
        <v>148.28</v>
      </c>
      <c r="S1147" t="str">
        <f>VLOOKUP(C1147, Query[[Country]:[Land Area]],6, FALSE)</f>
        <v>9,388,211</v>
      </c>
      <c r="T1147" t="str">
        <f>VLOOKUP(C1147, Query[[Country]:[Area]],10, FALSE)</f>
        <v>9,706,961</v>
      </c>
      <c r="U1147" t="str">
        <f>VLOOKUP(C1147, Query[[Country]:[Region]],12, FALSE)</f>
        <v>Asia</v>
      </c>
      <c r="V1147" t="str">
        <f>VLOOKUP(C1147, Query[[Country]:[Subregion]],13, FALSE)</f>
        <v>Eastern Asia</v>
      </c>
      <c r="W1147" t="str">
        <f>VLOOKUP(C1147, Query[[Country]:[GDP (IMF)]],16, FALSE)</f>
        <v>$15.47 Tn</v>
      </c>
      <c r="X1147" t="str">
        <f>VLOOKUP(C1147, Query[[Country]:[GDP (UN)]],17, FALSE)</f>
        <v>$11.22 Tn</v>
      </c>
      <c r="Y1147">
        <f>VLOOKUP(C1147, Query[[Country]:[GDP Per Capita]],18, FALSE)</f>
        <v>10746.78</v>
      </c>
    </row>
    <row r="1148" spans="1:25" x14ac:dyDescent="0.2">
      <c r="A1148">
        <v>947</v>
      </c>
      <c r="B1148" t="s">
        <v>949</v>
      </c>
      <c r="C1148" t="s">
        <v>138</v>
      </c>
      <c r="D1148">
        <v>67</v>
      </c>
      <c r="E1148">
        <v>355</v>
      </c>
      <c r="F1148">
        <v>417</v>
      </c>
      <c r="G1148">
        <v>210</v>
      </c>
      <c r="H1148">
        <v>628</v>
      </c>
      <c r="I1148">
        <v>987</v>
      </c>
      <c r="J1148">
        <v>800</v>
      </c>
      <c r="K1148" t="s">
        <v>2827</v>
      </c>
      <c r="L1148">
        <v>737</v>
      </c>
      <c r="M1148">
        <v>44.33</v>
      </c>
      <c r="N1148">
        <v>2014</v>
      </c>
      <c r="O1148" t="str">
        <f>VLOOKUP(C1148, Query[[Country]:[Population Rank]],2,FALSE)</f>
        <v>1</v>
      </c>
      <c r="P1148" t="str">
        <f>VLOOKUP(C1148, Query[[Country]:[Growth Rate]],3,FALSE)</f>
        <v>0.39%</v>
      </c>
      <c r="Q1148" t="str">
        <f>VLOOKUP(C1148, Query[[Country]:[World Percentage]],4,FALSE)</f>
        <v>18.47%</v>
      </c>
      <c r="R1148" t="str">
        <f>VLOOKUP(C1148, Query[[Country]:[Density]],5,FALSE)</f>
        <v>148.28</v>
      </c>
      <c r="S1148" t="str">
        <f>VLOOKUP(C1148, Query[[Country]:[Land Area]],6, FALSE)</f>
        <v>9,388,211</v>
      </c>
      <c r="T1148" t="str">
        <f>VLOOKUP(C1148, Query[[Country]:[Area]],10, FALSE)</f>
        <v>9,706,961</v>
      </c>
      <c r="U1148" t="str">
        <f>VLOOKUP(C1148, Query[[Country]:[Region]],12, FALSE)</f>
        <v>Asia</v>
      </c>
      <c r="V1148" t="str">
        <f>VLOOKUP(C1148, Query[[Country]:[Subregion]],13, FALSE)</f>
        <v>Eastern Asia</v>
      </c>
      <c r="W1148" t="str">
        <f>VLOOKUP(C1148, Query[[Country]:[GDP (IMF)]],16, FALSE)</f>
        <v>$15.47 Tn</v>
      </c>
      <c r="X1148" t="str">
        <f>VLOOKUP(C1148, Query[[Country]:[GDP (UN)]],17, FALSE)</f>
        <v>$11.22 Tn</v>
      </c>
      <c r="Y1148">
        <f>VLOOKUP(C1148, Query[[Country]:[GDP Per Capita]],18, FALSE)</f>
        <v>10746.78</v>
      </c>
    </row>
    <row r="1149" spans="1:25" x14ac:dyDescent="0.2">
      <c r="A1149">
        <v>948</v>
      </c>
      <c r="B1149" t="s">
        <v>950</v>
      </c>
      <c r="C1149" t="s">
        <v>66</v>
      </c>
      <c r="D1149">
        <v>47</v>
      </c>
      <c r="E1149">
        <v>355</v>
      </c>
      <c r="F1149">
        <v>478</v>
      </c>
      <c r="G1149">
        <v>210</v>
      </c>
      <c r="H1149">
        <v>977</v>
      </c>
      <c r="I1149">
        <v>868</v>
      </c>
      <c r="J1149">
        <v>609</v>
      </c>
      <c r="K1149" t="s">
        <v>2770</v>
      </c>
      <c r="L1149">
        <v>481</v>
      </c>
      <c r="M1149">
        <v>44.33</v>
      </c>
      <c r="N1149">
        <v>2014</v>
      </c>
      <c r="O1149" t="str">
        <f>VLOOKUP(C1149, Query[[Country]:[Population Rank]],2,FALSE)</f>
        <v>22</v>
      </c>
      <c r="P1149" t="str">
        <f>VLOOKUP(C1149, Query[[Country]:[Growth Rate]],3,FALSE)</f>
        <v>0.22%</v>
      </c>
      <c r="Q1149" t="str">
        <f>VLOOKUP(C1149, Query[[Country]:[World Percentage]],4,FALSE)</f>
        <v>0.84%</v>
      </c>
      <c r="R1149" t="str">
        <f>VLOOKUP(C1149, Query[[Country]:[Density]],5,FALSE)</f>
        <v>118.31</v>
      </c>
      <c r="S1149" t="str">
        <f>VLOOKUP(C1149, Query[[Country]:[Land Area]],6, FALSE)</f>
        <v>547,557</v>
      </c>
      <c r="T1149" t="str">
        <f>VLOOKUP(C1149, Query[[Country]:[Area]],10, FALSE)</f>
        <v>551,695</v>
      </c>
      <c r="U1149" t="str">
        <f>VLOOKUP(C1149, Query[[Country]:[Region]],12, FALSE)</f>
        <v>Europe</v>
      </c>
      <c r="V1149" t="str">
        <f>VLOOKUP(C1149, Query[[Country]:[Subregion]],13, FALSE)</f>
        <v>Western Europe</v>
      </c>
      <c r="W1149" t="str">
        <f>VLOOKUP(C1149, Query[[Country]:[GDP (IMF)]],16, FALSE)</f>
        <v>$2.88 Tn</v>
      </c>
      <c r="X1149" t="str">
        <f>VLOOKUP(C1149, Query[[Country]:[GDP (UN)]],17, FALSE)</f>
        <v>$2.47 Tn</v>
      </c>
      <c r="Y1149">
        <f>VLOOKUP(C1149, Query[[Country]:[GDP Per Capita]],18, FALSE)</f>
        <v>44061.52</v>
      </c>
    </row>
    <row r="1150" spans="1:25" x14ac:dyDescent="0.2">
      <c r="A1150">
        <v>949</v>
      </c>
      <c r="B1150" t="s">
        <v>951</v>
      </c>
      <c r="C1150" t="s">
        <v>30</v>
      </c>
      <c r="D1150">
        <v>74</v>
      </c>
      <c r="E1150">
        <v>355</v>
      </c>
      <c r="F1150">
        <v>478</v>
      </c>
      <c r="G1150">
        <v>210</v>
      </c>
      <c r="H1150">
        <v>995</v>
      </c>
      <c r="I1150">
        <v>439</v>
      </c>
      <c r="J1150">
        <v>609</v>
      </c>
      <c r="K1150" t="s">
        <v>2688</v>
      </c>
      <c r="L1150">
        <v>737</v>
      </c>
      <c r="M1150">
        <v>44.33</v>
      </c>
      <c r="N1150">
        <v>2014</v>
      </c>
      <c r="O1150" t="str">
        <f>VLOOKUP(C1150, Query[[Country]:[Population Rank]],2,FALSE)</f>
        <v>11</v>
      </c>
      <c r="P1150" t="str">
        <f>VLOOKUP(C1150, Query[[Country]:[Growth Rate]],3,FALSE)</f>
        <v>-0.30%</v>
      </c>
      <c r="Q1150" t="str">
        <f>VLOOKUP(C1150, Query[[Country]:[World Percentage]],4,FALSE)</f>
        <v>1.62%</v>
      </c>
      <c r="R1150" t="str">
        <f>VLOOKUP(C1150, Query[[Country]:[Density]],5,FALSE)</f>
        <v>334.66</v>
      </c>
      <c r="S1150" t="str">
        <f>VLOOKUP(C1150, Query[[Country]:[Land Area]],6, FALSE)</f>
        <v>364,555</v>
      </c>
      <c r="T1150" t="str">
        <f>VLOOKUP(C1150, Query[[Country]:[Area]],10, FALSE)</f>
        <v>377,930</v>
      </c>
      <c r="U1150" t="str">
        <f>VLOOKUP(C1150, Query[[Country]:[Region]],12, FALSE)</f>
        <v>Asia</v>
      </c>
      <c r="V1150" t="str">
        <f>VLOOKUP(C1150, Query[[Country]:[Subregion]],13, FALSE)</f>
        <v>Eastern Asia</v>
      </c>
      <c r="W1150" t="str">
        <f>VLOOKUP(C1150, Query[[Country]:[GDP (IMF)]],16, FALSE)</f>
        <v>$5.50 Tn</v>
      </c>
      <c r="X1150" t="str">
        <f>VLOOKUP(C1150, Query[[Country]:[GDP (UN)]],17, FALSE)</f>
        <v>$4.94 Tn</v>
      </c>
      <c r="Y1150">
        <f>VLOOKUP(C1150, Query[[Country]:[GDP Per Capita]],18, FALSE)</f>
        <v>43450.14</v>
      </c>
    </row>
    <row r="1151" spans="1:25" x14ac:dyDescent="0.2">
      <c r="A1151">
        <v>950</v>
      </c>
      <c r="B1151" t="s">
        <v>952</v>
      </c>
      <c r="C1151" t="s">
        <v>141</v>
      </c>
      <c r="D1151">
        <v>19</v>
      </c>
      <c r="E1151">
        <v>355</v>
      </c>
      <c r="F1151">
        <v>478</v>
      </c>
      <c r="G1151">
        <v>210</v>
      </c>
      <c r="H1151">
        <v>750</v>
      </c>
      <c r="I1151">
        <v>987</v>
      </c>
      <c r="J1151">
        <v>609</v>
      </c>
      <c r="K1151" t="s">
        <v>2770</v>
      </c>
      <c r="L1151">
        <v>737</v>
      </c>
      <c r="M1151">
        <v>44.32</v>
      </c>
      <c r="N1151">
        <v>2014</v>
      </c>
      <c r="O1151" t="str">
        <f>VLOOKUP(C1151, Query[[Country]:[Population Rank]],2,FALSE)</f>
        <v>57</v>
      </c>
      <c r="P1151" t="str">
        <f>VLOOKUP(C1151, Query[[Country]:[Growth Rate]],3,FALSE)</f>
        <v>0.18%</v>
      </c>
      <c r="Q1151" t="str">
        <f>VLOOKUP(C1151, Query[[Country]:[World Percentage]],4,FALSE)</f>
        <v>0.31%</v>
      </c>
      <c r="R1151" t="str">
        <f>VLOOKUP(C1151, Query[[Country]:[Density]],5,FALSE)</f>
        <v>658.05</v>
      </c>
      <c r="S1151" t="str">
        <f>VLOOKUP(C1151, Query[[Country]:[Land Area]],6, FALSE)</f>
        <v>35,410</v>
      </c>
      <c r="T1151" t="str">
        <f>VLOOKUP(C1151, Query[[Country]:[Area]],10, FALSE)</f>
        <v>36,193</v>
      </c>
      <c r="U1151" t="str">
        <f>VLOOKUP(C1151, Query[[Country]:[Region]],12, FALSE)</f>
        <v>Asia</v>
      </c>
      <c r="V1151" t="str">
        <f>VLOOKUP(C1151, Query[[Country]:[Subregion]],13, FALSE)</f>
        <v>Eastern Asia</v>
      </c>
      <c r="W1151" t="str">
        <f>VLOOKUP(C1151, Query[[Country]:[GDP (IMF)]],16, FALSE)</f>
        <v>$633.70 Bn</v>
      </c>
      <c r="X1151" t="str">
        <f>VLOOKUP(C1151, Query[[Country]:[GDP (UN)]],17, FALSE)</f>
        <v>-</v>
      </c>
      <c r="Y1151">
        <f>VLOOKUP(C1151, Query[[Country]:[GDP Per Capita]],18, FALSE)</f>
        <v>26607.09</v>
      </c>
    </row>
    <row r="1152" spans="1:25" x14ac:dyDescent="0.2">
      <c r="A1152">
        <v>951</v>
      </c>
      <c r="B1152" t="s">
        <v>953</v>
      </c>
      <c r="C1152" t="s">
        <v>820</v>
      </c>
      <c r="D1152">
        <v>2</v>
      </c>
      <c r="E1152">
        <v>254</v>
      </c>
      <c r="F1152">
        <v>478</v>
      </c>
      <c r="G1152">
        <v>210</v>
      </c>
      <c r="H1152">
        <v>963</v>
      </c>
      <c r="I1152">
        <v>950</v>
      </c>
      <c r="J1152">
        <v>800</v>
      </c>
      <c r="K1152" t="s">
        <v>2812</v>
      </c>
      <c r="L1152">
        <v>737</v>
      </c>
      <c r="M1152">
        <v>44.32</v>
      </c>
      <c r="N1152">
        <v>2014</v>
      </c>
      <c r="O1152" t="str">
        <f>VLOOKUP(C1152, Query[[Country]:[Population Rank]],2,FALSE)</f>
        <v>14</v>
      </c>
      <c r="P1152" t="str">
        <f>VLOOKUP(C1152, Query[[Country]:[Growth Rate]],3,FALSE)</f>
        <v>1.94%</v>
      </c>
      <c r="Q1152" t="str">
        <f>VLOOKUP(C1152, Query[[Country]:[World Percentage]],4,FALSE)</f>
        <v>1.31%</v>
      </c>
      <c r="R1152" t="str">
        <f>VLOOKUP(C1152, Query[[Country]:[Density]],5,FALSE)</f>
        <v>102.08</v>
      </c>
      <c r="S1152" t="str">
        <f>VLOOKUP(C1152, Query[[Country]:[Land Area]],6, FALSE)</f>
        <v>995,450</v>
      </c>
      <c r="T1152" t="str">
        <f>VLOOKUP(C1152, Query[[Country]:[Area]],10, FALSE)</f>
        <v>1,002,450</v>
      </c>
      <c r="U1152" t="str">
        <f>VLOOKUP(C1152, Query[[Country]:[Region]],12, FALSE)</f>
        <v>Africa</v>
      </c>
      <c r="V1152" t="str">
        <f>VLOOKUP(C1152, Query[[Country]:[Subregion]],13, FALSE)</f>
        <v>Northern Africa</v>
      </c>
      <c r="W1152" t="str">
        <f>VLOOKUP(C1152, Query[[Country]:[GDP (IMF)]],16, FALSE)</f>
        <v>$331.36 Bn</v>
      </c>
      <c r="X1152" t="str">
        <f>VLOOKUP(C1152, Query[[Country]:[GDP (UN)]],17, FALSE)</f>
        <v>$270.14 Bn</v>
      </c>
      <c r="Y1152">
        <f>VLOOKUP(C1152, Query[[Country]:[GDP Per Capita]],18, FALSE)</f>
        <v>3238.01</v>
      </c>
    </row>
    <row r="1153" spans="1:25" x14ac:dyDescent="0.2">
      <c r="A1153">
        <v>952</v>
      </c>
      <c r="B1153" t="s">
        <v>954</v>
      </c>
      <c r="C1153" t="s">
        <v>141</v>
      </c>
      <c r="D1153">
        <v>20</v>
      </c>
      <c r="E1153">
        <v>355</v>
      </c>
      <c r="F1153">
        <v>478</v>
      </c>
      <c r="G1153">
        <v>210</v>
      </c>
      <c r="H1153">
        <v>894</v>
      </c>
      <c r="I1153">
        <v>974</v>
      </c>
      <c r="J1153">
        <v>800</v>
      </c>
      <c r="K1153" t="s">
        <v>2688</v>
      </c>
      <c r="L1153">
        <v>737</v>
      </c>
      <c r="M1153">
        <v>44.32</v>
      </c>
      <c r="N1153">
        <v>2014</v>
      </c>
      <c r="O1153" t="str">
        <f>VLOOKUP(C1153, Query[[Country]:[Population Rank]],2,FALSE)</f>
        <v>57</v>
      </c>
      <c r="P1153" t="str">
        <f>VLOOKUP(C1153, Query[[Country]:[Growth Rate]],3,FALSE)</f>
        <v>0.18%</v>
      </c>
      <c r="Q1153" t="str">
        <f>VLOOKUP(C1153, Query[[Country]:[World Percentage]],4,FALSE)</f>
        <v>0.31%</v>
      </c>
      <c r="R1153" t="str">
        <f>VLOOKUP(C1153, Query[[Country]:[Density]],5,FALSE)</f>
        <v>658.05</v>
      </c>
      <c r="S1153" t="str">
        <f>VLOOKUP(C1153, Query[[Country]:[Land Area]],6, FALSE)</f>
        <v>35,410</v>
      </c>
      <c r="T1153" t="str">
        <f>VLOOKUP(C1153, Query[[Country]:[Area]],10, FALSE)</f>
        <v>36,193</v>
      </c>
      <c r="U1153" t="str">
        <f>VLOOKUP(C1153, Query[[Country]:[Region]],12, FALSE)</f>
        <v>Asia</v>
      </c>
      <c r="V1153" t="str">
        <f>VLOOKUP(C1153, Query[[Country]:[Subregion]],13, FALSE)</f>
        <v>Eastern Asia</v>
      </c>
      <c r="W1153" t="str">
        <f>VLOOKUP(C1153, Query[[Country]:[GDP (IMF)]],16, FALSE)</f>
        <v>$633.70 Bn</v>
      </c>
      <c r="X1153" t="str">
        <f>VLOOKUP(C1153, Query[[Country]:[GDP (UN)]],17, FALSE)</f>
        <v>-</v>
      </c>
      <c r="Y1153">
        <f>VLOOKUP(C1153, Query[[Country]:[GDP Per Capita]],18, FALSE)</f>
        <v>26607.09</v>
      </c>
    </row>
    <row r="1154" spans="1:25" x14ac:dyDescent="0.2">
      <c r="A1154">
        <v>953</v>
      </c>
      <c r="B1154" t="s">
        <v>955</v>
      </c>
      <c r="C1154" t="s">
        <v>956</v>
      </c>
      <c r="D1154">
        <v>1</v>
      </c>
      <c r="E1154">
        <v>355</v>
      </c>
      <c r="F1154">
        <v>478</v>
      </c>
      <c r="G1154">
        <v>210</v>
      </c>
      <c r="H1154">
        <v>802</v>
      </c>
      <c r="I1154">
        <v>887</v>
      </c>
      <c r="J1154">
        <v>609</v>
      </c>
      <c r="K1154" t="s">
        <v>2770</v>
      </c>
      <c r="L1154">
        <v>737</v>
      </c>
      <c r="M1154">
        <v>44.32</v>
      </c>
      <c r="N1154">
        <v>2014</v>
      </c>
      <c r="O1154" t="str">
        <f>VLOOKUP(C1154, Query[[Country]:[Population Rank]],2,FALSE)</f>
        <v>158</v>
      </c>
      <c r="P1154" t="str">
        <f>VLOOKUP(C1154, Query[[Country]:[Growth Rate]],3,FALSE)</f>
        <v>0.73%</v>
      </c>
      <c r="Q1154" t="str">
        <f>VLOOKUP(C1154, Query[[Country]:[World Percentage]],4,FALSE)</f>
        <v>0.02%</v>
      </c>
      <c r="R1154" t="str">
        <f>VLOOKUP(C1154, Query[[Country]:[Density]],5,FALSE)</f>
        <v>130.51</v>
      </c>
      <c r="S1154" t="str">
        <f>VLOOKUP(C1154, Query[[Country]:[Land Area]],6, FALSE)</f>
        <v>9,240</v>
      </c>
      <c r="T1154" t="str">
        <f>VLOOKUP(C1154, Query[[Country]:[Area]],10, FALSE)</f>
        <v>9,251</v>
      </c>
      <c r="U1154" t="str">
        <f>VLOOKUP(C1154, Query[[Country]:[Region]],12, FALSE)</f>
        <v>Europe</v>
      </c>
      <c r="V1154" t="str">
        <f>VLOOKUP(C1154, Query[[Country]:[Subregion]],13, FALSE)</f>
        <v>Eastern Europe</v>
      </c>
      <c r="W1154" t="str">
        <f>VLOOKUP(C1154, Query[[Country]:[GDP (IMF)]],16, FALSE)</f>
        <v>$26.35 Bn</v>
      </c>
      <c r="X1154" t="str">
        <f>VLOOKUP(C1154, Query[[Country]:[GDP (UN)]],17, FALSE)</f>
        <v>$20.05 Bn</v>
      </c>
      <c r="Y1154">
        <f>VLOOKUP(C1154, Query[[Country]:[GDP Per Capita]],18, FALSE)</f>
        <v>21822.84</v>
      </c>
    </row>
    <row r="1155" spans="1:25" x14ac:dyDescent="0.2">
      <c r="A1155">
        <v>954</v>
      </c>
      <c r="B1155" t="s">
        <v>957</v>
      </c>
      <c r="C1155" t="s">
        <v>452</v>
      </c>
      <c r="D1155">
        <v>9</v>
      </c>
      <c r="E1155">
        <v>355</v>
      </c>
      <c r="F1155">
        <v>478</v>
      </c>
      <c r="G1155">
        <v>210</v>
      </c>
      <c r="H1155">
        <v>815</v>
      </c>
      <c r="I1155">
        <v>843</v>
      </c>
      <c r="J1155">
        <v>609</v>
      </c>
      <c r="K1155" t="s">
        <v>2770</v>
      </c>
      <c r="L1155">
        <v>737</v>
      </c>
      <c r="M1155">
        <v>44.32</v>
      </c>
      <c r="N1155">
        <v>2014</v>
      </c>
      <c r="O1155" t="str">
        <f>VLOOKUP(C1155, Query[[Country]:[Population Rank]],2,FALSE)</f>
        <v>38</v>
      </c>
      <c r="P1155" t="str">
        <f>VLOOKUP(C1155, Query[[Country]:[Growth Rate]],3,FALSE)</f>
        <v>-0.11%</v>
      </c>
      <c r="Q1155" t="str">
        <f>VLOOKUP(C1155, Query[[Country]:[World Percentage]],4,FALSE)</f>
        <v>0.49%</v>
      </c>
      <c r="R1155" t="str">
        <f>VLOOKUP(C1155, Query[[Country]:[Density]],5,FALSE)</f>
        <v>121.04</v>
      </c>
      <c r="S1155" t="str">
        <f>VLOOKUP(C1155, Query[[Country]:[Land Area]],6, FALSE)</f>
        <v>306,230</v>
      </c>
      <c r="T1155" t="str">
        <f>VLOOKUP(C1155, Query[[Country]:[Area]],10, FALSE)</f>
        <v>312,679</v>
      </c>
      <c r="U1155" t="str">
        <f>VLOOKUP(C1155, Query[[Country]:[Region]],12, FALSE)</f>
        <v>Europe</v>
      </c>
      <c r="V1155" t="str">
        <f>VLOOKUP(C1155, Query[[Country]:[Subregion]],13, FALSE)</f>
        <v>Eastern Europe</v>
      </c>
      <c r="W1155" t="str">
        <f>VLOOKUP(C1155, Query[[Country]:[GDP (IMF)]],16, FALSE)</f>
        <v>$643.27 Bn</v>
      </c>
      <c r="X1155" t="str">
        <f>VLOOKUP(C1155, Query[[Country]:[GDP (UN)]],17, FALSE)</f>
        <v>$471.40 Bn</v>
      </c>
      <c r="Y1155">
        <f>VLOOKUP(C1155, Query[[Country]:[GDP Per Capita]],18, FALSE)</f>
        <v>16996.87</v>
      </c>
    </row>
    <row r="1156" spans="1:25" x14ac:dyDescent="0.2">
      <c r="A1156">
        <v>955</v>
      </c>
      <c r="B1156" t="s">
        <v>958</v>
      </c>
      <c r="C1156" t="s">
        <v>138</v>
      </c>
      <c r="D1156">
        <v>68</v>
      </c>
      <c r="E1156">
        <v>355</v>
      </c>
      <c r="F1156">
        <v>478</v>
      </c>
      <c r="G1156">
        <v>210</v>
      </c>
      <c r="H1156">
        <v>873</v>
      </c>
      <c r="I1156">
        <v>737</v>
      </c>
      <c r="J1156">
        <v>800</v>
      </c>
      <c r="K1156" t="s">
        <v>2770</v>
      </c>
      <c r="L1156">
        <v>637</v>
      </c>
      <c r="M1156">
        <v>44.32</v>
      </c>
      <c r="N1156">
        <v>2014</v>
      </c>
      <c r="O1156" t="str">
        <f>VLOOKUP(C1156, Query[[Country]:[Population Rank]],2,FALSE)</f>
        <v>1</v>
      </c>
      <c r="P1156" t="str">
        <f>VLOOKUP(C1156, Query[[Country]:[Growth Rate]],3,FALSE)</f>
        <v>0.39%</v>
      </c>
      <c r="Q1156" t="str">
        <f>VLOOKUP(C1156, Query[[Country]:[World Percentage]],4,FALSE)</f>
        <v>18.47%</v>
      </c>
      <c r="R1156" t="str">
        <f>VLOOKUP(C1156, Query[[Country]:[Density]],5,FALSE)</f>
        <v>148.28</v>
      </c>
      <c r="S1156" t="str">
        <f>VLOOKUP(C1156, Query[[Country]:[Land Area]],6, FALSE)</f>
        <v>9,388,211</v>
      </c>
      <c r="T1156" t="str">
        <f>VLOOKUP(C1156, Query[[Country]:[Area]],10, FALSE)</f>
        <v>9,706,961</v>
      </c>
      <c r="U1156" t="str">
        <f>VLOOKUP(C1156, Query[[Country]:[Region]],12, FALSE)</f>
        <v>Asia</v>
      </c>
      <c r="V1156" t="str">
        <f>VLOOKUP(C1156, Query[[Country]:[Subregion]],13, FALSE)</f>
        <v>Eastern Asia</v>
      </c>
      <c r="W1156" t="str">
        <f>VLOOKUP(C1156, Query[[Country]:[GDP (IMF)]],16, FALSE)</f>
        <v>$15.47 Tn</v>
      </c>
      <c r="X1156" t="str">
        <f>VLOOKUP(C1156, Query[[Country]:[GDP (UN)]],17, FALSE)</f>
        <v>$11.22 Tn</v>
      </c>
      <c r="Y1156">
        <f>VLOOKUP(C1156, Query[[Country]:[GDP Per Capita]],18, FALSE)</f>
        <v>10746.78</v>
      </c>
    </row>
    <row r="1157" spans="1:25" x14ac:dyDescent="0.2">
      <c r="A1157">
        <v>956</v>
      </c>
      <c r="B1157" t="s">
        <v>959</v>
      </c>
      <c r="C1157" t="s">
        <v>774</v>
      </c>
      <c r="D1157">
        <v>5</v>
      </c>
      <c r="E1157">
        <v>355</v>
      </c>
      <c r="F1157">
        <v>478</v>
      </c>
      <c r="G1157">
        <v>210</v>
      </c>
      <c r="H1157">
        <v>860</v>
      </c>
      <c r="I1157">
        <v>952</v>
      </c>
      <c r="J1157">
        <v>609</v>
      </c>
      <c r="K1157" t="s">
        <v>2770</v>
      </c>
      <c r="L1157">
        <v>737</v>
      </c>
      <c r="M1157">
        <v>44.32</v>
      </c>
      <c r="N1157">
        <v>2014</v>
      </c>
      <c r="O1157" t="str">
        <f>VLOOKUP(C1157, Query[[Country]:[Population Rank]],2,FALSE)</f>
        <v>18</v>
      </c>
      <c r="P1157" t="str">
        <f>VLOOKUP(C1157, Query[[Country]:[Growth Rate]],3,FALSE)</f>
        <v>1.30%</v>
      </c>
      <c r="Q1157" t="str">
        <f>VLOOKUP(C1157, Query[[Country]:[World Percentage]],4,FALSE)</f>
        <v>1.08%</v>
      </c>
      <c r="R1157" t="str">
        <f>VLOOKUP(C1157, Query[[Country]:[Density]],5,FALSE)</f>
        <v>50.96</v>
      </c>
      <c r="S1157" t="str">
        <f>VLOOKUP(C1157, Query[[Country]:[Land Area]],6, FALSE)</f>
        <v>1,628,550</v>
      </c>
      <c r="T1157" t="str">
        <f>VLOOKUP(C1157, Query[[Country]:[Area]],10, FALSE)</f>
        <v>1,648,195</v>
      </c>
      <c r="U1157" t="str">
        <f>VLOOKUP(C1157, Query[[Country]:[Region]],12, FALSE)</f>
        <v>Asia</v>
      </c>
      <c r="V1157" t="str">
        <f>VLOOKUP(C1157, Query[[Country]:[Subregion]],13, FALSE)</f>
        <v>Southern Asia</v>
      </c>
      <c r="W1157" t="str">
        <f>VLOOKUP(C1157, Query[[Country]:[GDP (IMF)]],16, FALSE)</f>
        <v>$495.69 Bn</v>
      </c>
      <c r="X1157" t="str">
        <f>VLOOKUP(C1157, Query[[Country]:[GDP (UN)]],17, FALSE)</f>
        <v>$425.40 Bn</v>
      </c>
      <c r="Y1157">
        <f>VLOOKUP(C1157, Query[[Country]:[GDP Per Capita]],18, FALSE)</f>
        <v>5901.61</v>
      </c>
    </row>
    <row r="1158" spans="1:25" x14ac:dyDescent="0.2">
      <c r="A1158">
        <v>957</v>
      </c>
      <c r="B1158" t="s">
        <v>960</v>
      </c>
      <c r="C1158" t="s">
        <v>961</v>
      </c>
      <c r="D1158">
        <v>1</v>
      </c>
      <c r="E1158">
        <v>321</v>
      </c>
      <c r="F1158">
        <v>478</v>
      </c>
      <c r="G1158">
        <v>210</v>
      </c>
      <c r="H1158">
        <v>837</v>
      </c>
      <c r="I1158">
        <v>776</v>
      </c>
      <c r="J1158">
        <v>609</v>
      </c>
      <c r="K1158" t="s">
        <v>2814</v>
      </c>
      <c r="L1158">
        <v>737</v>
      </c>
      <c r="M1158">
        <v>44.32</v>
      </c>
      <c r="N1158">
        <v>2014</v>
      </c>
      <c r="O1158" t="str">
        <f>VLOOKUP(C1158, Query[[Country]:[Population Rank]],2,FALSE)</f>
        <v>61</v>
      </c>
      <c r="P1158" t="str">
        <f>VLOOKUP(C1158, Query[[Country]:[Growth Rate]],3,FALSE)</f>
        <v>-0.66%</v>
      </c>
      <c r="Q1158" t="str">
        <f>VLOOKUP(C1158, Query[[Country]:[World Percentage]],4,FALSE)</f>
        <v>0.25%</v>
      </c>
      <c r="R1158" t="str">
        <f>VLOOKUP(C1158, Query[[Country]:[Density]],5,FALSE)</f>
        <v>80.70</v>
      </c>
      <c r="S1158" t="str">
        <f>VLOOKUP(C1158, Query[[Country]:[Land Area]],6, FALSE)</f>
        <v>230,170</v>
      </c>
      <c r="T1158" t="str">
        <f>VLOOKUP(C1158, Query[[Country]:[Area]],10, FALSE)</f>
        <v>238,391</v>
      </c>
      <c r="U1158" t="str">
        <f>VLOOKUP(C1158, Query[[Country]:[Region]],12, FALSE)</f>
        <v>Europe</v>
      </c>
      <c r="V1158" t="str">
        <f>VLOOKUP(C1158, Query[[Country]:[Subregion]],13, FALSE)</f>
        <v>Eastern Europe</v>
      </c>
      <c r="W1158" t="str">
        <f>VLOOKUP(C1158, Query[[Country]:[GDP (IMF)]],16, FALSE)</f>
        <v>$263.13 Bn</v>
      </c>
      <c r="X1158" t="str">
        <f>VLOOKUP(C1158, Query[[Country]:[GDP (UN)]],17, FALSE)</f>
        <v>$186.69 Bn</v>
      </c>
      <c r="Y1158">
        <f>VLOOKUP(C1158, Query[[Country]:[GDP Per Capita]],18, FALSE)</f>
        <v>13677.99</v>
      </c>
    </row>
    <row r="1159" spans="1:25" x14ac:dyDescent="0.2">
      <c r="A1159">
        <v>958</v>
      </c>
      <c r="B1159" t="s">
        <v>962</v>
      </c>
      <c r="C1159" t="s">
        <v>820</v>
      </c>
      <c r="D1159">
        <v>3</v>
      </c>
      <c r="E1159">
        <v>355</v>
      </c>
      <c r="F1159">
        <v>478</v>
      </c>
      <c r="G1159">
        <v>210</v>
      </c>
      <c r="H1159">
        <v>978</v>
      </c>
      <c r="I1159">
        <v>974</v>
      </c>
      <c r="J1159">
        <v>609</v>
      </c>
      <c r="K1159" t="s">
        <v>2770</v>
      </c>
      <c r="L1159">
        <v>737</v>
      </c>
      <c r="M1159">
        <v>44.31</v>
      </c>
      <c r="N1159">
        <v>2014</v>
      </c>
      <c r="O1159" t="str">
        <f>VLOOKUP(C1159, Query[[Country]:[Population Rank]],2,FALSE)</f>
        <v>14</v>
      </c>
      <c r="P1159" t="str">
        <f>VLOOKUP(C1159, Query[[Country]:[Growth Rate]],3,FALSE)</f>
        <v>1.94%</v>
      </c>
      <c r="Q1159" t="str">
        <f>VLOOKUP(C1159, Query[[Country]:[World Percentage]],4,FALSE)</f>
        <v>1.31%</v>
      </c>
      <c r="R1159" t="str">
        <f>VLOOKUP(C1159, Query[[Country]:[Density]],5,FALSE)</f>
        <v>102.08</v>
      </c>
      <c r="S1159" t="str">
        <f>VLOOKUP(C1159, Query[[Country]:[Land Area]],6, FALSE)</f>
        <v>995,450</v>
      </c>
      <c r="T1159" t="str">
        <f>VLOOKUP(C1159, Query[[Country]:[Area]],10, FALSE)</f>
        <v>1,002,450</v>
      </c>
      <c r="U1159" t="str">
        <f>VLOOKUP(C1159, Query[[Country]:[Region]],12, FALSE)</f>
        <v>Africa</v>
      </c>
      <c r="V1159" t="str">
        <f>VLOOKUP(C1159, Query[[Country]:[Subregion]],13, FALSE)</f>
        <v>Northern Africa</v>
      </c>
      <c r="W1159" t="str">
        <f>VLOOKUP(C1159, Query[[Country]:[GDP (IMF)]],16, FALSE)</f>
        <v>$331.36 Bn</v>
      </c>
      <c r="X1159" t="str">
        <f>VLOOKUP(C1159, Query[[Country]:[GDP (UN)]],17, FALSE)</f>
        <v>$270.14 Bn</v>
      </c>
      <c r="Y1159">
        <f>VLOOKUP(C1159, Query[[Country]:[GDP Per Capita]],18, FALSE)</f>
        <v>3238.01</v>
      </c>
    </row>
    <row r="1160" spans="1:25" x14ac:dyDescent="0.2">
      <c r="A1160">
        <v>959</v>
      </c>
      <c r="B1160" t="s">
        <v>963</v>
      </c>
      <c r="C1160" t="s">
        <v>774</v>
      </c>
      <c r="D1160">
        <v>6</v>
      </c>
      <c r="E1160">
        <v>355</v>
      </c>
      <c r="F1160">
        <v>478</v>
      </c>
      <c r="G1160">
        <v>210</v>
      </c>
      <c r="H1160">
        <v>769</v>
      </c>
      <c r="I1160">
        <v>952</v>
      </c>
      <c r="J1160">
        <v>609</v>
      </c>
      <c r="K1160" t="s">
        <v>2814</v>
      </c>
      <c r="L1160">
        <v>737</v>
      </c>
      <c r="M1160">
        <v>44.31</v>
      </c>
      <c r="N1160">
        <v>2014</v>
      </c>
      <c r="O1160" t="str">
        <f>VLOOKUP(C1160, Query[[Country]:[Population Rank]],2,FALSE)</f>
        <v>18</v>
      </c>
      <c r="P1160" t="str">
        <f>VLOOKUP(C1160, Query[[Country]:[Growth Rate]],3,FALSE)</f>
        <v>1.30%</v>
      </c>
      <c r="Q1160" t="str">
        <f>VLOOKUP(C1160, Query[[Country]:[World Percentage]],4,FALSE)</f>
        <v>1.08%</v>
      </c>
      <c r="R1160" t="str">
        <f>VLOOKUP(C1160, Query[[Country]:[Density]],5,FALSE)</f>
        <v>50.96</v>
      </c>
      <c r="S1160" t="str">
        <f>VLOOKUP(C1160, Query[[Country]:[Land Area]],6, FALSE)</f>
        <v>1,628,550</v>
      </c>
      <c r="T1160" t="str">
        <f>VLOOKUP(C1160, Query[[Country]:[Area]],10, FALSE)</f>
        <v>1,648,195</v>
      </c>
      <c r="U1160" t="str">
        <f>VLOOKUP(C1160, Query[[Country]:[Region]],12, FALSE)</f>
        <v>Asia</v>
      </c>
      <c r="V1160" t="str">
        <f>VLOOKUP(C1160, Query[[Country]:[Subregion]],13, FALSE)</f>
        <v>Southern Asia</v>
      </c>
      <c r="W1160" t="str">
        <f>VLOOKUP(C1160, Query[[Country]:[GDP (IMF)]],16, FALSE)</f>
        <v>$495.69 Bn</v>
      </c>
      <c r="X1160" t="str">
        <f>VLOOKUP(C1160, Query[[Country]:[GDP (UN)]],17, FALSE)</f>
        <v>$425.40 Bn</v>
      </c>
      <c r="Y1160">
        <f>VLOOKUP(C1160, Query[[Country]:[GDP Per Capita]],18, FALSE)</f>
        <v>5901.61</v>
      </c>
    </row>
    <row r="1161" spans="1:25" x14ac:dyDescent="0.2">
      <c r="A1161">
        <v>960</v>
      </c>
      <c r="B1161" t="s">
        <v>964</v>
      </c>
      <c r="C1161" t="s">
        <v>138</v>
      </c>
      <c r="D1161">
        <v>69</v>
      </c>
      <c r="E1161">
        <v>355</v>
      </c>
      <c r="F1161">
        <v>478</v>
      </c>
      <c r="G1161">
        <v>210</v>
      </c>
      <c r="H1161">
        <v>971</v>
      </c>
      <c r="I1161">
        <v>987</v>
      </c>
      <c r="J1161">
        <v>800</v>
      </c>
      <c r="K1161" t="s">
        <v>2834</v>
      </c>
      <c r="L1161">
        <v>280</v>
      </c>
      <c r="M1161">
        <v>44.31</v>
      </c>
      <c r="N1161">
        <v>2014</v>
      </c>
      <c r="O1161" t="str">
        <f>VLOOKUP(C1161, Query[[Country]:[Population Rank]],2,FALSE)</f>
        <v>1</v>
      </c>
      <c r="P1161" t="str">
        <f>VLOOKUP(C1161, Query[[Country]:[Growth Rate]],3,FALSE)</f>
        <v>0.39%</v>
      </c>
      <c r="Q1161" t="str">
        <f>VLOOKUP(C1161, Query[[Country]:[World Percentage]],4,FALSE)</f>
        <v>18.47%</v>
      </c>
      <c r="R1161" t="str">
        <f>VLOOKUP(C1161, Query[[Country]:[Density]],5,FALSE)</f>
        <v>148.28</v>
      </c>
      <c r="S1161" t="str">
        <f>VLOOKUP(C1161, Query[[Country]:[Land Area]],6, FALSE)</f>
        <v>9,388,211</v>
      </c>
      <c r="T1161" t="str">
        <f>VLOOKUP(C1161, Query[[Country]:[Area]],10, FALSE)</f>
        <v>9,706,961</v>
      </c>
      <c r="U1161" t="str">
        <f>VLOOKUP(C1161, Query[[Country]:[Region]],12, FALSE)</f>
        <v>Asia</v>
      </c>
      <c r="V1161" t="str">
        <f>VLOOKUP(C1161, Query[[Country]:[Subregion]],13, FALSE)</f>
        <v>Eastern Asia</v>
      </c>
      <c r="W1161" t="str">
        <f>VLOOKUP(C1161, Query[[Country]:[GDP (IMF)]],16, FALSE)</f>
        <v>$15.47 Tn</v>
      </c>
      <c r="X1161" t="str">
        <f>VLOOKUP(C1161, Query[[Country]:[GDP (UN)]],17, FALSE)</f>
        <v>$11.22 Tn</v>
      </c>
      <c r="Y1161">
        <f>VLOOKUP(C1161, Query[[Country]:[GDP Per Capita]],18, FALSE)</f>
        <v>10746.78</v>
      </c>
    </row>
    <row r="1162" spans="1:25" x14ac:dyDescent="0.2">
      <c r="A1162">
        <v>961</v>
      </c>
      <c r="B1162" t="s">
        <v>965</v>
      </c>
      <c r="C1162" t="s">
        <v>66</v>
      </c>
      <c r="D1162">
        <v>48</v>
      </c>
      <c r="E1162">
        <v>355</v>
      </c>
      <c r="F1162">
        <v>478</v>
      </c>
      <c r="G1162">
        <v>210</v>
      </c>
      <c r="H1162">
        <v>840</v>
      </c>
      <c r="I1162">
        <v>938</v>
      </c>
      <c r="J1162">
        <v>493</v>
      </c>
      <c r="K1162" t="s">
        <v>2814</v>
      </c>
      <c r="L1162">
        <v>737</v>
      </c>
      <c r="M1162">
        <v>44.31</v>
      </c>
      <c r="N1162">
        <v>2014</v>
      </c>
      <c r="O1162" t="str">
        <f>VLOOKUP(C1162, Query[[Country]:[Population Rank]],2,FALSE)</f>
        <v>22</v>
      </c>
      <c r="P1162" t="str">
        <f>VLOOKUP(C1162, Query[[Country]:[Growth Rate]],3,FALSE)</f>
        <v>0.22%</v>
      </c>
      <c r="Q1162" t="str">
        <f>VLOOKUP(C1162, Query[[Country]:[World Percentage]],4,FALSE)</f>
        <v>0.84%</v>
      </c>
      <c r="R1162" t="str">
        <f>VLOOKUP(C1162, Query[[Country]:[Density]],5,FALSE)</f>
        <v>118.31</v>
      </c>
      <c r="S1162" t="str">
        <f>VLOOKUP(C1162, Query[[Country]:[Land Area]],6, FALSE)</f>
        <v>547,557</v>
      </c>
      <c r="T1162" t="str">
        <f>VLOOKUP(C1162, Query[[Country]:[Area]],10, FALSE)</f>
        <v>551,695</v>
      </c>
      <c r="U1162" t="str">
        <f>VLOOKUP(C1162, Query[[Country]:[Region]],12, FALSE)</f>
        <v>Europe</v>
      </c>
      <c r="V1162" t="str">
        <f>VLOOKUP(C1162, Query[[Country]:[Subregion]],13, FALSE)</f>
        <v>Western Europe</v>
      </c>
      <c r="W1162" t="str">
        <f>VLOOKUP(C1162, Query[[Country]:[GDP (IMF)]],16, FALSE)</f>
        <v>$2.88 Tn</v>
      </c>
      <c r="X1162" t="str">
        <f>VLOOKUP(C1162, Query[[Country]:[GDP (UN)]],17, FALSE)</f>
        <v>$2.47 Tn</v>
      </c>
      <c r="Y1162">
        <f>VLOOKUP(C1162, Query[[Country]:[GDP Per Capita]],18, FALSE)</f>
        <v>44061.52</v>
      </c>
    </row>
    <row r="1163" spans="1:25" x14ac:dyDescent="0.2">
      <c r="A1163">
        <v>962</v>
      </c>
      <c r="B1163" t="s">
        <v>966</v>
      </c>
      <c r="C1163" t="s">
        <v>307</v>
      </c>
      <c r="D1163">
        <v>7</v>
      </c>
      <c r="E1163">
        <v>355</v>
      </c>
      <c r="F1163">
        <v>478</v>
      </c>
      <c r="G1163">
        <v>210</v>
      </c>
      <c r="H1163">
        <v>951</v>
      </c>
      <c r="I1163">
        <v>826</v>
      </c>
      <c r="J1163">
        <v>800</v>
      </c>
      <c r="K1163" t="s">
        <v>2770</v>
      </c>
      <c r="L1163">
        <v>737</v>
      </c>
      <c r="M1163">
        <v>44.31</v>
      </c>
      <c r="N1163">
        <v>2014</v>
      </c>
      <c r="O1163" t="str">
        <f>VLOOKUP(C1163, Query[[Country]:[Population Rank]],2,FALSE)</f>
        <v>89</v>
      </c>
      <c r="P1163" t="str">
        <f>VLOOKUP(C1163, Query[[Country]:[Growth Rate]],3,FALSE)</f>
        <v>-0.29%</v>
      </c>
      <c r="Q1163" t="str">
        <f>VLOOKUP(C1163, Query[[Country]:[World Percentage]],4,FALSE)</f>
        <v>0.13%</v>
      </c>
      <c r="R1163" t="str">
        <f>VLOOKUP(C1163, Query[[Country]:[Density]],5,FALSE)</f>
        <v>110.73</v>
      </c>
      <c r="S1163" t="str">
        <f>VLOOKUP(C1163, Query[[Country]:[Land Area]],6, FALSE)</f>
        <v>91,590</v>
      </c>
      <c r="T1163" t="str">
        <f>VLOOKUP(C1163, Query[[Country]:[Area]],10, FALSE)</f>
        <v>92,090</v>
      </c>
      <c r="U1163" t="str">
        <f>VLOOKUP(C1163, Query[[Country]:[Region]],12, FALSE)</f>
        <v>Europe</v>
      </c>
      <c r="V1163" t="str">
        <f>VLOOKUP(C1163, Query[[Country]:[Subregion]],13, FALSE)</f>
        <v>Southern Europe</v>
      </c>
      <c r="W1163" t="str">
        <f>VLOOKUP(C1163, Query[[Country]:[GDP (IMF)]],16, FALSE)</f>
        <v>$249.91 Bn</v>
      </c>
      <c r="X1163" t="str">
        <f>VLOOKUP(C1163, Query[[Country]:[GDP (UN)]],17, FALSE)</f>
        <v>$204.84 Bn</v>
      </c>
      <c r="Y1163">
        <f>VLOOKUP(C1163, Query[[Country]:[GDP Per Capita]],18, FALSE)</f>
        <v>24509.08</v>
      </c>
    </row>
    <row r="1164" spans="1:25" x14ac:dyDescent="0.2">
      <c r="A1164">
        <v>963</v>
      </c>
      <c r="B1164" t="s">
        <v>967</v>
      </c>
      <c r="C1164" t="s">
        <v>342</v>
      </c>
      <c r="D1164">
        <v>5</v>
      </c>
      <c r="E1164">
        <v>355</v>
      </c>
      <c r="F1164">
        <v>478</v>
      </c>
      <c r="G1164">
        <v>210</v>
      </c>
      <c r="H1164">
        <v>994</v>
      </c>
      <c r="I1164">
        <v>871</v>
      </c>
      <c r="J1164">
        <v>800</v>
      </c>
      <c r="K1164" t="s">
        <v>2770</v>
      </c>
      <c r="L1164">
        <v>737</v>
      </c>
      <c r="M1164">
        <v>44.31</v>
      </c>
      <c r="N1164">
        <v>2014</v>
      </c>
      <c r="O1164" t="str">
        <f>VLOOKUP(C1164, Query[[Country]:[Population Rank]],2,FALSE)</f>
        <v>86</v>
      </c>
      <c r="P1164" t="str">
        <f>VLOOKUP(C1164, Query[[Country]:[Growth Rate]],3,FALSE)</f>
        <v>0.18%</v>
      </c>
      <c r="Q1164" t="str">
        <f>VLOOKUP(C1164, Query[[Country]:[World Percentage]],4,FALSE)</f>
        <v>0.14%</v>
      </c>
      <c r="R1164" t="str">
        <f>VLOOKUP(C1164, Query[[Country]:[Density]],5,FALSE)</f>
        <v>135.79</v>
      </c>
      <c r="S1164" t="str">
        <f>VLOOKUP(C1164, Query[[Country]:[Land Area]],6, FALSE)</f>
        <v>77,240</v>
      </c>
      <c r="T1164" t="str">
        <f>VLOOKUP(C1164, Query[[Country]:[Area]],10, FALSE)</f>
        <v>78,865</v>
      </c>
      <c r="U1164" t="str">
        <f>VLOOKUP(C1164, Query[[Country]:[Region]],12, FALSE)</f>
        <v>Europe</v>
      </c>
      <c r="V1164" t="str">
        <f>VLOOKUP(C1164, Query[[Country]:[Subregion]],13, FALSE)</f>
        <v>Eastern Europe</v>
      </c>
      <c r="W1164" t="str">
        <f>VLOOKUP(C1164, Query[[Country]:[GDP (IMF)]],16, FALSE)</f>
        <v>$259.74 Bn</v>
      </c>
      <c r="X1164" t="str">
        <f>VLOOKUP(C1164, Query[[Country]:[GDP (UN)]],17, FALSE)</f>
        <v>$195.31 Bn</v>
      </c>
      <c r="Y1164">
        <f>VLOOKUP(C1164, Query[[Country]:[GDP Per Capita]],18, FALSE)</f>
        <v>24254.04</v>
      </c>
    </row>
    <row r="1165" spans="1:25" x14ac:dyDescent="0.2">
      <c r="A1165">
        <v>964</v>
      </c>
      <c r="B1165" t="s">
        <v>2835</v>
      </c>
      <c r="C1165" t="s">
        <v>168</v>
      </c>
      <c r="D1165">
        <v>16</v>
      </c>
      <c r="E1165">
        <v>355</v>
      </c>
      <c r="F1165">
        <v>478</v>
      </c>
      <c r="G1165">
        <v>210</v>
      </c>
      <c r="H1165">
        <v>826</v>
      </c>
      <c r="I1165">
        <v>806</v>
      </c>
      <c r="J1165">
        <v>800</v>
      </c>
      <c r="K1165" t="s">
        <v>2814</v>
      </c>
      <c r="L1165">
        <v>737</v>
      </c>
      <c r="M1165">
        <v>44.31</v>
      </c>
      <c r="N1165">
        <v>2014</v>
      </c>
      <c r="O1165" t="str">
        <f>VLOOKUP(C1165, Query[[Country]:[Population Rank]],2,FALSE)</f>
        <v>6</v>
      </c>
      <c r="P1165" t="str">
        <f>VLOOKUP(C1165, Query[[Country]:[Growth Rate]],3,FALSE)</f>
        <v>0.72%</v>
      </c>
      <c r="Q1165" t="str">
        <f>VLOOKUP(C1165, Query[[Country]:[World Percentage]],4,FALSE)</f>
        <v>2.73%</v>
      </c>
      <c r="R1165" t="str">
        <f>VLOOKUP(C1165, Query[[Country]:[Density]],5,FALSE)</f>
        <v>24.96</v>
      </c>
      <c r="S1165" t="str">
        <f>VLOOKUP(C1165, Query[[Country]:[Land Area]],6, FALSE)</f>
        <v>8,358,140</v>
      </c>
      <c r="T1165" t="str">
        <f>VLOOKUP(C1165, Query[[Country]:[Area]],10, FALSE)</f>
        <v>8,515,767</v>
      </c>
      <c r="U1165" t="str">
        <f>VLOOKUP(C1165, Query[[Country]:[Region]],12, FALSE)</f>
        <v>Americas</v>
      </c>
      <c r="V1165" t="str">
        <f>VLOOKUP(C1165, Query[[Country]:[Subregion]],13, FALSE)</f>
        <v>South America</v>
      </c>
      <c r="W1165" t="str">
        <f>VLOOKUP(C1165, Query[[Country]:[GDP (IMF)]],16, FALSE)</f>
        <v>$2.06 Tn</v>
      </c>
      <c r="X1165" t="str">
        <f>VLOOKUP(C1165, Query[[Country]:[GDP (UN)]],17, FALSE)</f>
        <v>$1.80 Tn</v>
      </c>
      <c r="Y1165">
        <f>VLOOKUP(C1165, Query[[Country]:[GDP Per Capita]],18, FALSE)</f>
        <v>9703.17</v>
      </c>
    </row>
    <row r="1166" spans="1:25" x14ac:dyDescent="0.2">
      <c r="A1166">
        <v>965</v>
      </c>
      <c r="B1166" t="s">
        <v>968</v>
      </c>
      <c r="C1166" t="s">
        <v>820</v>
      </c>
      <c r="D1166">
        <v>4</v>
      </c>
      <c r="E1166">
        <v>355</v>
      </c>
      <c r="F1166">
        <v>478</v>
      </c>
      <c r="G1166">
        <v>210</v>
      </c>
      <c r="H1166">
        <v>891</v>
      </c>
      <c r="I1166">
        <v>848</v>
      </c>
      <c r="J1166">
        <v>609</v>
      </c>
      <c r="K1166" t="s">
        <v>2814</v>
      </c>
      <c r="L1166">
        <v>737</v>
      </c>
      <c r="M1166">
        <v>44.31</v>
      </c>
      <c r="N1166">
        <v>2014</v>
      </c>
      <c r="O1166" t="str">
        <f>VLOOKUP(C1166, Query[[Country]:[Population Rank]],2,FALSE)</f>
        <v>14</v>
      </c>
      <c r="P1166" t="str">
        <f>VLOOKUP(C1166, Query[[Country]:[Growth Rate]],3,FALSE)</f>
        <v>1.94%</v>
      </c>
      <c r="Q1166" t="str">
        <f>VLOOKUP(C1166, Query[[Country]:[World Percentage]],4,FALSE)</f>
        <v>1.31%</v>
      </c>
      <c r="R1166" t="str">
        <f>VLOOKUP(C1166, Query[[Country]:[Density]],5,FALSE)</f>
        <v>102.08</v>
      </c>
      <c r="S1166" t="str">
        <f>VLOOKUP(C1166, Query[[Country]:[Land Area]],6, FALSE)</f>
        <v>995,450</v>
      </c>
      <c r="T1166" t="str">
        <f>VLOOKUP(C1166, Query[[Country]:[Area]],10, FALSE)</f>
        <v>1,002,450</v>
      </c>
      <c r="U1166" t="str">
        <f>VLOOKUP(C1166, Query[[Country]:[Region]],12, FALSE)</f>
        <v>Africa</v>
      </c>
      <c r="V1166" t="str">
        <f>VLOOKUP(C1166, Query[[Country]:[Subregion]],13, FALSE)</f>
        <v>Northern Africa</v>
      </c>
      <c r="W1166" t="str">
        <f>VLOOKUP(C1166, Query[[Country]:[GDP (IMF)]],16, FALSE)</f>
        <v>$331.36 Bn</v>
      </c>
      <c r="X1166" t="str">
        <f>VLOOKUP(C1166, Query[[Country]:[GDP (UN)]],17, FALSE)</f>
        <v>$270.14 Bn</v>
      </c>
      <c r="Y1166">
        <f>VLOOKUP(C1166, Query[[Country]:[GDP Per Capita]],18, FALSE)</f>
        <v>3238.01</v>
      </c>
    </row>
    <row r="1167" spans="1:25" x14ac:dyDescent="0.2">
      <c r="A1167">
        <v>966</v>
      </c>
      <c r="B1167" t="s">
        <v>969</v>
      </c>
      <c r="C1167" t="s">
        <v>101</v>
      </c>
      <c r="D1167">
        <v>55</v>
      </c>
      <c r="E1167">
        <v>355</v>
      </c>
      <c r="F1167">
        <v>478</v>
      </c>
      <c r="G1167">
        <v>210</v>
      </c>
      <c r="H1167">
        <v>849</v>
      </c>
      <c r="I1167">
        <v>831</v>
      </c>
      <c r="J1167">
        <v>800</v>
      </c>
      <c r="K1167" t="s">
        <v>2814</v>
      </c>
      <c r="L1167">
        <v>737</v>
      </c>
      <c r="M1167">
        <v>44.31</v>
      </c>
      <c r="N1167">
        <v>2014</v>
      </c>
      <c r="O1167" t="str">
        <f>VLOOKUP(C1167, Query[[Country]:[Population Rank]],2,FALSE)</f>
        <v>19</v>
      </c>
      <c r="P1167" t="str">
        <f>VLOOKUP(C1167, Query[[Country]:[Growth Rate]],3,FALSE)</f>
        <v>0.32%</v>
      </c>
      <c r="Q1167" t="str">
        <f>VLOOKUP(C1167, Query[[Country]:[World Percentage]],4,FALSE)</f>
        <v>1.07%</v>
      </c>
      <c r="R1167" t="str">
        <f>VLOOKUP(C1167, Query[[Country]:[Density]],5,FALSE)</f>
        <v>234.61</v>
      </c>
      <c r="S1167" t="str">
        <f>VLOOKUP(C1167, Query[[Country]:[Land Area]],6, FALSE)</f>
        <v>348,560</v>
      </c>
      <c r="T1167" t="str">
        <f>VLOOKUP(C1167, Query[[Country]:[Area]],10, FALSE)</f>
        <v>357,114</v>
      </c>
      <c r="U1167" t="str">
        <f>VLOOKUP(C1167, Query[[Country]:[Region]],12, FALSE)</f>
        <v>Europe</v>
      </c>
      <c r="V1167" t="str">
        <f>VLOOKUP(C1167, Query[[Country]:[Subregion]],13, FALSE)</f>
        <v>Western Europe</v>
      </c>
      <c r="W1167" t="str">
        <f>VLOOKUP(C1167, Query[[Country]:[GDP (IMF)]],16, FALSE)</f>
        <v>$4.16 Tn</v>
      </c>
      <c r="X1167" t="str">
        <f>VLOOKUP(C1167, Query[[Country]:[GDP (UN)]],17, FALSE)</f>
        <v>$3.48 Tn</v>
      </c>
      <c r="Y1167">
        <f>VLOOKUP(C1167, Query[[Country]:[GDP Per Capita]],18, FALSE)</f>
        <v>49617.15</v>
      </c>
    </row>
    <row r="1168" spans="1:25" x14ac:dyDescent="0.2">
      <c r="A1168">
        <v>967</v>
      </c>
      <c r="B1168" t="s">
        <v>970</v>
      </c>
      <c r="C1168" t="s">
        <v>168</v>
      </c>
      <c r="D1168">
        <v>17</v>
      </c>
      <c r="E1168">
        <v>355</v>
      </c>
      <c r="F1168">
        <v>478</v>
      </c>
      <c r="G1168">
        <v>210</v>
      </c>
      <c r="H1168">
        <v>981</v>
      </c>
      <c r="I1168">
        <v>856</v>
      </c>
      <c r="J1168">
        <v>609</v>
      </c>
      <c r="K1168" t="s">
        <v>2814</v>
      </c>
      <c r="L1168">
        <v>737</v>
      </c>
      <c r="M1168">
        <v>44.31</v>
      </c>
      <c r="N1168">
        <v>2014</v>
      </c>
      <c r="O1168" t="str">
        <f>VLOOKUP(C1168, Query[[Country]:[Population Rank]],2,FALSE)</f>
        <v>6</v>
      </c>
      <c r="P1168" t="str">
        <f>VLOOKUP(C1168, Query[[Country]:[Growth Rate]],3,FALSE)</f>
        <v>0.72%</v>
      </c>
      <c r="Q1168" t="str">
        <f>VLOOKUP(C1168, Query[[Country]:[World Percentage]],4,FALSE)</f>
        <v>2.73%</v>
      </c>
      <c r="R1168" t="str">
        <f>VLOOKUP(C1168, Query[[Country]:[Density]],5,FALSE)</f>
        <v>24.96</v>
      </c>
      <c r="S1168" t="str">
        <f>VLOOKUP(C1168, Query[[Country]:[Land Area]],6, FALSE)</f>
        <v>8,358,140</v>
      </c>
      <c r="T1168" t="str">
        <f>VLOOKUP(C1168, Query[[Country]:[Area]],10, FALSE)</f>
        <v>8,515,767</v>
      </c>
      <c r="U1168" t="str">
        <f>VLOOKUP(C1168, Query[[Country]:[Region]],12, FALSE)</f>
        <v>Americas</v>
      </c>
      <c r="V1168" t="str">
        <f>VLOOKUP(C1168, Query[[Country]:[Subregion]],13, FALSE)</f>
        <v>South America</v>
      </c>
      <c r="W1168" t="str">
        <f>VLOOKUP(C1168, Query[[Country]:[GDP (IMF)]],16, FALSE)</f>
        <v>$2.06 Tn</v>
      </c>
      <c r="X1168" t="str">
        <f>VLOOKUP(C1168, Query[[Country]:[GDP (UN)]],17, FALSE)</f>
        <v>$1.80 Tn</v>
      </c>
      <c r="Y1168">
        <f>VLOOKUP(C1168, Query[[Country]:[GDP Per Capita]],18, FALSE)</f>
        <v>9703.17</v>
      </c>
    </row>
    <row r="1169" spans="1:25" x14ac:dyDescent="0.2">
      <c r="A1169">
        <v>968</v>
      </c>
      <c r="B1169" t="s">
        <v>971</v>
      </c>
      <c r="C1169" t="s">
        <v>138</v>
      </c>
      <c r="D1169">
        <v>70</v>
      </c>
      <c r="E1169">
        <v>355</v>
      </c>
      <c r="F1169">
        <v>478</v>
      </c>
      <c r="G1169">
        <v>210</v>
      </c>
      <c r="H1169">
        <v>923</v>
      </c>
      <c r="I1169">
        <v>915</v>
      </c>
      <c r="J1169">
        <v>800</v>
      </c>
      <c r="K1169" t="s">
        <v>2814</v>
      </c>
      <c r="L1169">
        <v>737</v>
      </c>
      <c r="M1169">
        <v>44.3</v>
      </c>
      <c r="N1169">
        <v>2014</v>
      </c>
      <c r="O1169" t="str">
        <f>VLOOKUP(C1169, Query[[Country]:[Population Rank]],2,FALSE)</f>
        <v>1</v>
      </c>
      <c r="P1169" t="str">
        <f>VLOOKUP(C1169, Query[[Country]:[Growth Rate]],3,FALSE)</f>
        <v>0.39%</v>
      </c>
      <c r="Q1169" t="str">
        <f>VLOOKUP(C1169, Query[[Country]:[World Percentage]],4,FALSE)</f>
        <v>18.47%</v>
      </c>
      <c r="R1169" t="str">
        <f>VLOOKUP(C1169, Query[[Country]:[Density]],5,FALSE)</f>
        <v>148.28</v>
      </c>
      <c r="S1169" t="str">
        <f>VLOOKUP(C1169, Query[[Country]:[Land Area]],6, FALSE)</f>
        <v>9,388,211</v>
      </c>
      <c r="T1169" t="str">
        <f>VLOOKUP(C1169, Query[[Country]:[Area]],10, FALSE)</f>
        <v>9,706,961</v>
      </c>
      <c r="U1169" t="str">
        <f>VLOOKUP(C1169, Query[[Country]:[Region]],12, FALSE)</f>
        <v>Asia</v>
      </c>
      <c r="V1169" t="str">
        <f>VLOOKUP(C1169, Query[[Country]:[Subregion]],13, FALSE)</f>
        <v>Eastern Asia</v>
      </c>
      <c r="W1169" t="str">
        <f>VLOOKUP(C1169, Query[[Country]:[GDP (IMF)]],16, FALSE)</f>
        <v>$15.47 Tn</v>
      </c>
      <c r="X1169" t="str">
        <f>VLOOKUP(C1169, Query[[Country]:[GDP (UN)]],17, FALSE)</f>
        <v>$11.22 Tn</v>
      </c>
      <c r="Y1169">
        <f>VLOOKUP(C1169, Query[[Country]:[GDP Per Capita]],18, FALSE)</f>
        <v>10746.78</v>
      </c>
    </row>
    <row r="1170" spans="1:25" x14ac:dyDescent="0.2">
      <c r="A1170">
        <v>969</v>
      </c>
      <c r="B1170" t="s">
        <v>972</v>
      </c>
      <c r="C1170" t="s">
        <v>15</v>
      </c>
      <c r="D1170">
        <v>229</v>
      </c>
      <c r="E1170">
        <v>355</v>
      </c>
      <c r="F1170">
        <v>478</v>
      </c>
      <c r="G1170">
        <v>210</v>
      </c>
      <c r="H1170">
        <v>962</v>
      </c>
      <c r="I1170">
        <v>815</v>
      </c>
      <c r="J1170">
        <v>800</v>
      </c>
      <c r="K1170" t="s">
        <v>2814</v>
      </c>
      <c r="L1170">
        <v>737</v>
      </c>
      <c r="M1170">
        <v>44.3</v>
      </c>
      <c r="N1170">
        <v>2014</v>
      </c>
      <c r="O1170" t="str">
        <f>VLOOKUP(C1170, Query[[Country]:[Population Rank]],2,FALSE)</f>
        <v>3</v>
      </c>
      <c r="P1170" t="str">
        <f>VLOOKUP(C1170, Query[[Country]:[Growth Rate]],3,FALSE)</f>
        <v>0.59%</v>
      </c>
      <c r="Q1170" t="str">
        <f>VLOOKUP(C1170, Query[[Country]:[World Percentage]],4,FALSE)</f>
        <v>4.25%</v>
      </c>
      <c r="R1170" t="str">
        <f>VLOOKUP(C1170, Query[[Country]:[Density]],5,FALSE)</f>
        <v>35.32</v>
      </c>
      <c r="S1170" t="str">
        <f>VLOOKUP(C1170, Query[[Country]:[Land Area]],6, FALSE)</f>
        <v>9,147,420</v>
      </c>
      <c r="T1170" t="str">
        <f>VLOOKUP(C1170, Query[[Country]:[Area]],10, FALSE)</f>
        <v>9,372,610</v>
      </c>
      <c r="U1170" t="str">
        <f>VLOOKUP(C1170, Query[[Country]:[Region]],12, FALSE)</f>
        <v>Americas</v>
      </c>
      <c r="V1170" t="str">
        <f>VLOOKUP(C1170, Query[[Country]:[Subregion]],13, FALSE)</f>
        <v>Northern America</v>
      </c>
      <c r="W1170" t="str">
        <f>VLOOKUP(C1170, Query[[Country]:[GDP (IMF)]],16, FALSE)</f>
        <v>$22.20 Tn</v>
      </c>
      <c r="X1170" t="str">
        <f>VLOOKUP(C1170, Query[[Country]:[GDP (UN)]],17, FALSE)</f>
        <v>$18.62 Tn</v>
      </c>
      <c r="Y1170">
        <f>VLOOKUP(C1170, Query[[Country]:[GDP Per Capita]],18, FALSE)</f>
        <v>67063.27</v>
      </c>
    </row>
    <row r="1171" spans="1:25" x14ac:dyDescent="0.2">
      <c r="A1171">
        <v>970</v>
      </c>
      <c r="B1171" t="s">
        <v>973</v>
      </c>
      <c r="C1171" t="s">
        <v>92</v>
      </c>
      <c r="D1171">
        <v>34</v>
      </c>
      <c r="E1171">
        <v>355</v>
      </c>
      <c r="F1171">
        <v>478</v>
      </c>
      <c r="G1171">
        <v>210</v>
      </c>
      <c r="H1171">
        <v>997</v>
      </c>
      <c r="I1171">
        <v>938</v>
      </c>
      <c r="J1171">
        <v>609</v>
      </c>
      <c r="K1171" t="s">
        <v>2805</v>
      </c>
      <c r="L1171">
        <v>552</v>
      </c>
      <c r="M1171">
        <v>44.3</v>
      </c>
      <c r="N1171">
        <v>2014</v>
      </c>
      <c r="O1171" t="str">
        <f>VLOOKUP(C1171, Query[[Country]:[Population Rank]],2,FALSE)</f>
        <v>28</v>
      </c>
      <c r="P1171" t="str">
        <f>VLOOKUP(C1171, Query[[Country]:[Growth Rate]],3,FALSE)</f>
        <v>0.09%</v>
      </c>
      <c r="Q1171" t="str">
        <f>VLOOKUP(C1171, Query[[Country]:[World Percentage]],4,FALSE)</f>
        <v>0.66%</v>
      </c>
      <c r="R1171" t="str">
        <f>VLOOKUP(C1171, Query[[Country]:[Density]],5,FALSE)</f>
        <v>511.62</v>
      </c>
      <c r="S1171" t="str">
        <f>VLOOKUP(C1171, Query[[Country]:[Land Area]],6, FALSE)</f>
        <v>97,230</v>
      </c>
      <c r="T1171" t="str">
        <f>VLOOKUP(C1171, Query[[Country]:[Area]],10, FALSE)</f>
        <v>100,210</v>
      </c>
      <c r="U1171" t="str">
        <f>VLOOKUP(C1171, Query[[Country]:[Region]],12, FALSE)</f>
        <v>Asia</v>
      </c>
      <c r="V1171" t="str">
        <f>VLOOKUP(C1171, Query[[Country]:[Subregion]],13, FALSE)</f>
        <v>Eastern Asia</v>
      </c>
      <c r="W1171" t="str">
        <f>VLOOKUP(C1171, Query[[Country]:[GDP (IMF)]],16, FALSE)</f>
        <v>$1.74 Tn</v>
      </c>
      <c r="X1171" t="str">
        <f>VLOOKUP(C1171, Query[[Country]:[GDP (UN)]],17, FALSE)</f>
        <v>$1.41 Tn</v>
      </c>
      <c r="Y1171">
        <f>VLOOKUP(C1171, Query[[Country]:[GDP Per Capita]],18, FALSE)</f>
        <v>34023.56</v>
      </c>
    </row>
    <row r="1172" spans="1:25" x14ac:dyDescent="0.2">
      <c r="A1172">
        <v>971</v>
      </c>
      <c r="B1172" t="s">
        <v>2836</v>
      </c>
      <c r="C1172" t="s">
        <v>485</v>
      </c>
      <c r="D1172">
        <v>4</v>
      </c>
      <c r="E1172">
        <v>355</v>
      </c>
      <c r="F1172">
        <v>478</v>
      </c>
      <c r="G1172">
        <v>210</v>
      </c>
      <c r="H1172">
        <v>984</v>
      </c>
      <c r="I1172">
        <v>938</v>
      </c>
      <c r="J1172">
        <v>493</v>
      </c>
      <c r="K1172" t="s">
        <v>2837</v>
      </c>
      <c r="L1172">
        <v>481</v>
      </c>
      <c r="M1172">
        <v>44.3</v>
      </c>
      <c r="N1172">
        <v>2014</v>
      </c>
      <c r="O1172" t="str">
        <f>VLOOKUP(C1172, Query[[Country]:[Population Rank]],2,FALSE)</f>
        <v>63</v>
      </c>
      <c r="P1172" t="str">
        <f>VLOOKUP(C1172, Query[[Country]:[Growth Rate]],3,FALSE)</f>
        <v>0.87%</v>
      </c>
      <c r="Q1172" t="str">
        <f>VLOOKUP(C1172, Query[[Country]:[World Percentage]],4,FALSE)</f>
        <v>0.25%</v>
      </c>
      <c r="R1172" t="str">
        <f>VLOOKUP(C1172, Query[[Country]:[Density]],5,FALSE)</f>
        <v>25.28</v>
      </c>
      <c r="S1172" t="str">
        <f>VLOOKUP(C1172, Query[[Country]:[Land Area]],6, FALSE)</f>
        <v>743,532</v>
      </c>
      <c r="T1172" t="str">
        <f>VLOOKUP(C1172, Query[[Country]:[Area]],10, FALSE)</f>
        <v>756,102</v>
      </c>
      <c r="U1172" t="str">
        <f>VLOOKUP(C1172, Query[[Country]:[Region]],12, FALSE)</f>
        <v>Americas</v>
      </c>
      <c r="V1172" t="str">
        <f>VLOOKUP(C1172, Query[[Country]:[Subregion]],13, FALSE)</f>
        <v>South America</v>
      </c>
      <c r="W1172" t="str">
        <f>VLOOKUP(C1172, Query[[Country]:[GDP (IMF)]],16, FALSE)</f>
        <v>$313.56 Bn</v>
      </c>
      <c r="X1172" t="str">
        <f>VLOOKUP(C1172, Query[[Country]:[GDP (UN)]],17, FALSE)</f>
        <v>$247.05 Bn</v>
      </c>
      <c r="Y1172">
        <f>VLOOKUP(C1172, Query[[Country]:[GDP Per Capita]],18, FALSE)</f>
        <v>16402.89</v>
      </c>
    </row>
    <row r="1173" spans="1:25" x14ac:dyDescent="0.2">
      <c r="A1173">
        <v>972</v>
      </c>
      <c r="B1173" t="s">
        <v>974</v>
      </c>
      <c r="C1173" t="s">
        <v>52</v>
      </c>
      <c r="D1173">
        <v>32</v>
      </c>
      <c r="E1173">
        <v>355</v>
      </c>
      <c r="F1173">
        <v>478</v>
      </c>
      <c r="G1173">
        <v>210</v>
      </c>
      <c r="H1173">
        <v>813</v>
      </c>
      <c r="I1173">
        <v>966</v>
      </c>
      <c r="J1173">
        <v>609</v>
      </c>
      <c r="K1173" t="s">
        <v>2812</v>
      </c>
      <c r="L1173">
        <v>637</v>
      </c>
      <c r="M1173">
        <v>44.3</v>
      </c>
      <c r="N1173">
        <v>2014</v>
      </c>
      <c r="O1173" t="str">
        <f>VLOOKUP(C1173, Query[[Country]:[Population Rank]],2,FALSE)</f>
        <v>39</v>
      </c>
      <c r="P1173" t="str">
        <f>VLOOKUP(C1173, Query[[Country]:[Growth Rate]],3,FALSE)</f>
        <v>0.89%</v>
      </c>
      <c r="Q1173" t="str">
        <f>VLOOKUP(C1173, Query[[Country]:[World Percentage]],4,FALSE)</f>
        <v>0.48%</v>
      </c>
      <c r="R1173" t="str">
        <f>VLOOKUP(C1173, Query[[Country]:[Density]],5,FALSE)</f>
        <v>3.78</v>
      </c>
      <c r="S1173" t="str">
        <f>VLOOKUP(C1173, Query[[Country]:[Land Area]],6, FALSE)</f>
        <v>9,093,510</v>
      </c>
      <c r="T1173" t="str">
        <f>VLOOKUP(C1173, Query[[Country]:[Area]],10, FALSE)</f>
        <v>9,984,670</v>
      </c>
      <c r="U1173" t="str">
        <f>VLOOKUP(C1173, Query[[Country]:[Region]],12, FALSE)</f>
        <v>Americas</v>
      </c>
      <c r="V1173" t="str">
        <f>VLOOKUP(C1173, Query[[Country]:[Subregion]],13, FALSE)</f>
        <v>Northern America</v>
      </c>
      <c r="W1173" t="str">
        <f>VLOOKUP(C1173, Query[[Country]:[GDP (IMF)]],16, FALSE)</f>
        <v>$1.83 Tn</v>
      </c>
      <c r="X1173" t="str">
        <f>VLOOKUP(C1173, Query[[Country]:[GDP (UN)]],17, FALSE)</f>
        <v>$1.53 Tn</v>
      </c>
      <c r="Y1173">
        <f>VLOOKUP(C1173, Query[[Country]:[GDP Per Capita]],18, FALSE)</f>
        <v>48552.87</v>
      </c>
    </row>
    <row r="1174" spans="1:25" x14ac:dyDescent="0.2">
      <c r="A1174">
        <v>973</v>
      </c>
      <c r="B1174" t="s">
        <v>975</v>
      </c>
      <c r="C1174" t="s">
        <v>138</v>
      </c>
      <c r="D1174">
        <v>71</v>
      </c>
      <c r="E1174">
        <v>355</v>
      </c>
      <c r="F1174">
        <v>478</v>
      </c>
      <c r="G1174">
        <v>210</v>
      </c>
      <c r="H1174">
        <v>946</v>
      </c>
      <c r="I1174">
        <v>830</v>
      </c>
      <c r="J1174">
        <v>800</v>
      </c>
      <c r="K1174" t="s">
        <v>2805</v>
      </c>
      <c r="L1174">
        <v>737</v>
      </c>
      <c r="M1174">
        <v>44.3</v>
      </c>
      <c r="N1174">
        <v>2014</v>
      </c>
      <c r="O1174" t="str">
        <f>VLOOKUP(C1174, Query[[Country]:[Population Rank]],2,FALSE)</f>
        <v>1</v>
      </c>
      <c r="P1174" t="str">
        <f>VLOOKUP(C1174, Query[[Country]:[Growth Rate]],3,FALSE)</f>
        <v>0.39%</v>
      </c>
      <c r="Q1174" t="str">
        <f>VLOOKUP(C1174, Query[[Country]:[World Percentage]],4,FALSE)</f>
        <v>18.47%</v>
      </c>
      <c r="R1174" t="str">
        <f>VLOOKUP(C1174, Query[[Country]:[Density]],5,FALSE)</f>
        <v>148.28</v>
      </c>
      <c r="S1174" t="str">
        <f>VLOOKUP(C1174, Query[[Country]:[Land Area]],6, FALSE)</f>
        <v>9,388,211</v>
      </c>
      <c r="T1174" t="str">
        <f>VLOOKUP(C1174, Query[[Country]:[Area]],10, FALSE)</f>
        <v>9,706,961</v>
      </c>
      <c r="U1174" t="str">
        <f>VLOOKUP(C1174, Query[[Country]:[Region]],12, FALSE)</f>
        <v>Asia</v>
      </c>
      <c r="V1174" t="str">
        <f>VLOOKUP(C1174, Query[[Country]:[Subregion]],13, FALSE)</f>
        <v>Eastern Asia</v>
      </c>
      <c r="W1174" t="str">
        <f>VLOOKUP(C1174, Query[[Country]:[GDP (IMF)]],16, FALSE)</f>
        <v>$15.47 Tn</v>
      </c>
      <c r="X1174" t="str">
        <f>VLOOKUP(C1174, Query[[Country]:[GDP (UN)]],17, FALSE)</f>
        <v>$11.22 Tn</v>
      </c>
      <c r="Y1174">
        <f>VLOOKUP(C1174, Query[[Country]:[GDP Per Capita]],18, FALSE)</f>
        <v>10746.78</v>
      </c>
    </row>
    <row r="1175" spans="1:25" x14ac:dyDescent="0.2">
      <c r="A1175">
        <v>974</v>
      </c>
      <c r="B1175" t="s">
        <v>976</v>
      </c>
      <c r="C1175" t="s">
        <v>141</v>
      </c>
      <c r="D1175">
        <v>21</v>
      </c>
      <c r="E1175">
        <v>355</v>
      </c>
      <c r="F1175">
        <v>478</v>
      </c>
      <c r="G1175">
        <v>210</v>
      </c>
      <c r="H1175">
        <v>978</v>
      </c>
      <c r="I1175">
        <v>891</v>
      </c>
      <c r="J1175">
        <v>800</v>
      </c>
      <c r="K1175" t="s">
        <v>2805</v>
      </c>
      <c r="L1175">
        <v>737</v>
      </c>
      <c r="M1175">
        <v>44.3</v>
      </c>
      <c r="N1175">
        <v>2014</v>
      </c>
      <c r="O1175" t="str">
        <f>VLOOKUP(C1175, Query[[Country]:[Population Rank]],2,FALSE)</f>
        <v>57</v>
      </c>
      <c r="P1175" t="str">
        <f>VLOOKUP(C1175, Query[[Country]:[Growth Rate]],3,FALSE)</f>
        <v>0.18%</v>
      </c>
      <c r="Q1175" t="str">
        <f>VLOOKUP(C1175, Query[[Country]:[World Percentage]],4,FALSE)</f>
        <v>0.31%</v>
      </c>
      <c r="R1175" t="str">
        <f>VLOOKUP(C1175, Query[[Country]:[Density]],5,FALSE)</f>
        <v>658.05</v>
      </c>
      <c r="S1175" t="str">
        <f>VLOOKUP(C1175, Query[[Country]:[Land Area]],6, FALSE)</f>
        <v>35,410</v>
      </c>
      <c r="T1175" t="str">
        <f>VLOOKUP(C1175, Query[[Country]:[Area]],10, FALSE)</f>
        <v>36,193</v>
      </c>
      <c r="U1175" t="str">
        <f>VLOOKUP(C1175, Query[[Country]:[Region]],12, FALSE)</f>
        <v>Asia</v>
      </c>
      <c r="V1175" t="str">
        <f>VLOOKUP(C1175, Query[[Country]:[Subregion]],13, FALSE)</f>
        <v>Eastern Asia</v>
      </c>
      <c r="W1175" t="str">
        <f>VLOOKUP(C1175, Query[[Country]:[GDP (IMF)]],16, FALSE)</f>
        <v>$633.70 Bn</v>
      </c>
      <c r="X1175" t="str">
        <f>VLOOKUP(C1175, Query[[Country]:[GDP (UN)]],17, FALSE)</f>
        <v>-</v>
      </c>
      <c r="Y1175">
        <f>VLOOKUP(C1175, Query[[Country]:[GDP Per Capita]],18, FALSE)</f>
        <v>26607.09</v>
      </c>
    </row>
    <row r="1176" spans="1:25" x14ac:dyDescent="0.2">
      <c r="A1176">
        <v>975</v>
      </c>
      <c r="B1176" t="s">
        <v>977</v>
      </c>
      <c r="C1176" t="s">
        <v>138</v>
      </c>
      <c r="D1176">
        <v>72</v>
      </c>
      <c r="E1176">
        <v>355</v>
      </c>
      <c r="F1176">
        <v>478</v>
      </c>
      <c r="G1176">
        <v>210</v>
      </c>
      <c r="H1176">
        <v>919</v>
      </c>
      <c r="I1176">
        <v>987</v>
      </c>
      <c r="J1176">
        <v>800</v>
      </c>
      <c r="K1176" t="s">
        <v>2812</v>
      </c>
      <c r="L1176">
        <v>552</v>
      </c>
      <c r="M1176">
        <v>44.3</v>
      </c>
      <c r="N1176">
        <v>2014</v>
      </c>
      <c r="O1176" t="str">
        <f>VLOOKUP(C1176, Query[[Country]:[Population Rank]],2,FALSE)</f>
        <v>1</v>
      </c>
      <c r="P1176" t="str">
        <f>VLOOKUP(C1176, Query[[Country]:[Growth Rate]],3,FALSE)</f>
        <v>0.39%</v>
      </c>
      <c r="Q1176" t="str">
        <f>VLOOKUP(C1176, Query[[Country]:[World Percentage]],4,FALSE)</f>
        <v>18.47%</v>
      </c>
      <c r="R1176" t="str">
        <f>VLOOKUP(C1176, Query[[Country]:[Density]],5,FALSE)</f>
        <v>148.28</v>
      </c>
      <c r="S1176" t="str">
        <f>VLOOKUP(C1176, Query[[Country]:[Land Area]],6, FALSE)</f>
        <v>9,388,211</v>
      </c>
      <c r="T1176" t="str">
        <f>VLOOKUP(C1176, Query[[Country]:[Area]],10, FALSE)</f>
        <v>9,706,961</v>
      </c>
      <c r="U1176" t="str">
        <f>VLOOKUP(C1176, Query[[Country]:[Region]],12, FALSE)</f>
        <v>Asia</v>
      </c>
      <c r="V1176" t="str">
        <f>VLOOKUP(C1176, Query[[Country]:[Subregion]],13, FALSE)</f>
        <v>Eastern Asia</v>
      </c>
      <c r="W1176" t="str">
        <f>VLOOKUP(C1176, Query[[Country]:[GDP (IMF)]],16, FALSE)</f>
        <v>$15.47 Tn</v>
      </c>
      <c r="X1176" t="str">
        <f>VLOOKUP(C1176, Query[[Country]:[GDP (UN)]],17, FALSE)</f>
        <v>$11.22 Tn</v>
      </c>
      <c r="Y1176">
        <f>VLOOKUP(C1176, Query[[Country]:[GDP Per Capita]],18, FALSE)</f>
        <v>10746.78</v>
      </c>
    </row>
    <row r="1177" spans="1:25" x14ac:dyDescent="0.2">
      <c r="A1177">
        <v>976</v>
      </c>
      <c r="B1177" t="s">
        <v>978</v>
      </c>
      <c r="C1177" t="s">
        <v>774</v>
      </c>
      <c r="D1177">
        <v>7</v>
      </c>
      <c r="E1177">
        <v>355</v>
      </c>
      <c r="F1177">
        <v>478</v>
      </c>
      <c r="G1177">
        <v>210</v>
      </c>
      <c r="H1177">
        <v>811</v>
      </c>
      <c r="I1177">
        <v>987</v>
      </c>
      <c r="J1177">
        <v>800</v>
      </c>
      <c r="K1177" t="s">
        <v>2812</v>
      </c>
      <c r="L1177">
        <v>737</v>
      </c>
      <c r="M1177">
        <v>44.29</v>
      </c>
      <c r="N1177">
        <v>2014</v>
      </c>
      <c r="O1177" t="str">
        <f>VLOOKUP(C1177, Query[[Country]:[Population Rank]],2,FALSE)</f>
        <v>18</v>
      </c>
      <c r="P1177" t="str">
        <f>VLOOKUP(C1177, Query[[Country]:[Growth Rate]],3,FALSE)</f>
        <v>1.30%</v>
      </c>
      <c r="Q1177" t="str">
        <f>VLOOKUP(C1177, Query[[Country]:[World Percentage]],4,FALSE)</f>
        <v>1.08%</v>
      </c>
      <c r="R1177" t="str">
        <f>VLOOKUP(C1177, Query[[Country]:[Density]],5,FALSE)</f>
        <v>50.96</v>
      </c>
      <c r="S1177" t="str">
        <f>VLOOKUP(C1177, Query[[Country]:[Land Area]],6, FALSE)</f>
        <v>1,628,550</v>
      </c>
      <c r="T1177" t="str">
        <f>VLOOKUP(C1177, Query[[Country]:[Area]],10, FALSE)</f>
        <v>1,648,195</v>
      </c>
      <c r="U1177" t="str">
        <f>VLOOKUP(C1177, Query[[Country]:[Region]],12, FALSE)</f>
        <v>Asia</v>
      </c>
      <c r="V1177" t="str">
        <f>VLOOKUP(C1177, Query[[Country]:[Subregion]],13, FALSE)</f>
        <v>Southern Asia</v>
      </c>
      <c r="W1177" t="str">
        <f>VLOOKUP(C1177, Query[[Country]:[GDP (IMF)]],16, FALSE)</f>
        <v>$495.69 Bn</v>
      </c>
      <c r="X1177" t="str">
        <f>VLOOKUP(C1177, Query[[Country]:[GDP (UN)]],17, FALSE)</f>
        <v>$425.40 Bn</v>
      </c>
      <c r="Y1177">
        <f>VLOOKUP(C1177, Query[[Country]:[GDP Per Capita]],18, FALSE)</f>
        <v>5901.61</v>
      </c>
    </row>
    <row r="1178" spans="1:25" x14ac:dyDescent="0.2">
      <c r="A1178">
        <v>977</v>
      </c>
      <c r="B1178" t="s">
        <v>2838</v>
      </c>
      <c r="C1178" t="s">
        <v>979</v>
      </c>
      <c r="D1178">
        <v>1</v>
      </c>
      <c r="E1178">
        <v>355</v>
      </c>
      <c r="F1178">
        <v>478</v>
      </c>
      <c r="G1178">
        <v>210</v>
      </c>
      <c r="H1178">
        <v>999</v>
      </c>
      <c r="I1178">
        <v>778</v>
      </c>
      <c r="J1178">
        <v>609</v>
      </c>
      <c r="K1178" t="s">
        <v>2812</v>
      </c>
      <c r="L1178">
        <v>737</v>
      </c>
      <c r="M1178">
        <v>44.29</v>
      </c>
      <c r="N1178">
        <v>2014</v>
      </c>
      <c r="O1178" t="str">
        <f>VLOOKUP(C1178, Query[[Country]:[Population Rank]],2,FALSE)</f>
        <v>141</v>
      </c>
      <c r="P1178" t="str">
        <f>VLOOKUP(C1178, Query[[Country]:[Growth Rate]],3,FALSE)</f>
        <v>-2.47%</v>
      </c>
      <c r="Q1178" t="str">
        <f>VLOOKUP(C1178, Query[[Country]:[World Percentage]],4,FALSE)</f>
        <v>0.04%</v>
      </c>
      <c r="R1178" t="str">
        <f>VLOOKUP(C1178, Query[[Country]:[Density]],5,FALSE)</f>
        <v>322.53</v>
      </c>
      <c r="S1178" t="str">
        <f>VLOOKUP(C1178, Query[[Country]:[Land Area]],6, FALSE)</f>
        <v>8,870</v>
      </c>
      <c r="T1178" t="str">
        <f>VLOOKUP(C1178, Query[[Country]:[Area]],10, FALSE)</f>
        <v>8,870</v>
      </c>
      <c r="U1178" t="str">
        <f>VLOOKUP(C1178, Query[[Country]:[Region]],12, FALSE)</f>
        <v>Americas</v>
      </c>
      <c r="V1178" t="str">
        <f>VLOOKUP(C1178, Query[[Country]:[Subregion]],13, FALSE)</f>
        <v>Caribbean</v>
      </c>
      <c r="W1178" t="str">
        <f>VLOOKUP(C1178, Query[[Country]:[GDP (IMF)]],16, FALSE)</f>
        <v>$104.12 Bn</v>
      </c>
      <c r="X1178" t="str">
        <f>VLOOKUP(C1178, Query[[Country]:[GDP (UN)]],17, FALSE)</f>
        <v>$105.03 Bn</v>
      </c>
      <c r="Y1178">
        <f>VLOOKUP(C1178, Query[[Country]:[GDP Per Capita]],18, FALSE)</f>
        <v>36393.69</v>
      </c>
    </row>
    <row r="1179" spans="1:25" x14ac:dyDescent="0.2">
      <c r="A1179">
        <v>978</v>
      </c>
      <c r="B1179" t="s">
        <v>980</v>
      </c>
      <c r="C1179" t="s">
        <v>409</v>
      </c>
      <c r="D1179">
        <v>4</v>
      </c>
      <c r="E1179">
        <v>355</v>
      </c>
      <c r="F1179">
        <v>478</v>
      </c>
      <c r="G1179">
        <v>210</v>
      </c>
      <c r="H1179">
        <v>976</v>
      </c>
      <c r="I1179">
        <v>811</v>
      </c>
      <c r="J1179">
        <v>800</v>
      </c>
      <c r="K1179" t="s">
        <v>2812</v>
      </c>
      <c r="L1179">
        <v>737</v>
      </c>
      <c r="M1179">
        <v>44.29</v>
      </c>
      <c r="N1179">
        <v>2014</v>
      </c>
      <c r="O1179" t="str">
        <f>VLOOKUP(C1179, Query[[Country]:[Population Rank]],2,FALSE)</f>
        <v>32</v>
      </c>
      <c r="P1179" t="str">
        <f>VLOOKUP(C1179, Query[[Country]:[Growth Rate]],3,FALSE)</f>
        <v>0.93%</v>
      </c>
      <c r="Q1179" t="str">
        <f>VLOOKUP(C1179, Query[[Country]:[World Percentage]],4,FALSE)</f>
        <v>0.58%</v>
      </c>
      <c r="R1179" t="str">
        <f>VLOOKUP(C1179, Query[[Country]:[Density]],5,FALSE)</f>
        <v>16.26</v>
      </c>
      <c r="S1179" t="str">
        <f>VLOOKUP(C1179, Query[[Country]:[Land Area]],6, FALSE)</f>
        <v>2,736,690</v>
      </c>
      <c r="T1179" t="str">
        <f>VLOOKUP(C1179, Query[[Country]:[Area]],10, FALSE)</f>
        <v>2,780,400</v>
      </c>
      <c r="U1179" t="str">
        <f>VLOOKUP(C1179, Query[[Country]:[Region]],12, FALSE)</f>
        <v>Americas</v>
      </c>
      <c r="V1179" t="str">
        <f>VLOOKUP(C1179, Query[[Country]:[Subregion]],13, FALSE)</f>
        <v>South America</v>
      </c>
      <c r="W1179" t="str">
        <f>VLOOKUP(C1179, Query[[Country]:[GDP (IMF)]],16, FALSE)</f>
        <v>$515.35 Bn</v>
      </c>
      <c r="X1179" t="str">
        <f>VLOOKUP(C1179, Query[[Country]:[GDP (UN)]],17, FALSE)</f>
        <v>$545.87 Bn</v>
      </c>
      <c r="Y1179">
        <f>VLOOKUP(C1179, Query[[Country]:[GDP Per Capita]],18, FALSE)</f>
        <v>11402.68</v>
      </c>
    </row>
    <row r="1180" spans="1:25" x14ac:dyDescent="0.2">
      <c r="A1180">
        <v>979</v>
      </c>
      <c r="B1180" t="s">
        <v>981</v>
      </c>
      <c r="C1180" t="s">
        <v>66</v>
      </c>
      <c r="D1180">
        <v>49</v>
      </c>
      <c r="E1180">
        <v>355</v>
      </c>
      <c r="F1180">
        <v>478</v>
      </c>
      <c r="G1180">
        <v>210</v>
      </c>
      <c r="H1180">
        <v>988</v>
      </c>
      <c r="I1180">
        <v>987</v>
      </c>
      <c r="J1180">
        <v>800</v>
      </c>
      <c r="K1180" t="s">
        <v>2812</v>
      </c>
      <c r="L1180">
        <v>737</v>
      </c>
      <c r="M1180">
        <v>44.29</v>
      </c>
      <c r="N1180">
        <v>2014</v>
      </c>
      <c r="O1180" t="str">
        <f>VLOOKUP(C1180, Query[[Country]:[Population Rank]],2,FALSE)</f>
        <v>22</v>
      </c>
      <c r="P1180" t="str">
        <f>VLOOKUP(C1180, Query[[Country]:[Growth Rate]],3,FALSE)</f>
        <v>0.22%</v>
      </c>
      <c r="Q1180" t="str">
        <f>VLOOKUP(C1180, Query[[Country]:[World Percentage]],4,FALSE)</f>
        <v>0.84%</v>
      </c>
      <c r="R1180" t="str">
        <f>VLOOKUP(C1180, Query[[Country]:[Density]],5,FALSE)</f>
        <v>118.31</v>
      </c>
      <c r="S1180" t="str">
        <f>VLOOKUP(C1180, Query[[Country]:[Land Area]],6, FALSE)</f>
        <v>547,557</v>
      </c>
      <c r="T1180" t="str">
        <f>VLOOKUP(C1180, Query[[Country]:[Area]],10, FALSE)</f>
        <v>551,695</v>
      </c>
      <c r="U1180" t="str">
        <f>VLOOKUP(C1180, Query[[Country]:[Region]],12, FALSE)</f>
        <v>Europe</v>
      </c>
      <c r="V1180" t="str">
        <f>VLOOKUP(C1180, Query[[Country]:[Subregion]],13, FALSE)</f>
        <v>Western Europe</v>
      </c>
      <c r="W1180" t="str">
        <f>VLOOKUP(C1180, Query[[Country]:[GDP (IMF)]],16, FALSE)</f>
        <v>$2.88 Tn</v>
      </c>
      <c r="X1180" t="str">
        <f>VLOOKUP(C1180, Query[[Country]:[GDP (UN)]],17, FALSE)</f>
        <v>$2.47 Tn</v>
      </c>
      <c r="Y1180">
        <f>VLOOKUP(C1180, Query[[Country]:[GDP Per Capita]],18, FALSE)</f>
        <v>44061.52</v>
      </c>
    </row>
    <row r="1181" spans="1:25" x14ac:dyDescent="0.2">
      <c r="A1181">
        <v>980</v>
      </c>
      <c r="B1181" t="s">
        <v>982</v>
      </c>
      <c r="C1181" t="s">
        <v>138</v>
      </c>
      <c r="D1181">
        <v>73</v>
      </c>
      <c r="E1181">
        <v>355</v>
      </c>
      <c r="F1181">
        <v>478</v>
      </c>
      <c r="G1181">
        <v>210</v>
      </c>
      <c r="H1181">
        <v>888</v>
      </c>
      <c r="I1181">
        <v>974</v>
      </c>
      <c r="J1181">
        <v>800</v>
      </c>
      <c r="K1181" t="s">
        <v>2827</v>
      </c>
      <c r="L1181">
        <v>373</v>
      </c>
      <c r="M1181">
        <v>44.29</v>
      </c>
      <c r="N1181">
        <v>2014</v>
      </c>
      <c r="O1181" t="str">
        <f>VLOOKUP(C1181, Query[[Country]:[Population Rank]],2,FALSE)</f>
        <v>1</v>
      </c>
      <c r="P1181" t="str">
        <f>VLOOKUP(C1181, Query[[Country]:[Growth Rate]],3,FALSE)</f>
        <v>0.39%</v>
      </c>
      <c r="Q1181" t="str">
        <f>VLOOKUP(C1181, Query[[Country]:[World Percentage]],4,FALSE)</f>
        <v>18.47%</v>
      </c>
      <c r="R1181" t="str">
        <f>VLOOKUP(C1181, Query[[Country]:[Density]],5,FALSE)</f>
        <v>148.28</v>
      </c>
      <c r="S1181" t="str">
        <f>VLOOKUP(C1181, Query[[Country]:[Land Area]],6, FALSE)</f>
        <v>9,388,211</v>
      </c>
      <c r="T1181" t="str">
        <f>VLOOKUP(C1181, Query[[Country]:[Area]],10, FALSE)</f>
        <v>9,706,961</v>
      </c>
      <c r="U1181" t="str">
        <f>VLOOKUP(C1181, Query[[Country]:[Region]],12, FALSE)</f>
        <v>Asia</v>
      </c>
      <c r="V1181" t="str">
        <f>VLOOKUP(C1181, Query[[Country]:[Subregion]],13, FALSE)</f>
        <v>Eastern Asia</v>
      </c>
      <c r="W1181" t="str">
        <f>VLOOKUP(C1181, Query[[Country]:[GDP (IMF)]],16, FALSE)</f>
        <v>$15.47 Tn</v>
      </c>
      <c r="X1181" t="str">
        <f>VLOOKUP(C1181, Query[[Country]:[GDP (UN)]],17, FALSE)</f>
        <v>$11.22 Tn</v>
      </c>
      <c r="Y1181">
        <f>VLOOKUP(C1181, Query[[Country]:[GDP Per Capita]],18, FALSE)</f>
        <v>10746.78</v>
      </c>
    </row>
    <row r="1182" spans="1:25" x14ac:dyDescent="0.2">
      <c r="A1182">
        <v>981</v>
      </c>
      <c r="B1182" t="s">
        <v>983</v>
      </c>
      <c r="C1182" t="s">
        <v>138</v>
      </c>
      <c r="D1182">
        <v>74</v>
      </c>
      <c r="E1182">
        <v>355</v>
      </c>
      <c r="F1182">
        <v>478</v>
      </c>
      <c r="G1182">
        <v>210</v>
      </c>
      <c r="H1182">
        <v>917</v>
      </c>
      <c r="I1182">
        <v>987</v>
      </c>
      <c r="J1182">
        <v>800</v>
      </c>
      <c r="K1182" t="s">
        <v>2837</v>
      </c>
      <c r="L1182">
        <v>637</v>
      </c>
      <c r="M1182">
        <v>44.28</v>
      </c>
      <c r="N1182">
        <v>2014</v>
      </c>
      <c r="O1182" t="str">
        <f>VLOOKUP(C1182, Query[[Country]:[Population Rank]],2,FALSE)</f>
        <v>1</v>
      </c>
      <c r="P1182" t="str">
        <f>VLOOKUP(C1182, Query[[Country]:[Growth Rate]],3,FALSE)</f>
        <v>0.39%</v>
      </c>
      <c r="Q1182" t="str">
        <f>VLOOKUP(C1182, Query[[Country]:[World Percentage]],4,FALSE)</f>
        <v>18.47%</v>
      </c>
      <c r="R1182" t="str">
        <f>VLOOKUP(C1182, Query[[Country]:[Density]],5,FALSE)</f>
        <v>148.28</v>
      </c>
      <c r="S1182" t="str">
        <f>VLOOKUP(C1182, Query[[Country]:[Land Area]],6, FALSE)</f>
        <v>9,388,211</v>
      </c>
      <c r="T1182" t="str">
        <f>VLOOKUP(C1182, Query[[Country]:[Area]],10, FALSE)</f>
        <v>9,706,961</v>
      </c>
      <c r="U1182" t="str">
        <f>VLOOKUP(C1182, Query[[Country]:[Region]],12, FALSE)</f>
        <v>Asia</v>
      </c>
      <c r="V1182" t="str">
        <f>VLOOKUP(C1182, Query[[Country]:[Subregion]],13, FALSE)</f>
        <v>Eastern Asia</v>
      </c>
      <c r="W1182" t="str">
        <f>VLOOKUP(C1182, Query[[Country]:[GDP (IMF)]],16, FALSE)</f>
        <v>$15.47 Tn</v>
      </c>
      <c r="X1182" t="str">
        <f>VLOOKUP(C1182, Query[[Country]:[GDP (UN)]],17, FALSE)</f>
        <v>$11.22 Tn</v>
      </c>
      <c r="Y1182">
        <f>VLOOKUP(C1182, Query[[Country]:[GDP Per Capita]],18, FALSE)</f>
        <v>10746.78</v>
      </c>
    </row>
    <row r="1183" spans="1:25" x14ac:dyDescent="0.2">
      <c r="A1183">
        <v>982</v>
      </c>
      <c r="B1183" t="s">
        <v>984</v>
      </c>
      <c r="C1183" t="s">
        <v>138</v>
      </c>
      <c r="D1183">
        <v>75</v>
      </c>
      <c r="E1183">
        <v>355</v>
      </c>
      <c r="F1183">
        <v>478</v>
      </c>
      <c r="G1183">
        <v>210</v>
      </c>
      <c r="H1183">
        <v>849</v>
      </c>
      <c r="I1183">
        <v>709</v>
      </c>
      <c r="J1183">
        <v>800</v>
      </c>
      <c r="K1183" t="s">
        <v>2837</v>
      </c>
      <c r="L1183">
        <v>737</v>
      </c>
      <c r="M1183">
        <v>44.28</v>
      </c>
      <c r="N1183">
        <v>2014</v>
      </c>
      <c r="O1183" t="str">
        <f>VLOOKUP(C1183, Query[[Country]:[Population Rank]],2,FALSE)</f>
        <v>1</v>
      </c>
      <c r="P1183" t="str">
        <f>VLOOKUP(C1183, Query[[Country]:[Growth Rate]],3,FALSE)</f>
        <v>0.39%</v>
      </c>
      <c r="Q1183" t="str">
        <f>VLOOKUP(C1183, Query[[Country]:[World Percentage]],4,FALSE)</f>
        <v>18.47%</v>
      </c>
      <c r="R1183" t="str">
        <f>VLOOKUP(C1183, Query[[Country]:[Density]],5,FALSE)</f>
        <v>148.28</v>
      </c>
      <c r="S1183" t="str">
        <f>VLOOKUP(C1183, Query[[Country]:[Land Area]],6, FALSE)</f>
        <v>9,388,211</v>
      </c>
      <c r="T1183" t="str">
        <f>VLOOKUP(C1183, Query[[Country]:[Area]],10, FALSE)</f>
        <v>9,706,961</v>
      </c>
      <c r="U1183" t="str">
        <f>VLOOKUP(C1183, Query[[Country]:[Region]],12, FALSE)</f>
        <v>Asia</v>
      </c>
      <c r="V1183" t="str">
        <f>VLOOKUP(C1183, Query[[Country]:[Subregion]],13, FALSE)</f>
        <v>Eastern Asia</v>
      </c>
      <c r="W1183" t="str">
        <f>VLOOKUP(C1183, Query[[Country]:[GDP (IMF)]],16, FALSE)</f>
        <v>$15.47 Tn</v>
      </c>
      <c r="X1183" t="str">
        <f>VLOOKUP(C1183, Query[[Country]:[GDP (UN)]],17, FALSE)</f>
        <v>$11.22 Tn</v>
      </c>
      <c r="Y1183">
        <f>VLOOKUP(C1183, Query[[Country]:[GDP Per Capita]],18, FALSE)</f>
        <v>10746.78</v>
      </c>
    </row>
    <row r="1184" spans="1:25" x14ac:dyDescent="0.2">
      <c r="A1184">
        <v>983</v>
      </c>
      <c r="B1184" t="s">
        <v>985</v>
      </c>
      <c r="C1184" t="s">
        <v>168</v>
      </c>
      <c r="D1184">
        <v>18</v>
      </c>
      <c r="E1184">
        <v>355</v>
      </c>
      <c r="F1184">
        <v>478</v>
      </c>
      <c r="G1184">
        <v>210</v>
      </c>
      <c r="H1184">
        <v>952</v>
      </c>
      <c r="I1184">
        <v>904</v>
      </c>
      <c r="J1184">
        <v>609</v>
      </c>
      <c r="K1184" t="s">
        <v>2837</v>
      </c>
      <c r="L1184">
        <v>737</v>
      </c>
      <c r="M1184">
        <v>44.28</v>
      </c>
      <c r="N1184">
        <v>2014</v>
      </c>
      <c r="O1184" t="str">
        <f>VLOOKUP(C1184, Query[[Country]:[Population Rank]],2,FALSE)</f>
        <v>6</v>
      </c>
      <c r="P1184" t="str">
        <f>VLOOKUP(C1184, Query[[Country]:[Growth Rate]],3,FALSE)</f>
        <v>0.72%</v>
      </c>
      <c r="Q1184" t="str">
        <f>VLOOKUP(C1184, Query[[Country]:[World Percentage]],4,FALSE)</f>
        <v>2.73%</v>
      </c>
      <c r="R1184" t="str">
        <f>VLOOKUP(C1184, Query[[Country]:[Density]],5,FALSE)</f>
        <v>24.96</v>
      </c>
      <c r="S1184" t="str">
        <f>VLOOKUP(C1184, Query[[Country]:[Land Area]],6, FALSE)</f>
        <v>8,358,140</v>
      </c>
      <c r="T1184" t="str">
        <f>VLOOKUP(C1184, Query[[Country]:[Area]],10, FALSE)</f>
        <v>8,515,767</v>
      </c>
      <c r="U1184" t="str">
        <f>VLOOKUP(C1184, Query[[Country]:[Region]],12, FALSE)</f>
        <v>Americas</v>
      </c>
      <c r="V1184" t="str">
        <f>VLOOKUP(C1184, Query[[Country]:[Subregion]],13, FALSE)</f>
        <v>South America</v>
      </c>
      <c r="W1184" t="str">
        <f>VLOOKUP(C1184, Query[[Country]:[GDP (IMF)]],16, FALSE)</f>
        <v>$2.06 Tn</v>
      </c>
      <c r="X1184" t="str">
        <f>VLOOKUP(C1184, Query[[Country]:[GDP (UN)]],17, FALSE)</f>
        <v>$1.80 Tn</v>
      </c>
      <c r="Y1184">
        <f>VLOOKUP(C1184, Query[[Country]:[GDP Per Capita]],18, FALSE)</f>
        <v>9703.17</v>
      </c>
    </row>
    <row r="1185" spans="1:25" x14ac:dyDescent="0.2">
      <c r="A1185">
        <v>984</v>
      </c>
      <c r="B1185" t="s">
        <v>986</v>
      </c>
      <c r="C1185" t="s">
        <v>159</v>
      </c>
      <c r="D1185">
        <v>41</v>
      </c>
      <c r="E1185">
        <v>355</v>
      </c>
      <c r="F1185">
        <v>478</v>
      </c>
      <c r="G1185">
        <v>210</v>
      </c>
      <c r="H1185">
        <v>859</v>
      </c>
      <c r="I1185">
        <v>836</v>
      </c>
      <c r="J1185">
        <v>800</v>
      </c>
      <c r="K1185" t="s">
        <v>2807</v>
      </c>
      <c r="L1185">
        <v>737</v>
      </c>
      <c r="M1185">
        <v>44.27</v>
      </c>
      <c r="N1185">
        <v>2014</v>
      </c>
      <c r="O1185" t="str">
        <f>VLOOKUP(C1185, Query[[Country]:[Population Rank]],2,FALSE)</f>
        <v>30</v>
      </c>
      <c r="P1185" t="str">
        <f>VLOOKUP(C1185, Query[[Country]:[Growth Rate]],3,FALSE)</f>
        <v>0.04%</v>
      </c>
      <c r="Q1185" t="str">
        <f>VLOOKUP(C1185, Query[[Country]:[World Percentage]],4,FALSE)</f>
        <v>0.60%</v>
      </c>
      <c r="R1185" t="str">
        <f>VLOOKUP(C1185, Query[[Country]:[Density]],5,FALSE)</f>
        <v>92.40</v>
      </c>
      <c r="S1185" t="str">
        <f>VLOOKUP(C1185, Query[[Country]:[Land Area]],6, FALSE)</f>
        <v>498,800</v>
      </c>
      <c r="T1185" t="str">
        <f>VLOOKUP(C1185, Query[[Country]:[Area]],10, FALSE)</f>
        <v>505,992</v>
      </c>
      <c r="U1185" t="str">
        <f>VLOOKUP(C1185, Query[[Country]:[Region]],12, FALSE)</f>
        <v>Europe</v>
      </c>
      <c r="V1185" t="str">
        <f>VLOOKUP(C1185, Query[[Country]:[Subregion]],13, FALSE)</f>
        <v>Southern Europe</v>
      </c>
      <c r="W1185" t="str">
        <f>VLOOKUP(C1185, Query[[Country]:[GDP (IMF)]],16, FALSE)</f>
        <v>$1.50 Tn</v>
      </c>
      <c r="X1185" t="str">
        <f>VLOOKUP(C1185, Query[[Country]:[GDP (UN)]],17, FALSE)</f>
        <v>$1.24 Tn</v>
      </c>
      <c r="Y1185">
        <f>VLOOKUP(C1185, Query[[Country]:[GDP Per Capita]],18, FALSE)</f>
        <v>32019.83</v>
      </c>
    </row>
    <row r="1186" spans="1:25" x14ac:dyDescent="0.2">
      <c r="A1186">
        <v>985</v>
      </c>
      <c r="B1186" t="s">
        <v>987</v>
      </c>
      <c r="C1186" t="s">
        <v>138</v>
      </c>
      <c r="D1186">
        <v>76</v>
      </c>
      <c r="E1186">
        <v>355</v>
      </c>
      <c r="F1186">
        <v>478</v>
      </c>
      <c r="G1186">
        <v>210</v>
      </c>
      <c r="H1186">
        <v>809</v>
      </c>
      <c r="I1186">
        <v>938</v>
      </c>
      <c r="J1186">
        <v>609</v>
      </c>
      <c r="K1186" t="s">
        <v>2810</v>
      </c>
      <c r="L1186">
        <v>637</v>
      </c>
      <c r="M1186">
        <v>44.27</v>
      </c>
      <c r="N1186">
        <v>2014</v>
      </c>
      <c r="O1186" t="str">
        <f>VLOOKUP(C1186, Query[[Country]:[Population Rank]],2,FALSE)</f>
        <v>1</v>
      </c>
      <c r="P1186" t="str">
        <f>VLOOKUP(C1186, Query[[Country]:[Growth Rate]],3,FALSE)</f>
        <v>0.39%</v>
      </c>
      <c r="Q1186" t="str">
        <f>VLOOKUP(C1186, Query[[Country]:[World Percentage]],4,FALSE)</f>
        <v>18.47%</v>
      </c>
      <c r="R1186" t="str">
        <f>VLOOKUP(C1186, Query[[Country]:[Density]],5,FALSE)</f>
        <v>148.28</v>
      </c>
      <c r="S1186" t="str">
        <f>VLOOKUP(C1186, Query[[Country]:[Land Area]],6, FALSE)</f>
        <v>9,388,211</v>
      </c>
      <c r="T1186" t="str">
        <f>VLOOKUP(C1186, Query[[Country]:[Area]],10, FALSE)</f>
        <v>9,706,961</v>
      </c>
      <c r="U1186" t="str">
        <f>VLOOKUP(C1186, Query[[Country]:[Region]],12, FALSE)</f>
        <v>Asia</v>
      </c>
      <c r="V1186" t="str">
        <f>VLOOKUP(C1186, Query[[Country]:[Subregion]],13, FALSE)</f>
        <v>Eastern Asia</v>
      </c>
      <c r="W1186" t="str">
        <f>VLOOKUP(C1186, Query[[Country]:[GDP (IMF)]],16, FALSE)</f>
        <v>$15.47 Tn</v>
      </c>
      <c r="X1186" t="str">
        <f>VLOOKUP(C1186, Query[[Country]:[GDP (UN)]],17, FALSE)</f>
        <v>$11.22 Tn</v>
      </c>
      <c r="Y1186">
        <f>VLOOKUP(C1186, Query[[Country]:[GDP Per Capita]],18, FALSE)</f>
        <v>10746.78</v>
      </c>
    </row>
    <row r="1187" spans="1:25" x14ac:dyDescent="0.2">
      <c r="A1187">
        <v>986</v>
      </c>
      <c r="B1187" t="s">
        <v>988</v>
      </c>
      <c r="C1187" t="s">
        <v>138</v>
      </c>
      <c r="D1187">
        <v>77</v>
      </c>
      <c r="E1187">
        <v>313</v>
      </c>
      <c r="F1187">
        <v>478</v>
      </c>
      <c r="G1187">
        <v>210</v>
      </c>
      <c r="H1187">
        <v>919</v>
      </c>
      <c r="I1187">
        <v>974</v>
      </c>
      <c r="J1187">
        <v>800</v>
      </c>
      <c r="K1187" t="s">
        <v>2767</v>
      </c>
      <c r="L1187">
        <v>637</v>
      </c>
      <c r="M1187">
        <v>44.27</v>
      </c>
      <c r="N1187">
        <v>2014</v>
      </c>
      <c r="O1187" t="str">
        <f>VLOOKUP(C1187, Query[[Country]:[Population Rank]],2,FALSE)</f>
        <v>1</v>
      </c>
      <c r="P1187" t="str">
        <f>VLOOKUP(C1187, Query[[Country]:[Growth Rate]],3,FALSE)</f>
        <v>0.39%</v>
      </c>
      <c r="Q1187" t="str">
        <f>VLOOKUP(C1187, Query[[Country]:[World Percentage]],4,FALSE)</f>
        <v>18.47%</v>
      </c>
      <c r="R1187" t="str">
        <f>VLOOKUP(C1187, Query[[Country]:[Density]],5,FALSE)</f>
        <v>148.28</v>
      </c>
      <c r="S1187" t="str">
        <f>VLOOKUP(C1187, Query[[Country]:[Land Area]],6, FALSE)</f>
        <v>9,388,211</v>
      </c>
      <c r="T1187" t="str">
        <f>VLOOKUP(C1187, Query[[Country]:[Area]],10, FALSE)</f>
        <v>9,706,961</v>
      </c>
      <c r="U1187" t="str">
        <f>VLOOKUP(C1187, Query[[Country]:[Region]],12, FALSE)</f>
        <v>Asia</v>
      </c>
      <c r="V1187" t="str">
        <f>VLOOKUP(C1187, Query[[Country]:[Subregion]],13, FALSE)</f>
        <v>Eastern Asia</v>
      </c>
      <c r="W1187" t="str">
        <f>VLOOKUP(C1187, Query[[Country]:[GDP (IMF)]],16, FALSE)</f>
        <v>$15.47 Tn</v>
      </c>
      <c r="X1187" t="str">
        <f>VLOOKUP(C1187, Query[[Country]:[GDP (UN)]],17, FALSE)</f>
        <v>$11.22 Tn</v>
      </c>
      <c r="Y1187">
        <f>VLOOKUP(C1187, Query[[Country]:[GDP Per Capita]],18, FALSE)</f>
        <v>10746.78</v>
      </c>
    </row>
    <row r="1188" spans="1:25" x14ac:dyDescent="0.2">
      <c r="A1188">
        <v>987</v>
      </c>
      <c r="B1188" t="s">
        <v>989</v>
      </c>
      <c r="C1188" t="s">
        <v>138</v>
      </c>
      <c r="D1188">
        <v>78</v>
      </c>
      <c r="E1188">
        <v>355</v>
      </c>
      <c r="F1188">
        <v>478</v>
      </c>
      <c r="G1188">
        <v>210</v>
      </c>
      <c r="H1188">
        <v>787</v>
      </c>
      <c r="I1188">
        <v>894</v>
      </c>
      <c r="J1188">
        <v>800</v>
      </c>
      <c r="K1188" t="s">
        <v>2810</v>
      </c>
      <c r="L1188">
        <v>737</v>
      </c>
      <c r="M1188">
        <v>44.27</v>
      </c>
      <c r="N1188">
        <v>2014</v>
      </c>
      <c r="O1188" t="str">
        <f>VLOOKUP(C1188, Query[[Country]:[Population Rank]],2,FALSE)</f>
        <v>1</v>
      </c>
      <c r="P1188" t="str">
        <f>VLOOKUP(C1188, Query[[Country]:[Growth Rate]],3,FALSE)</f>
        <v>0.39%</v>
      </c>
      <c r="Q1188" t="str">
        <f>VLOOKUP(C1188, Query[[Country]:[World Percentage]],4,FALSE)</f>
        <v>18.47%</v>
      </c>
      <c r="R1188" t="str">
        <f>VLOOKUP(C1188, Query[[Country]:[Density]],5,FALSE)</f>
        <v>148.28</v>
      </c>
      <c r="S1188" t="str">
        <f>VLOOKUP(C1188, Query[[Country]:[Land Area]],6, FALSE)</f>
        <v>9,388,211</v>
      </c>
      <c r="T1188" t="str">
        <f>VLOOKUP(C1188, Query[[Country]:[Area]],10, FALSE)</f>
        <v>9,706,961</v>
      </c>
      <c r="U1188" t="str">
        <f>VLOOKUP(C1188, Query[[Country]:[Region]],12, FALSE)</f>
        <v>Asia</v>
      </c>
      <c r="V1188" t="str">
        <f>VLOOKUP(C1188, Query[[Country]:[Subregion]],13, FALSE)</f>
        <v>Eastern Asia</v>
      </c>
      <c r="W1188" t="str">
        <f>VLOOKUP(C1188, Query[[Country]:[GDP (IMF)]],16, FALSE)</f>
        <v>$15.47 Tn</v>
      </c>
      <c r="X1188" t="str">
        <f>VLOOKUP(C1188, Query[[Country]:[GDP (UN)]],17, FALSE)</f>
        <v>$11.22 Tn</v>
      </c>
      <c r="Y1188">
        <f>VLOOKUP(C1188, Query[[Country]:[GDP Per Capita]],18, FALSE)</f>
        <v>10746.78</v>
      </c>
    </row>
    <row r="1189" spans="1:25" x14ac:dyDescent="0.2">
      <c r="A1189">
        <v>988</v>
      </c>
      <c r="B1189" t="s">
        <v>990</v>
      </c>
      <c r="C1189" t="s">
        <v>138</v>
      </c>
      <c r="D1189">
        <v>79</v>
      </c>
      <c r="E1189">
        <v>355</v>
      </c>
      <c r="F1189">
        <v>478</v>
      </c>
      <c r="G1189">
        <v>210</v>
      </c>
      <c r="H1189">
        <v>885</v>
      </c>
      <c r="I1189">
        <v>907</v>
      </c>
      <c r="J1189">
        <v>800</v>
      </c>
      <c r="K1189" t="s">
        <v>2810</v>
      </c>
      <c r="L1189">
        <v>737</v>
      </c>
      <c r="M1189">
        <v>44.26</v>
      </c>
      <c r="N1189">
        <v>2014</v>
      </c>
      <c r="O1189" t="str">
        <f>VLOOKUP(C1189, Query[[Country]:[Population Rank]],2,FALSE)</f>
        <v>1</v>
      </c>
      <c r="P1189" t="str">
        <f>VLOOKUP(C1189, Query[[Country]:[Growth Rate]],3,FALSE)</f>
        <v>0.39%</v>
      </c>
      <c r="Q1189" t="str">
        <f>VLOOKUP(C1189, Query[[Country]:[World Percentage]],4,FALSE)</f>
        <v>18.47%</v>
      </c>
      <c r="R1189" t="str">
        <f>VLOOKUP(C1189, Query[[Country]:[Density]],5,FALSE)</f>
        <v>148.28</v>
      </c>
      <c r="S1189" t="str">
        <f>VLOOKUP(C1189, Query[[Country]:[Land Area]],6, FALSE)</f>
        <v>9,388,211</v>
      </c>
      <c r="T1189" t="str">
        <f>VLOOKUP(C1189, Query[[Country]:[Area]],10, FALSE)</f>
        <v>9,706,961</v>
      </c>
      <c r="U1189" t="str">
        <f>VLOOKUP(C1189, Query[[Country]:[Region]],12, FALSE)</f>
        <v>Asia</v>
      </c>
      <c r="V1189" t="str">
        <f>VLOOKUP(C1189, Query[[Country]:[Subregion]],13, FALSE)</f>
        <v>Eastern Asia</v>
      </c>
      <c r="W1189" t="str">
        <f>VLOOKUP(C1189, Query[[Country]:[GDP (IMF)]],16, FALSE)</f>
        <v>$15.47 Tn</v>
      </c>
      <c r="X1189" t="str">
        <f>VLOOKUP(C1189, Query[[Country]:[GDP (UN)]],17, FALSE)</f>
        <v>$11.22 Tn</v>
      </c>
      <c r="Y1189">
        <f>VLOOKUP(C1189, Query[[Country]:[GDP Per Capita]],18, FALSE)</f>
        <v>10746.78</v>
      </c>
    </row>
    <row r="1190" spans="1:25" x14ac:dyDescent="0.2">
      <c r="A1190">
        <v>989</v>
      </c>
      <c r="B1190" t="s">
        <v>991</v>
      </c>
      <c r="C1190" t="s">
        <v>141</v>
      </c>
      <c r="D1190">
        <v>22</v>
      </c>
      <c r="E1190">
        <v>355</v>
      </c>
      <c r="F1190">
        <v>478</v>
      </c>
      <c r="G1190">
        <v>210</v>
      </c>
      <c r="H1190">
        <v>929</v>
      </c>
      <c r="I1190">
        <v>974</v>
      </c>
      <c r="J1190">
        <v>800</v>
      </c>
      <c r="K1190" t="s">
        <v>2810</v>
      </c>
      <c r="L1190">
        <v>737</v>
      </c>
      <c r="M1190">
        <v>44.26</v>
      </c>
      <c r="N1190">
        <v>2014</v>
      </c>
      <c r="O1190" t="str">
        <f>VLOOKUP(C1190, Query[[Country]:[Population Rank]],2,FALSE)</f>
        <v>57</v>
      </c>
      <c r="P1190" t="str">
        <f>VLOOKUP(C1190, Query[[Country]:[Growth Rate]],3,FALSE)</f>
        <v>0.18%</v>
      </c>
      <c r="Q1190" t="str">
        <f>VLOOKUP(C1190, Query[[Country]:[World Percentage]],4,FALSE)</f>
        <v>0.31%</v>
      </c>
      <c r="R1190" t="str">
        <f>VLOOKUP(C1190, Query[[Country]:[Density]],5,FALSE)</f>
        <v>658.05</v>
      </c>
      <c r="S1190" t="str">
        <f>VLOOKUP(C1190, Query[[Country]:[Land Area]],6, FALSE)</f>
        <v>35,410</v>
      </c>
      <c r="T1190" t="str">
        <f>VLOOKUP(C1190, Query[[Country]:[Area]],10, FALSE)</f>
        <v>36,193</v>
      </c>
      <c r="U1190" t="str">
        <f>VLOOKUP(C1190, Query[[Country]:[Region]],12, FALSE)</f>
        <v>Asia</v>
      </c>
      <c r="V1190" t="str">
        <f>VLOOKUP(C1190, Query[[Country]:[Subregion]],13, FALSE)</f>
        <v>Eastern Asia</v>
      </c>
      <c r="W1190" t="str">
        <f>VLOOKUP(C1190, Query[[Country]:[GDP (IMF)]],16, FALSE)</f>
        <v>$633.70 Bn</v>
      </c>
      <c r="X1190" t="str">
        <f>VLOOKUP(C1190, Query[[Country]:[GDP (UN)]],17, FALSE)</f>
        <v>-</v>
      </c>
      <c r="Y1190">
        <f>VLOOKUP(C1190, Query[[Country]:[GDP Per Capita]],18, FALSE)</f>
        <v>26607.09</v>
      </c>
    </row>
    <row r="1191" spans="1:25" x14ac:dyDescent="0.2">
      <c r="A1191">
        <v>990</v>
      </c>
      <c r="B1191" t="s">
        <v>992</v>
      </c>
      <c r="C1191" t="s">
        <v>138</v>
      </c>
      <c r="D1191">
        <v>80</v>
      </c>
      <c r="E1191">
        <v>355</v>
      </c>
      <c r="F1191">
        <v>478</v>
      </c>
      <c r="G1191">
        <v>210</v>
      </c>
      <c r="H1191">
        <v>900</v>
      </c>
      <c r="I1191">
        <v>862</v>
      </c>
      <c r="J1191">
        <v>800</v>
      </c>
      <c r="K1191" t="s">
        <v>2767</v>
      </c>
      <c r="L1191">
        <v>737</v>
      </c>
      <c r="M1191">
        <v>44.26</v>
      </c>
      <c r="N1191">
        <v>2014</v>
      </c>
      <c r="O1191" t="str">
        <f>VLOOKUP(C1191, Query[[Country]:[Population Rank]],2,FALSE)</f>
        <v>1</v>
      </c>
      <c r="P1191" t="str">
        <f>VLOOKUP(C1191, Query[[Country]:[Growth Rate]],3,FALSE)</f>
        <v>0.39%</v>
      </c>
      <c r="Q1191" t="str">
        <f>VLOOKUP(C1191, Query[[Country]:[World Percentage]],4,FALSE)</f>
        <v>18.47%</v>
      </c>
      <c r="R1191" t="str">
        <f>VLOOKUP(C1191, Query[[Country]:[Density]],5,FALSE)</f>
        <v>148.28</v>
      </c>
      <c r="S1191" t="str">
        <f>VLOOKUP(C1191, Query[[Country]:[Land Area]],6, FALSE)</f>
        <v>9,388,211</v>
      </c>
      <c r="T1191" t="str">
        <f>VLOOKUP(C1191, Query[[Country]:[Area]],10, FALSE)</f>
        <v>9,706,961</v>
      </c>
      <c r="U1191" t="str">
        <f>VLOOKUP(C1191, Query[[Country]:[Region]],12, FALSE)</f>
        <v>Asia</v>
      </c>
      <c r="V1191" t="str">
        <f>VLOOKUP(C1191, Query[[Country]:[Subregion]],13, FALSE)</f>
        <v>Eastern Asia</v>
      </c>
      <c r="W1191" t="str">
        <f>VLOOKUP(C1191, Query[[Country]:[GDP (IMF)]],16, FALSE)</f>
        <v>$15.47 Tn</v>
      </c>
      <c r="X1191" t="str">
        <f>VLOOKUP(C1191, Query[[Country]:[GDP (UN)]],17, FALSE)</f>
        <v>$11.22 Tn</v>
      </c>
      <c r="Y1191">
        <f>VLOOKUP(C1191, Query[[Country]:[GDP Per Capita]],18, FALSE)</f>
        <v>10746.78</v>
      </c>
    </row>
    <row r="1192" spans="1:25" x14ac:dyDescent="0.2">
      <c r="A1192">
        <v>991</v>
      </c>
      <c r="B1192" t="s">
        <v>993</v>
      </c>
      <c r="C1192" t="s">
        <v>138</v>
      </c>
      <c r="D1192">
        <v>81</v>
      </c>
      <c r="E1192">
        <v>355</v>
      </c>
      <c r="F1192">
        <v>478</v>
      </c>
      <c r="G1192">
        <v>210</v>
      </c>
      <c r="H1192">
        <v>905</v>
      </c>
      <c r="I1192">
        <v>932</v>
      </c>
      <c r="J1192">
        <v>800</v>
      </c>
      <c r="K1192" t="s">
        <v>2767</v>
      </c>
      <c r="L1192">
        <v>737</v>
      </c>
      <c r="M1192">
        <v>44.26</v>
      </c>
      <c r="N1192">
        <v>2014</v>
      </c>
      <c r="O1192" t="str">
        <f>VLOOKUP(C1192, Query[[Country]:[Population Rank]],2,FALSE)</f>
        <v>1</v>
      </c>
      <c r="P1192" t="str">
        <f>VLOOKUP(C1192, Query[[Country]:[Growth Rate]],3,FALSE)</f>
        <v>0.39%</v>
      </c>
      <c r="Q1192" t="str">
        <f>VLOOKUP(C1192, Query[[Country]:[World Percentage]],4,FALSE)</f>
        <v>18.47%</v>
      </c>
      <c r="R1192" t="str">
        <f>VLOOKUP(C1192, Query[[Country]:[Density]],5,FALSE)</f>
        <v>148.28</v>
      </c>
      <c r="S1192" t="str">
        <f>VLOOKUP(C1192, Query[[Country]:[Land Area]],6, FALSE)</f>
        <v>9,388,211</v>
      </c>
      <c r="T1192" t="str">
        <f>VLOOKUP(C1192, Query[[Country]:[Area]],10, FALSE)</f>
        <v>9,706,961</v>
      </c>
      <c r="U1192" t="str">
        <f>VLOOKUP(C1192, Query[[Country]:[Region]],12, FALSE)</f>
        <v>Asia</v>
      </c>
      <c r="V1192" t="str">
        <f>VLOOKUP(C1192, Query[[Country]:[Subregion]],13, FALSE)</f>
        <v>Eastern Asia</v>
      </c>
      <c r="W1192" t="str">
        <f>VLOOKUP(C1192, Query[[Country]:[GDP (IMF)]],16, FALSE)</f>
        <v>$15.47 Tn</v>
      </c>
      <c r="X1192" t="str">
        <f>VLOOKUP(C1192, Query[[Country]:[GDP (UN)]],17, FALSE)</f>
        <v>$11.22 Tn</v>
      </c>
      <c r="Y1192">
        <f>VLOOKUP(C1192, Query[[Country]:[GDP Per Capita]],18, FALSE)</f>
        <v>10746.78</v>
      </c>
    </row>
    <row r="1193" spans="1:25" x14ac:dyDescent="0.2">
      <c r="A1193">
        <v>992</v>
      </c>
      <c r="B1193" t="s">
        <v>994</v>
      </c>
      <c r="C1193" t="s">
        <v>454</v>
      </c>
      <c r="D1193">
        <v>4</v>
      </c>
      <c r="E1193">
        <v>355</v>
      </c>
      <c r="F1193">
        <v>470</v>
      </c>
      <c r="G1193">
        <v>210</v>
      </c>
      <c r="H1193">
        <v>843</v>
      </c>
      <c r="I1193">
        <v>688</v>
      </c>
      <c r="J1193">
        <v>609</v>
      </c>
      <c r="K1193" t="s">
        <v>2839</v>
      </c>
      <c r="L1193">
        <v>637</v>
      </c>
      <c r="M1193">
        <v>44.26</v>
      </c>
      <c r="N1193">
        <v>2014</v>
      </c>
      <c r="O1193" t="str">
        <f>VLOOKUP(C1193, Query[[Country]:[Population Rank]],2,FALSE)</f>
        <v>41</v>
      </c>
      <c r="P1193" t="str">
        <f>VLOOKUP(C1193, Query[[Country]:[Growth Rate]],3,FALSE)</f>
        <v>1.59%</v>
      </c>
      <c r="Q1193" t="str">
        <f>VLOOKUP(C1193, Query[[Country]:[World Percentage]],4,FALSE)</f>
        <v>0.45%</v>
      </c>
      <c r="R1193" t="str">
        <f>VLOOKUP(C1193, Query[[Country]:[Density]],5,FALSE)</f>
        <v>16.19</v>
      </c>
      <c r="S1193" t="str">
        <f>VLOOKUP(C1193, Query[[Country]:[Land Area]],6, FALSE)</f>
        <v>2,149,690</v>
      </c>
      <c r="T1193" t="str">
        <f>VLOOKUP(C1193, Query[[Country]:[Area]],10, FALSE)</f>
        <v>2,149,690</v>
      </c>
      <c r="U1193" t="str">
        <f>VLOOKUP(C1193, Query[[Country]:[Region]],12, FALSE)</f>
        <v>Asia</v>
      </c>
      <c r="V1193" t="str">
        <f>VLOOKUP(C1193, Query[[Country]:[Subregion]],13, FALSE)</f>
        <v>Western Asia</v>
      </c>
      <c r="W1193" t="str">
        <f>VLOOKUP(C1193, Query[[Country]:[GDP (IMF)]],16, FALSE)</f>
        <v>$790.06 Bn</v>
      </c>
      <c r="X1193" t="str">
        <f>VLOOKUP(C1193, Query[[Country]:[GDP (UN)]],17, FALSE)</f>
        <v>$639.62 Bn</v>
      </c>
      <c r="Y1193">
        <f>VLOOKUP(C1193, Query[[Country]:[GDP Per Capita]],18, FALSE)</f>
        <v>22693.89</v>
      </c>
    </row>
    <row r="1194" spans="1:25" x14ac:dyDescent="0.2">
      <c r="A1194">
        <v>993</v>
      </c>
      <c r="B1194" t="s">
        <v>995</v>
      </c>
      <c r="C1194" t="s">
        <v>774</v>
      </c>
      <c r="D1194">
        <v>8</v>
      </c>
      <c r="E1194">
        <v>355</v>
      </c>
      <c r="F1194">
        <v>478</v>
      </c>
      <c r="G1194">
        <v>210</v>
      </c>
      <c r="H1194">
        <v>822</v>
      </c>
      <c r="I1194">
        <v>987</v>
      </c>
      <c r="J1194">
        <v>493</v>
      </c>
      <c r="K1194" t="s">
        <v>2787</v>
      </c>
      <c r="L1194">
        <v>737</v>
      </c>
      <c r="M1194">
        <v>44.25</v>
      </c>
      <c r="N1194">
        <v>2014</v>
      </c>
      <c r="O1194" t="str">
        <f>VLOOKUP(C1194, Query[[Country]:[Population Rank]],2,FALSE)</f>
        <v>18</v>
      </c>
      <c r="P1194" t="str">
        <f>VLOOKUP(C1194, Query[[Country]:[Growth Rate]],3,FALSE)</f>
        <v>1.30%</v>
      </c>
      <c r="Q1194" t="str">
        <f>VLOOKUP(C1194, Query[[Country]:[World Percentage]],4,FALSE)</f>
        <v>1.08%</v>
      </c>
      <c r="R1194" t="str">
        <f>VLOOKUP(C1194, Query[[Country]:[Density]],5,FALSE)</f>
        <v>50.96</v>
      </c>
      <c r="S1194" t="str">
        <f>VLOOKUP(C1194, Query[[Country]:[Land Area]],6, FALSE)</f>
        <v>1,628,550</v>
      </c>
      <c r="T1194" t="str">
        <f>VLOOKUP(C1194, Query[[Country]:[Area]],10, FALSE)</f>
        <v>1,648,195</v>
      </c>
      <c r="U1194" t="str">
        <f>VLOOKUP(C1194, Query[[Country]:[Region]],12, FALSE)</f>
        <v>Asia</v>
      </c>
      <c r="V1194" t="str">
        <f>VLOOKUP(C1194, Query[[Country]:[Subregion]],13, FALSE)</f>
        <v>Southern Asia</v>
      </c>
      <c r="W1194" t="str">
        <f>VLOOKUP(C1194, Query[[Country]:[GDP (IMF)]],16, FALSE)</f>
        <v>$495.69 Bn</v>
      </c>
      <c r="X1194" t="str">
        <f>VLOOKUP(C1194, Query[[Country]:[GDP (UN)]],17, FALSE)</f>
        <v>$425.40 Bn</v>
      </c>
      <c r="Y1194">
        <f>VLOOKUP(C1194, Query[[Country]:[GDP Per Capita]],18, FALSE)</f>
        <v>5901.61</v>
      </c>
    </row>
    <row r="1195" spans="1:25" x14ac:dyDescent="0.2">
      <c r="A1195">
        <v>994</v>
      </c>
      <c r="B1195" t="s">
        <v>996</v>
      </c>
      <c r="C1195" t="s">
        <v>141</v>
      </c>
      <c r="D1195">
        <v>23</v>
      </c>
      <c r="E1195">
        <v>355</v>
      </c>
      <c r="F1195">
        <v>478</v>
      </c>
      <c r="G1195">
        <v>210</v>
      </c>
      <c r="H1195">
        <v>878</v>
      </c>
      <c r="I1195">
        <v>987</v>
      </c>
      <c r="J1195">
        <v>800</v>
      </c>
      <c r="K1195" t="s">
        <v>2787</v>
      </c>
      <c r="L1195">
        <v>737</v>
      </c>
      <c r="M1195">
        <v>44.24</v>
      </c>
      <c r="N1195">
        <v>2014</v>
      </c>
      <c r="O1195" t="str">
        <f>VLOOKUP(C1195, Query[[Country]:[Population Rank]],2,FALSE)</f>
        <v>57</v>
      </c>
      <c r="P1195" t="str">
        <f>VLOOKUP(C1195, Query[[Country]:[Growth Rate]],3,FALSE)</f>
        <v>0.18%</v>
      </c>
      <c r="Q1195" t="str">
        <f>VLOOKUP(C1195, Query[[Country]:[World Percentage]],4,FALSE)</f>
        <v>0.31%</v>
      </c>
      <c r="R1195" t="str">
        <f>VLOOKUP(C1195, Query[[Country]:[Density]],5,FALSE)</f>
        <v>658.05</v>
      </c>
      <c r="S1195" t="str">
        <f>VLOOKUP(C1195, Query[[Country]:[Land Area]],6, FALSE)</f>
        <v>35,410</v>
      </c>
      <c r="T1195" t="str">
        <f>VLOOKUP(C1195, Query[[Country]:[Area]],10, FALSE)</f>
        <v>36,193</v>
      </c>
      <c r="U1195" t="str">
        <f>VLOOKUP(C1195, Query[[Country]:[Region]],12, FALSE)</f>
        <v>Asia</v>
      </c>
      <c r="V1195" t="str">
        <f>VLOOKUP(C1195, Query[[Country]:[Subregion]],13, FALSE)</f>
        <v>Eastern Asia</v>
      </c>
      <c r="W1195" t="str">
        <f>VLOOKUP(C1195, Query[[Country]:[GDP (IMF)]],16, FALSE)</f>
        <v>$633.70 Bn</v>
      </c>
      <c r="X1195" t="str">
        <f>VLOOKUP(C1195, Query[[Country]:[GDP (UN)]],17, FALSE)</f>
        <v>-</v>
      </c>
      <c r="Y1195">
        <f>VLOOKUP(C1195, Query[[Country]:[GDP Per Capita]],18, FALSE)</f>
        <v>26607.09</v>
      </c>
    </row>
    <row r="1196" spans="1:25" x14ac:dyDescent="0.2">
      <c r="A1196">
        <v>995</v>
      </c>
      <c r="B1196" t="s">
        <v>997</v>
      </c>
      <c r="C1196" t="s">
        <v>66</v>
      </c>
      <c r="D1196">
        <v>50</v>
      </c>
      <c r="E1196">
        <v>355</v>
      </c>
      <c r="F1196">
        <v>478</v>
      </c>
      <c r="G1196">
        <v>210</v>
      </c>
      <c r="H1196">
        <v>990</v>
      </c>
      <c r="I1196">
        <v>918</v>
      </c>
      <c r="J1196">
        <v>800</v>
      </c>
      <c r="K1196" t="s">
        <v>2787</v>
      </c>
      <c r="L1196">
        <v>637</v>
      </c>
      <c r="M1196">
        <v>44.24</v>
      </c>
      <c r="N1196">
        <v>2014</v>
      </c>
      <c r="O1196" t="str">
        <f>VLOOKUP(C1196, Query[[Country]:[Population Rank]],2,FALSE)</f>
        <v>22</v>
      </c>
      <c r="P1196" t="str">
        <f>VLOOKUP(C1196, Query[[Country]:[Growth Rate]],3,FALSE)</f>
        <v>0.22%</v>
      </c>
      <c r="Q1196" t="str">
        <f>VLOOKUP(C1196, Query[[Country]:[World Percentage]],4,FALSE)</f>
        <v>0.84%</v>
      </c>
      <c r="R1196" t="str">
        <f>VLOOKUP(C1196, Query[[Country]:[Density]],5,FALSE)</f>
        <v>118.31</v>
      </c>
      <c r="S1196" t="str">
        <f>VLOOKUP(C1196, Query[[Country]:[Land Area]],6, FALSE)</f>
        <v>547,557</v>
      </c>
      <c r="T1196" t="str">
        <f>VLOOKUP(C1196, Query[[Country]:[Area]],10, FALSE)</f>
        <v>551,695</v>
      </c>
      <c r="U1196" t="str">
        <f>VLOOKUP(C1196, Query[[Country]:[Region]],12, FALSE)</f>
        <v>Europe</v>
      </c>
      <c r="V1196" t="str">
        <f>VLOOKUP(C1196, Query[[Country]:[Subregion]],13, FALSE)</f>
        <v>Western Europe</v>
      </c>
      <c r="W1196" t="str">
        <f>VLOOKUP(C1196, Query[[Country]:[GDP (IMF)]],16, FALSE)</f>
        <v>$2.88 Tn</v>
      </c>
      <c r="X1196" t="str">
        <f>VLOOKUP(C1196, Query[[Country]:[GDP (UN)]],17, FALSE)</f>
        <v>$2.47 Tn</v>
      </c>
      <c r="Y1196">
        <f>VLOOKUP(C1196, Query[[Country]:[GDP Per Capita]],18, FALSE)</f>
        <v>44061.52</v>
      </c>
    </row>
    <row r="1197" spans="1:25" x14ac:dyDescent="0.2">
      <c r="A1197">
        <v>996</v>
      </c>
      <c r="B1197" t="s">
        <v>998</v>
      </c>
      <c r="C1197" t="s">
        <v>141</v>
      </c>
      <c r="D1197">
        <v>24</v>
      </c>
      <c r="E1197">
        <v>355</v>
      </c>
      <c r="F1197">
        <v>478</v>
      </c>
      <c r="G1197">
        <v>210</v>
      </c>
      <c r="H1197">
        <v>901</v>
      </c>
      <c r="I1197">
        <v>934</v>
      </c>
      <c r="J1197">
        <v>800</v>
      </c>
      <c r="K1197" t="s">
        <v>2787</v>
      </c>
      <c r="L1197">
        <v>737</v>
      </c>
      <c r="M1197">
        <v>44.24</v>
      </c>
      <c r="N1197">
        <v>2014</v>
      </c>
      <c r="O1197" t="str">
        <f>VLOOKUP(C1197, Query[[Country]:[Population Rank]],2,FALSE)</f>
        <v>57</v>
      </c>
      <c r="P1197" t="str">
        <f>VLOOKUP(C1197, Query[[Country]:[Growth Rate]],3,FALSE)</f>
        <v>0.18%</v>
      </c>
      <c r="Q1197" t="str">
        <f>VLOOKUP(C1197, Query[[Country]:[World Percentage]],4,FALSE)</f>
        <v>0.31%</v>
      </c>
      <c r="R1197" t="str">
        <f>VLOOKUP(C1197, Query[[Country]:[Density]],5,FALSE)</f>
        <v>658.05</v>
      </c>
      <c r="S1197" t="str">
        <f>VLOOKUP(C1197, Query[[Country]:[Land Area]],6, FALSE)</f>
        <v>35,410</v>
      </c>
      <c r="T1197" t="str">
        <f>VLOOKUP(C1197, Query[[Country]:[Area]],10, FALSE)</f>
        <v>36,193</v>
      </c>
      <c r="U1197" t="str">
        <f>VLOOKUP(C1197, Query[[Country]:[Region]],12, FALSE)</f>
        <v>Asia</v>
      </c>
      <c r="V1197" t="str">
        <f>VLOOKUP(C1197, Query[[Country]:[Subregion]],13, FALSE)</f>
        <v>Eastern Asia</v>
      </c>
      <c r="W1197" t="str">
        <f>VLOOKUP(C1197, Query[[Country]:[GDP (IMF)]],16, FALSE)</f>
        <v>$633.70 Bn</v>
      </c>
      <c r="X1197" t="str">
        <f>VLOOKUP(C1197, Query[[Country]:[GDP (UN)]],17, FALSE)</f>
        <v>-</v>
      </c>
      <c r="Y1197">
        <f>VLOOKUP(C1197, Query[[Country]:[GDP Per Capita]],18, FALSE)</f>
        <v>26607.09</v>
      </c>
    </row>
    <row r="1198" spans="1:25" x14ac:dyDescent="0.2">
      <c r="A1198">
        <v>997</v>
      </c>
      <c r="B1198" t="s">
        <v>999</v>
      </c>
      <c r="C1198" t="s">
        <v>141</v>
      </c>
      <c r="D1198">
        <v>25</v>
      </c>
      <c r="E1198">
        <v>355</v>
      </c>
      <c r="F1198">
        <v>478</v>
      </c>
      <c r="G1198">
        <v>210</v>
      </c>
      <c r="H1198">
        <v>867</v>
      </c>
      <c r="I1198">
        <v>987</v>
      </c>
      <c r="J1198">
        <v>800</v>
      </c>
      <c r="K1198" t="s">
        <v>2825</v>
      </c>
      <c r="L1198">
        <v>737</v>
      </c>
      <c r="M1198">
        <v>44.24</v>
      </c>
      <c r="N1198">
        <v>2014</v>
      </c>
      <c r="O1198" t="str">
        <f>VLOOKUP(C1198, Query[[Country]:[Population Rank]],2,FALSE)</f>
        <v>57</v>
      </c>
      <c r="P1198" t="str">
        <f>VLOOKUP(C1198, Query[[Country]:[Growth Rate]],3,FALSE)</f>
        <v>0.18%</v>
      </c>
      <c r="Q1198" t="str">
        <f>VLOOKUP(C1198, Query[[Country]:[World Percentage]],4,FALSE)</f>
        <v>0.31%</v>
      </c>
      <c r="R1198" t="str">
        <f>VLOOKUP(C1198, Query[[Country]:[Density]],5,FALSE)</f>
        <v>658.05</v>
      </c>
      <c r="S1198" t="str">
        <f>VLOOKUP(C1198, Query[[Country]:[Land Area]],6, FALSE)</f>
        <v>35,410</v>
      </c>
      <c r="T1198" t="str">
        <f>VLOOKUP(C1198, Query[[Country]:[Area]],10, FALSE)</f>
        <v>36,193</v>
      </c>
      <c r="U1198" t="str">
        <f>VLOOKUP(C1198, Query[[Country]:[Region]],12, FALSE)</f>
        <v>Asia</v>
      </c>
      <c r="V1198" t="str">
        <f>VLOOKUP(C1198, Query[[Country]:[Subregion]],13, FALSE)</f>
        <v>Eastern Asia</v>
      </c>
      <c r="W1198" t="str">
        <f>VLOOKUP(C1198, Query[[Country]:[GDP (IMF)]],16, FALSE)</f>
        <v>$633.70 Bn</v>
      </c>
      <c r="X1198" t="str">
        <f>VLOOKUP(C1198, Query[[Country]:[GDP (UN)]],17, FALSE)</f>
        <v>-</v>
      </c>
      <c r="Y1198">
        <f>VLOOKUP(C1198, Query[[Country]:[GDP Per Capita]],18, FALSE)</f>
        <v>26607.09</v>
      </c>
    </row>
    <row r="1199" spans="1:25" x14ac:dyDescent="0.2">
      <c r="A1199">
        <v>998</v>
      </c>
      <c r="B1199" t="s">
        <v>1000</v>
      </c>
      <c r="C1199" t="s">
        <v>138</v>
      </c>
      <c r="D1199">
        <v>82</v>
      </c>
      <c r="E1199">
        <v>355</v>
      </c>
      <c r="F1199">
        <v>478</v>
      </c>
      <c r="G1199">
        <v>210</v>
      </c>
      <c r="H1199">
        <v>956</v>
      </c>
      <c r="I1199">
        <v>965</v>
      </c>
      <c r="J1199">
        <v>800</v>
      </c>
      <c r="K1199" t="s">
        <v>2825</v>
      </c>
      <c r="L1199">
        <v>737</v>
      </c>
      <c r="M1199">
        <v>44.23</v>
      </c>
      <c r="N1199">
        <v>2014</v>
      </c>
      <c r="O1199" t="str">
        <f>VLOOKUP(C1199, Query[[Country]:[Population Rank]],2,FALSE)</f>
        <v>1</v>
      </c>
      <c r="P1199" t="str">
        <f>VLOOKUP(C1199, Query[[Country]:[Growth Rate]],3,FALSE)</f>
        <v>0.39%</v>
      </c>
      <c r="Q1199" t="str">
        <f>VLOOKUP(C1199, Query[[Country]:[World Percentage]],4,FALSE)</f>
        <v>18.47%</v>
      </c>
      <c r="R1199" t="str">
        <f>VLOOKUP(C1199, Query[[Country]:[Density]],5,FALSE)</f>
        <v>148.28</v>
      </c>
      <c r="S1199" t="str">
        <f>VLOOKUP(C1199, Query[[Country]:[Land Area]],6, FALSE)</f>
        <v>9,388,211</v>
      </c>
      <c r="T1199" t="str">
        <f>VLOOKUP(C1199, Query[[Country]:[Area]],10, FALSE)</f>
        <v>9,706,961</v>
      </c>
      <c r="U1199" t="str">
        <f>VLOOKUP(C1199, Query[[Country]:[Region]],12, FALSE)</f>
        <v>Asia</v>
      </c>
      <c r="V1199" t="str">
        <f>VLOOKUP(C1199, Query[[Country]:[Subregion]],13, FALSE)</f>
        <v>Eastern Asia</v>
      </c>
      <c r="W1199" t="str">
        <f>VLOOKUP(C1199, Query[[Country]:[GDP (IMF)]],16, FALSE)</f>
        <v>$15.47 Tn</v>
      </c>
      <c r="X1199" t="str">
        <f>VLOOKUP(C1199, Query[[Country]:[GDP (UN)]],17, FALSE)</f>
        <v>$11.22 Tn</v>
      </c>
      <c r="Y1199">
        <f>VLOOKUP(C1199, Query[[Country]:[GDP Per Capita]],18, FALSE)</f>
        <v>10746.78</v>
      </c>
    </row>
    <row r="1200" spans="1:25" x14ac:dyDescent="0.2">
      <c r="A1200">
        <v>999</v>
      </c>
      <c r="B1200" t="s">
        <v>1001</v>
      </c>
      <c r="C1200" t="s">
        <v>138</v>
      </c>
      <c r="D1200">
        <v>83</v>
      </c>
      <c r="E1200">
        <v>355</v>
      </c>
      <c r="F1200">
        <v>478</v>
      </c>
      <c r="G1200">
        <v>210</v>
      </c>
      <c r="H1200">
        <v>860</v>
      </c>
      <c r="I1200">
        <v>973</v>
      </c>
      <c r="J1200">
        <v>800</v>
      </c>
      <c r="K1200" t="s">
        <v>2840</v>
      </c>
      <c r="L1200">
        <v>637</v>
      </c>
      <c r="M1200">
        <v>44.21</v>
      </c>
      <c r="N1200">
        <v>2014</v>
      </c>
      <c r="O1200" t="str">
        <f>VLOOKUP(C1200, Query[[Country]:[Population Rank]],2,FALSE)</f>
        <v>1</v>
      </c>
      <c r="P1200" t="str">
        <f>VLOOKUP(C1200, Query[[Country]:[Growth Rate]],3,FALSE)</f>
        <v>0.39%</v>
      </c>
      <c r="Q1200" t="str">
        <f>VLOOKUP(C1200, Query[[Country]:[World Percentage]],4,FALSE)</f>
        <v>18.47%</v>
      </c>
      <c r="R1200" t="str">
        <f>VLOOKUP(C1200, Query[[Country]:[Density]],5,FALSE)</f>
        <v>148.28</v>
      </c>
      <c r="S1200" t="str">
        <f>VLOOKUP(C1200, Query[[Country]:[Land Area]],6, FALSE)</f>
        <v>9,388,211</v>
      </c>
      <c r="T1200" t="str">
        <f>VLOOKUP(C1200, Query[[Country]:[Area]],10, FALSE)</f>
        <v>9,706,961</v>
      </c>
      <c r="U1200" t="str">
        <f>VLOOKUP(C1200, Query[[Country]:[Region]],12, FALSE)</f>
        <v>Asia</v>
      </c>
      <c r="V1200" t="str">
        <f>VLOOKUP(C1200, Query[[Country]:[Subregion]],13, FALSE)</f>
        <v>Eastern Asia</v>
      </c>
      <c r="W1200" t="str">
        <f>VLOOKUP(C1200, Query[[Country]:[GDP (IMF)]],16, FALSE)</f>
        <v>$15.47 Tn</v>
      </c>
      <c r="X1200" t="str">
        <f>VLOOKUP(C1200, Query[[Country]:[GDP (UN)]],17, FALSE)</f>
        <v>$11.22 Tn</v>
      </c>
      <c r="Y1200">
        <f>VLOOKUP(C1200, Query[[Country]:[GDP Per Capita]],18, FALSE)</f>
        <v>10746.78</v>
      </c>
    </row>
    <row r="1201" spans="1:25" x14ac:dyDescent="0.2">
      <c r="A1201">
        <v>1000</v>
      </c>
      <c r="B1201" t="s">
        <v>1002</v>
      </c>
      <c r="C1201" t="s">
        <v>138</v>
      </c>
      <c r="D1201">
        <v>84</v>
      </c>
      <c r="E1201">
        <v>355</v>
      </c>
      <c r="F1201">
        <v>478</v>
      </c>
      <c r="G1201">
        <v>210</v>
      </c>
      <c r="H1201">
        <v>890</v>
      </c>
      <c r="I1201">
        <v>790</v>
      </c>
      <c r="J1201">
        <v>800</v>
      </c>
      <c r="K1201" t="s">
        <v>2841</v>
      </c>
      <c r="L1201">
        <v>737</v>
      </c>
      <c r="M1201">
        <v>44.18</v>
      </c>
      <c r="N1201">
        <v>2014</v>
      </c>
      <c r="O1201" t="str">
        <f>VLOOKUP(C1201, Query[[Country]:[Population Rank]],2,FALSE)</f>
        <v>1</v>
      </c>
      <c r="P1201" t="str">
        <f>VLOOKUP(C1201, Query[[Country]:[Growth Rate]],3,FALSE)</f>
        <v>0.39%</v>
      </c>
      <c r="Q1201" t="str">
        <f>VLOOKUP(C1201, Query[[Country]:[World Percentage]],4,FALSE)</f>
        <v>18.47%</v>
      </c>
      <c r="R1201" t="str">
        <f>VLOOKUP(C1201, Query[[Country]:[Density]],5,FALSE)</f>
        <v>148.28</v>
      </c>
      <c r="S1201" t="str">
        <f>VLOOKUP(C1201, Query[[Country]:[Land Area]],6, FALSE)</f>
        <v>9,388,211</v>
      </c>
      <c r="T1201" t="str">
        <f>VLOOKUP(C1201, Query[[Country]:[Area]],10, FALSE)</f>
        <v>9,706,961</v>
      </c>
      <c r="U1201" t="str">
        <f>VLOOKUP(C1201, Query[[Country]:[Region]],12, FALSE)</f>
        <v>Asia</v>
      </c>
      <c r="V1201" t="str">
        <f>VLOOKUP(C1201, Query[[Country]:[Subregion]],13, FALSE)</f>
        <v>Eastern Asia</v>
      </c>
      <c r="W1201" t="str">
        <f>VLOOKUP(C1201, Query[[Country]:[GDP (IMF)]],16, FALSE)</f>
        <v>$15.47 Tn</v>
      </c>
      <c r="X1201" t="str">
        <f>VLOOKUP(C1201, Query[[Country]:[GDP (UN)]],17, FALSE)</f>
        <v>$11.22 Tn</v>
      </c>
      <c r="Y1201">
        <f>VLOOKUP(C1201, Query[[Country]:[GDP Per Capita]],18, FALSE)</f>
        <v>10746.78</v>
      </c>
    </row>
    <row r="1202" spans="1:25" x14ac:dyDescent="0.2">
      <c r="A1202">
        <v>1</v>
      </c>
      <c r="B1202" t="s">
        <v>14</v>
      </c>
      <c r="C1202" t="s">
        <v>15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 t="s">
        <v>2117</v>
      </c>
      <c r="L1202">
        <v>3</v>
      </c>
      <c r="M1202">
        <v>100</v>
      </c>
      <c r="N1202">
        <v>2015</v>
      </c>
      <c r="O1202" t="str">
        <f>VLOOKUP(C1202, Query[[Country]:[Population Rank]],2,FALSE)</f>
        <v>3</v>
      </c>
      <c r="P1202" t="str">
        <f>VLOOKUP(C1202, Query[[Country]:[Growth Rate]],3,FALSE)</f>
        <v>0.59%</v>
      </c>
      <c r="Q1202" t="str">
        <f>VLOOKUP(C1202, Query[[Country]:[World Percentage]],4,FALSE)</f>
        <v>4.25%</v>
      </c>
      <c r="R1202" t="str">
        <f>VLOOKUP(C1202, Query[[Country]:[Density]],5,FALSE)</f>
        <v>35.32</v>
      </c>
      <c r="S1202" t="str">
        <f>VLOOKUP(C1202, Query[[Country]:[Land Area]],6, FALSE)</f>
        <v>9,147,420</v>
      </c>
      <c r="T1202" t="str">
        <f>VLOOKUP(C1202, Query[[Country]:[Area]],10, FALSE)</f>
        <v>9,372,610</v>
      </c>
      <c r="U1202" t="str">
        <f>VLOOKUP(C1202, Query[[Country]:[Region]],12, FALSE)</f>
        <v>Americas</v>
      </c>
      <c r="V1202" t="str">
        <f>VLOOKUP(C1202, Query[[Country]:[Subregion]],13, FALSE)</f>
        <v>Northern America</v>
      </c>
      <c r="W1202" t="str">
        <f>VLOOKUP(C1202, Query[[Country]:[GDP (IMF)]],16, FALSE)</f>
        <v>$22.20 Tn</v>
      </c>
      <c r="X1202" t="str">
        <f>VLOOKUP(C1202, Query[[Country]:[GDP (UN)]],17, FALSE)</f>
        <v>$18.62 Tn</v>
      </c>
      <c r="Y1202">
        <f>VLOOKUP(C1202, Query[[Country]:[GDP Per Capita]],18, FALSE)</f>
        <v>67063.27</v>
      </c>
    </row>
    <row r="1203" spans="1:25" x14ac:dyDescent="0.2">
      <c r="A1203">
        <v>2</v>
      </c>
      <c r="B1203" t="s">
        <v>17</v>
      </c>
      <c r="C1203" t="s">
        <v>15</v>
      </c>
      <c r="D1203">
        <v>2</v>
      </c>
      <c r="E1203">
        <v>9</v>
      </c>
      <c r="F1203">
        <v>2</v>
      </c>
      <c r="G1203">
        <v>4</v>
      </c>
      <c r="H1203">
        <v>5</v>
      </c>
      <c r="I1203">
        <v>3</v>
      </c>
      <c r="J1203">
        <v>3</v>
      </c>
      <c r="K1203" t="s">
        <v>1546</v>
      </c>
      <c r="L1203">
        <v>10</v>
      </c>
      <c r="M1203">
        <v>98.66</v>
      </c>
      <c r="N1203">
        <v>2015</v>
      </c>
      <c r="O1203" t="str">
        <f>VLOOKUP(C1203, Query[[Country]:[Population Rank]],2,FALSE)</f>
        <v>3</v>
      </c>
      <c r="P1203" t="str">
        <f>VLOOKUP(C1203, Query[[Country]:[Growth Rate]],3,FALSE)</f>
        <v>0.59%</v>
      </c>
      <c r="Q1203" t="str">
        <f>VLOOKUP(C1203, Query[[Country]:[World Percentage]],4,FALSE)</f>
        <v>4.25%</v>
      </c>
      <c r="R1203" t="str">
        <f>VLOOKUP(C1203, Query[[Country]:[Density]],5,FALSE)</f>
        <v>35.32</v>
      </c>
      <c r="S1203" t="str">
        <f>VLOOKUP(C1203, Query[[Country]:[Land Area]],6, FALSE)</f>
        <v>9,147,420</v>
      </c>
      <c r="T1203" t="str">
        <f>VLOOKUP(C1203, Query[[Country]:[Area]],10, FALSE)</f>
        <v>9,372,610</v>
      </c>
      <c r="U1203" t="str">
        <f>VLOOKUP(C1203, Query[[Country]:[Region]],12, FALSE)</f>
        <v>Americas</v>
      </c>
      <c r="V1203" t="str">
        <f>VLOOKUP(C1203, Query[[Country]:[Subregion]],13, FALSE)</f>
        <v>Northern America</v>
      </c>
      <c r="W1203" t="str">
        <f>VLOOKUP(C1203, Query[[Country]:[GDP (IMF)]],16, FALSE)</f>
        <v>$22.20 Tn</v>
      </c>
      <c r="X1203" t="str">
        <f>VLOOKUP(C1203, Query[[Country]:[GDP (UN)]],17, FALSE)</f>
        <v>$18.62 Tn</v>
      </c>
      <c r="Y1203">
        <f>VLOOKUP(C1203, Query[[Country]:[GDP Per Capita]],18, FALSE)</f>
        <v>67063.27</v>
      </c>
    </row>
    <row r="1204" spans="1:25" x14ac:dyDescent="0.2">
      <c r="A1204">
        <v>3</v>
      </c>
      <c r="B1204" t="s">
        <v>16</v>
      </c>
      <c r="C1204" t="s">
        <v>15</v>
      </c>
      <c r="D1204">
        <v>3</v>
      </c>
      <c r="E1204">
        <v>3</v>
      </c>
      <c r="F1204">
        <v>11</v>
      </c>
      <c r="G1204">
        <v>2</v>
      </c>
      <c r="H1204">
        <v>15</v>
      </c>
      <c r="I1204">
        <v>2</v>
      </c>
      <c r="J1204">
        <v>2</v>
      </c>
      <c r="K1204" t="s">
        <v>2376</v>
      </c>
      <c r="L1204">
        <v>1</v>
      </c>
      <c r="M1204">
        <v>97.54</v>
      </c>
      <c r="N1204">
        <v>2015</v>
      </c>
      <c r="O1204" t="str">
        <f>VLOOKUP(C1204, Query[[Country]:[Population Rank]],2,FALSE)</f>
        <v>3</v>
      </c>
      <c r="P1204" t="str">
        <f>VLOOKUP(C1204, Query[[Country]:[Growth Rate]],3,FALSE)</f>
        <v>0.59%</v>
      </c>
      <c r="Q1204" t="str">
        <f>VLOOKUP(C1204, Query[[Country]:[World Percentage]],4,FALSE)</f>
        <v>4.25%</v>
      </c>
      <c r="R1204" t="str">
        <f>VLOOKUP(C1204, Query[[Country]:[Density]],5,FALSE)</f>
        <v>35.32</v>
      </c>
      <c r="S1204" t="str">
        <f>VLOOKUP(C1204, Query[[Country]:[Land Area]],6, FALSE)</f>
        <v>9,147,420</v>
      </c>
      <c r="T1204" t="str">
        <f>VLOOKUP(C1204, Query[[Country]:[Area]],10, FALSE)</f>
        <v>9,372,610</v>
      </c>
      <c r="U1204" t="str">
        <f>VLOOKUP(C1204, Query[[Country]:[Region]],12, FALSE)</f>
        <v>Americas</v>
      </c>
      <c r="V1204" t="str">
        <f>VLOOKUP(C1204, Query[[Country]:[Subregion]],13, FALSE)</f>
        <v>Northern America</v>
      </c>
      <c r="W1204" t="str">
        <f>VLOOKUP(C1204, Query[[Country]:[GDP (IMF)]],16, FALSE)</f>
        <v>$22.20 Tn</v>
      </c>
      <c r="X1204" t="str">
        <f>VLOOKUP(C1204, Query[[Country]:[GDP (UN)]],17, FALSE)</f>
        <v>$18.62 Tn</v>
      </c>
      <c r="Y1204">
        <f>VLOOKUP(C1204, Query[[Country]:[GDP Per Capita]],18, FALSE)</f>
        <v>67063.27</v>
      </c>
    </row>
    <row r="1205" spans="1:25" x14ac:dyDescent="0.2">
      <c r="A1205">
        <v>4</v>
      </c>
      <c r="B1205" t="s">
        <v>18</v>
      </c>
      <c r="C1205" t="s">
        <v>19</v>
      </c>
      <c r="D1205">
        <v>1</v>
      </c>
      <c r="E1205">
        <v>2</v>
      </c>
      <c r="F1205">
        <v>10</v>
      </c>
      <c r="G1205">
        <v>5</v>
      </c>
      <c r="H1205">
        <v>11</v>
      </c>
      <c r="I1205">
        <v>6</v>
      </c>
      <c r="J1205">
        <v>12</v>
      </c>
      <c r="K1205" t="s">
        <v>1672</v>
      </c>
      <c r="L1205">
        <v>48</v>
      </c>
      <c r="M1205">
        <v>96.81</v>
      </c>
      <c r="N1205">
        <v>2015</v>
      </c>
      <c r="O1205" t="str">
        <f>VLOOKUP(C1205, Query[[Country]:[Population Rank]],2,FALSE)</f>
        <v>21</v>
      </c>
      <c r="P1205" t="str">
        <f>VLOOKUP(C1205, Query[[Country]:[Growth Rate]],3,FALSE)</f>
        <v>0.53%</v>
      </c>
      <c r="Q1205" t="str">
        <f>VLOOKUP(C1205, Query[[Country]:[World Percentage]],4,FALSE)</f>
        <v>0.87%</v>
      </c>
      <c r="R1205" t="str">
        <f>VLOOKUP(C1205, Query[[Country]:[Density]],5,FALSE)</f>
        <v>279.48</v>
      </c>
      <c r="S1205" t="str">
        <f>VLOOKUP(C1205, Query[[Country]:[Land Area]],6, FALSE)</f>
        <v>241,930</v>
      </c>
      <c r="T1205" t="str">
        <f>VLOOKUP(C1205, Query[[Country]:[Area]],10, FALSE)</f>
        <v>242,900</v>
      </c>
      <c r="U1205" t="str">
        <f>VLOOKUP(C1205, Query[[Country]:[Region]],12, FALSE)</f>
        <v>Europe</v>
      </c>
      <c r="V1205" t="str">
        <f>VLOOKUP(C1205, Query[[Country]:[Subregion]],13, FALSE)</f>
        <v>Northern Europe</v>
      </c>
      <c r="W1205" t="str">
        <f>VLOOKUP(C1205, Query[[Country]:[GDP (IMF)]],16, FALSE)</f>
        <v>$2.93 Tn</v>
      </c>
      <c r="X1205" t="str">
        <f>VLOOKUP(C1205, Query[[Country]:[GDP (UN)]],17, FALSE)</f>
        <v>$2.65 Tn</v>
      </c>
      <c r="Y1205">
        <f>VLOOKUP(C1205, Query[[Country]:[GDP Per Capita]],18, FALSE)</f>
        <v>43117.57</v>
      </c>
    </row>
    <row r="1206" spans="1:25" x14ac:dyDescent="0.2">
      <c r="A1206">
        <v>5</v>
      </c>
      <c r="B1206" t="s">
        <v>22</v>
      </c>
      <c r="C1206" t="s">
        <v>19</v>
      </c>
      <c r="D1206">
        <v>2</v>
      </c>
      <c r="E1206">
        <v>7</v>
      </c>
      <c r="F1206">
        <v>13</v>
      </c>
      <c r="G1206">
        <v>10</v>
      </c>
      <c r="H1206">
        <v>7</v>
      </c>
      <c r="I1206">
        <v>12</v>
      </c>
      <c r="J1206">
        <v>7</v>
      </c>
      <c r="K1206" t="s">
        <v>1326</v>
      </c>
      <c r="L1206">
        <v>15</v>
      </c>
      <c r="M1206">
        <v>96.46</v>
      </c>
      <c r="N1206">
        <v>2015</v>
      </c>
      <c r="O1206" t="str">
        <f>VLOOKUP(C1206, Query[[Country]:[Population Rank]],2,FALSE)</f>
        <v>21</v>
      </c>
      <c r="P1206" t="str">
        <f>VLOOKUP(C1206, Query[[Country]:[Growth Rate]],3,FALSE)</f>
        <v>0.53%</v>
      </c>
      <c r="Q1206" t="str">
        <f>VLOOKUP(C1206, Query[[Country]:[World Percentage]],4,FALSE)</f>
        <v>0.87%</v>
      </c>
      <c r="R1206" t="str">
        <f>VLOOKUP(C1206, Query[[Country]:[Density]],5,FALSE)</f>
        <v>279.48</v>
      </c>
      <c r="S1206" t="str">
        <f>VLOOKUP(C1206, Query[[Country]:[Land Area]],6, FALSE)</f>
        <v>241,930</v>
      </c>
      <c r="T1206" t="str">
        <f>VLOOKUP(C1206, Query[[Country]:[Area]],10, FALSE)</f>
        <v>242,900</v>
      </c>
      <c r="U1206" t="str">
        <f>VLOOKUP(C1206, Query[[Country]:[Region]],12, FALSE)</f>
        <v>Europe</v>
      </c>
      <c r="V1206" t="str">
        <f>VLOOKUP(C1206, Query[[Country]:[Subregion]],13, FALSE)</f>
        <v>Northern Europe</v>
      </c>
      <c r="W1206" t="str">
        <f>VLOOKUP(C1206, Query[[Country]:[GDP (IMF)]],16, FALSE)</f>
        <v>$2.93 Tn</v>
      </c>
      <c r="X1206" t="str">
        <f>VLOOKUP(C1206, Query[[Country]:[GDP (UN)]],17, FALSE)</f>
        <v>$2.65 Tn</v>
      </c>
      <c r="Y1206">
        <f>VLOOKUP(C1206, Query[[Country]:[GDP Per Capita]],18, FALSE)</f>
        <v>43117.57</v>
      </c>
    </row>
    <row r="1207" spans="1:25" x14ac:dyDescent="0.2">
      <c r="A1207">
        <v>6</v>
      </c>
      <c r="B1207" t="s">
        <v>24</v>
      </c>
      <c r="C1207" t="s">
        <v>15</v>
      </c>
      <c r="D1207">
        <v>4</v>
      </c>
      <c r="E1207">
        <v>13</v>
      </c>
      <c r="F1207">
        <v>6</v>
      </c>
      <c r="G1207">
        <v>9</v>
      </c>
      <c r="H1207">
        <v>13</v>
      </c>
      <c r="I1207">
        <v>13</v>
      </c>
      <c r="J1207">
        <v>11</v>
      </c>
      <c r="K1207" t="s">
        <v>2143</v>
      </c>
      <c r="L1207">
        <v>4</v>
      </c>
      <c r="M1207">
        <v>96.14</v>
      </c>
      <c r="N1207">
        <v>2015</v>
      </c>
      <c r="O1207" t="str">
        <f>VLOOKUP(C1207, Query[[Country]:[Population Rank]],2,FALSE)</f>
        <v>3</v>
      </c>
      <c r="P1207" t="str">
        <f>VLOOKUP(C1207, Query[[Country]:[Growth Rate]],3,FALSE)</f>
        <v>0.59%</v>
      </c>
      <c r="Q1207" t="str">
        <f>VLOOKUP(C1207, Query[[Country]:[World Percentage]],4,FALSE)</f>
        <v>4.25%</v>
      </c>
      <c r="R1207" t="str">
        <f>VLOOKUP(C1207, Query[[Country]:[Density]],5,FALSE)</f>
        <v>35.32</v>
      </c>
      <c r="S1207" t="str">
        <f>VLOOKUP(C1207, Query[[Country]:[Land Area]],6, FALSE)</f>
        <v>9,147,420</v>
      </c>
      <c r="T1207" t="str">
        <f>VLOOKUP(C1207, Query[[Country]:[Area]],10, FALSE)</f>
        <v>9,372,610</v>
      </c>
      <c r="U1207" t="str">
        <f>VLOOKUP(C1207, Query[[Country]:[Region]],12, FALSE)</f>
        <v>Americas</v>
      </c>
      <c r="V1207" t="str">
        <f>VLOOKUP(C1207, Query[[Country]:[Subregion]],13, FALSE)</f>
        <v>Northern America</v>
      </c>
      <c r="W1207" t="str">
        <f>VLOOKUP(C1207, Query[[Country]:[GDP (IMF)]],16, FALSE)</f>
        <v>$22.20 Tn</v>
      </c>
      <c r="X1207" t="str">
        <f>VLOOKUP(C1207, Query[[Country]:[GDP (UN)]],17, FALSE)</f>
        <v>$18.62 Tn</v>
      </c>
      <c r="Y1207">
        <f>VLOOKUP(C1207, Query[[Country]:[GDP Per Capita]],18, FALSE)</f>
        <v>67063.27</v>
      </c>
    </row>
    <row r="1208" spans="1:25" x14ac:dyDescent="0.2">
      <c r="A1208">
        <v>7</v>
      </c>
      <c r="B1208" t="s">
        <v>25</v>
      </c>
      <c r="C1208" t="s">
        <v>15</v>
      </c>
      <c r="D1208">
        <v>5</v>
      </c>
      <c r="E1208">
        <v>5</v>
      </c>
      <c r="F1208">
        <v>21</v>
      </c>
      <c r="G1208">
        <v>6</v>
      </c>
      <c r="H1208">
        <v>10</v>
      </c>
      <c r="I1208">
        <v>4</v>
      </c>
      <c r="J1208">
        <v>4</v>
      </c>
      <c r="K1208" t="s">
        <v>1471</v>
      </c>
      <c r="L1208">
        <v>29</v>
      </c>
      <c r="M1208">
        <v>92.25</v>
      </c>
      <c r="N1208">
        <v>2015</v>
      </c>
      <c r="O1208" t="str">
        <f>VLOOKUP(C1208, Query[[Country]:[Population Rank]],2,FALSE)</f>
        <v>3</v>
      </c>
      <c r="P1208" t="str">
        <f>VLOOKUP(C1208, Query[[Country]:[Growth Rate]],3,FALSE)</f>
        <v>0.59%</v>
      </c>
      <c r="Q1208" t="str">
        <f>VLOOKUP(C1208, Query[[Country]:[World Percentage]],4,FALSE)</f>
        <v>4.25%</v>
      </c>
      <c r="R1208" t="str">
        <f>VLOOKUP(C1208, Query[[Country]:[Density]],5,FALSE)</f>
        <v>35.32</v>
      </c>
      <c r="S1208" t="str">
        <f>VLOOKUP(C1208, Query[[Country]:[Land Area]],6, FALSE)</f>
        <v>9,147,420</v>
      </c>
      <c r="T1208" t="str">
        <f>VLOOKUP(C1208, Query[[Country]:[Area]],10, FALSE)</f>
        <v>9,372,610</v>
      </c>
      <c r="U1208" t="str">
        <f>VLOOKUP(C1208, Query[[Country]:[Region]],12, FALSE)</f>
        <v>Americas</v>
      </c>
      <c r="V1208" t="str">
        <f>VLOOKUP(C1208, Query[[Country]:[Subregion]],13, FALSE)</f>
        <v>Northern America</v>
      </c>
      <c r="W1208" t="str">
        <f>VLOOKUP(C1208, Query[[Country]:[GDP (IMF)]],16, FALSE)</f>
        <v>$22.20 Tn</v>
      </c>
      <c r="X1208" t="str">
        <f>VLOOKUP(C1208, Query[[Country]:[GDP (UN)]],17, FALSE)</f>
        <v>$18.62 Tn</v>
      </c>
      <c r="Y1208">
        <f>VLOOKUP(C1208, Query[[Country]:[GDP Per Capita]],18, FALSE)</f>
        <v>67063.27</v>
      </c>
    </row>
    <row r="1209" spans="1:25" x14ac:dyDescent="0.2">
      <c r="A1209">
        <v>8</v>
      </c>
      <c r="B1209" t="s">
        <v>26</v>
      </c>
      <c r="C1209" t="s">
        <v>15</v>
      </c>
      <c r="D1209">
        <v>6</v>
      </c>
      <c r="E1209">
        <v>11</v>
      </c>
      <c r="F1209">
        <v>14</v>
      </c>
      <c r="G1209">
        <v>8</v>
      </c>
      <c r="H1209">
        <v>17</v>
      </c>
      <c r="I1209">
        <v>16</v>
      </c>
      <c r="J1209">
        <v>12</v>
      </c>
      <c r="K1209" t="s">
        <v>1110</v>
      </c>
      <c r="L1209">
        <v>141</v>
      </c>
      <c r="M1209">
        <v>90.7</v>
      </c>
      <c r="N1209">
        <v>2015</v>
      </c>
      <c r="O1209" t="str">
        <f>VLOOKUP(C1209, Query[[Country]:[Population Rank]],2,FALSE)</f>
        <v>3</v>
      </c>
      <c r="P1209" t="str">
        <f>VLOOKUP(C1209, Query[[Country]:[Growth Rate]],3,FALSE)</f>
        <v>0.59%</v>
      </c>
      <c r="Q1209" t="str">
        <f>VLOOKUP(C1209, Query[[Country]:[World Percentage]],4,FALSE)</f>
        <v>4.25%</v>
      </c>
      <c r="R1209" t="str">
        <f>VLOOKUP(C1209, Query[[Country]:[Density]],5,FALSE)</f>
        <v>35.32</v>
      </c>
      <c r="S1209" t="str">
        <f>VLOOKUP(C1209, Query[[Country]:[Land Area]],6, FALSE)</f>
        <v>9,147,420</v>
      </c>
      <c r="T1209" t="str">
        <f>VLOOKUP(C1209, Query[[Country]:[Area]],10, FALSE)</f>
        <v>9,372,610</v>
      </c>
      <c r="U1209" t="str">
        <f>VLOOKUP(C1209, Query[[Country]:[Region]],12, FALSE)</f>
        <v>Americas</v>
      </c>
      <c r="V1209" t="str">
        <f>VLOOKUP(C1209, Query[[Country]:[Subregion]],13, FALSE)</f>
        <v>Northern America</v>
      </c>
      <c r="W1209" t="str">
        <f>VLOOKUP(C1209, Query[[Country]:[GDP (IMF)]],16, FALSE)</f>
        <v>$22.20 Tn</v>
      </c>
      <c r="X1209" t="str">
        <f>VLOOKUP(C1209, Query[[Country]:[GDP (UN)]],17, FALSE)</f>
        <v>$18.62 Tn</v>
      </c>
      <c r="Y1209">
        <f>VLOOKUP(C1209, Query[[Country]:[GDP Per Capita]],18, FALSE)</f>
        <v>67063.27</v>
      </c>
    </row>
    <row r="1210" spans="1:25" x14ac:dyDescent="0.2">
      <c r="A1210">
        <v>9</v>
      </c>
      <c r="B1210" t="s">
        <v>21</v>
      </c>
      <c r="C1210" t="s">
        <v>15</v>
      </c>
      <c r="D1210">
        <v>7</v>
      </c>
      <c r="E1210">
        <v>4</v>
      </c>
      <c r="F1210">
        <v>15</v>
      </c>
      <c r="G1210">
        <v>3</v>
      </c>
      <c r="H1210">
        <v>72</v>
      </c>
      <c r="I1210">
        <v>25</v>
      </c>
      <c r="J1210">
        <v>24</v>
      </c>
      <c r="K1210" t="s">
        <v>1850</v>
      </c>
      <c r="L1210">
        <v>225</v>
      </c>
      <c r="M1210">
        <v>89.42</v>
      </c>
      <c r="N1210">
        <v>2015</v>
      </c>
      <c r="O1210" t="str">
        <f>VLOOKUP(C1210, Query[[Country]:[Population Rank]],2,FALSE)</f>
        <v>3</v>
      </c>
      <c r="P1210" t="str">
        <f>VLOOKUP(C1210, Query[[Country]:[Growth Rate]],3,FALSE)</f>
        <v>0.59%</v>
      </c>
      <c r="Q1210" t="str">
        <f>VLOOKUP(C1210, Query[[Country]:[World Percentage]],4,FALSE)</f>
        <v>4.25%</v>
      </c>
      <c r="R1210" t="str">
        <f>VLOOKUP(C1210, Query[[Country]:[Density]],5,FALSE)</f>
        <v>35.32</v>
      </c>
      <c r="S1210" t="str">
        <f>VLOOKUP(C1210, Query[[Country]:[Land Area]],6, FALSE)</f>
        <v>9,147,420</v>
      </c>
      <c r="T1210" t="str">
        <f>VLOOKUP(C1210, Query[[Country]:[Area]],10, FALSE)</f>
        <v>9,372,610</v>
      </c>
      <c r="U1210" t="str">
        <f>VLOOKUP(C1210, Query[[Country]:[Region]],12, FALSE)</f>
        <v>Americas</v>
      </c>
      <c r="V1210" t="str">
        <f>VLOOKUP(C1210, Query[[Country]:[Subregion]],13, FALSE)</f>
        <v>Northern America</v>
      </c>
      <c r="W1210" t="str">
        <f>VLOOKUP(C1210, Query[[Country]:[GDP (IMF)]],16, FALSE)</f>
        <v>$22.20 Tn</v>
      </c>
      <c r="X1210" t="str">
        <f>VLOOKUP(C1210, Query[[Country]:[GDP (UN)]],17, FALSE)</f>
        <v>$18.62 Tn</v>
      </c>
      <c r="Y1210">
        <f>VLOOKUP(C1210, Query[[Country]:[GDP Per Capita]],18, FALSE)</f>
        <v>67063.27</v>
      </c>
    </row>
    <row r="1211" spans="1:25" x14ac:dyDescent="0.2">
      <c r="A1211">
        <v>10</v>
      </c>
      <c r="B1211" t="s">
        <v>27</v>
      </c>
      <c r="C1211" t="s">
        <v>15</v>
      </c>
      <c r="D1211">
        <v>8</v>
      </c>
      <c r="E1211">
        <v>12</v>
      </c>
      <c r="F1211">
        <v>18</v>
      </c>
      <c r="G1211">
        <v>14</v>
      </c>
      <c r="H1211">
        <v>24</v>
      </c>
      <c r="I1211">
        <v>15</v>
      </c>
      <c r="J1211">
        <v>25</v>
      </c>
      <c r="K1211" t="s">
        <v>1110</v>
      </c>
      <c r="L1211">
        <v>11</v>
      </c>
      <c r="M1211">
        <v>86.79</v>
      </c>
      <c r="N1211">
        <v>2015</v>
      </c>
      <c r="O1211" t="str">
        <f>VLOOKUP(C1211, Query[[Country]:[Population Rank]],2,FALSE)</f>
        <v>3</v>
      </c>
      <c r="P1211" t="str">
        <f>VLOOKUP(C1211, Query[[Country]:[Growth Rate]],3,FALSE)</f>
        <v>0.59%</v>
      </c>
      <c r="Q1211" t="str">
        <f>VLOOKUP(C1211, Query[[Country]:[World Percentage]],4,FALSE)</f>
        <v>4.25%</v>
      </c>
      <c r="R1211" t="str">
        <f>VLOOKUP(C1211, Query[[Country]:[Density]],5,FALSE)</f>
        <v>35.32</v>
      </c>
      <c r="S1211" t="str">
        <f>VLOOKUP(C1211, Query[[Country]:[Land Area]],6, FALSE)</f>
        <v>9,147,420</v>
      </c>
      <c r="T1211" t="str">
        <f>VLOOKUP(C1211, Query[[Country]:[Area]],10, FALSE)</f>
        <v>9,372,610</v>
      </c>
      <c r="U1211" t="str">
        <f>VLOOKUP(C1211, Query[[Country]:[Region]],12, FALSE)</f>
        <v>Americas</v>
      </c>
      <c r="V1211" t="str">
        <f>VLOOKUP(C1211, Query[[Country]:[Subregion]],13, FALSE)</f>
        <v>Northern America</v>
      </c>
      <c r="W1211" t="str">
        <f>VLOOKUP(C1211, Query[[Country]:[GDP (IMF)]],16, FALSE)</f>
        <v>$22.20 Tn</v>
      </c>
      <c r="X1211" t="str">
        <f>VLOOKUP(C1211, Query[[Country]:[GDP (UN)]],17, FALSE)</f>
        <v>$18.62 Tn</v>
      </c>
      <c r="Y1211">
        <f>VLOOKUP(C1211, Query[[Country]:[GDP Per Capita]],18, FALSE)</f>
        <v>67063.27</v>
      </c>
    </row>
    <row r="1212" spans="1:25" x14ac:dyDescent="0.2">
      <c r="A1212">
        <v>11</v>
      </c>
      <c r="B1212" t="s">
        <v>23</v>
      </c>
      <c r="C1212" t="s">
        <v>15</v>
      </c>
      <c r="D1212">
        <v>9</v>
      </c>
      <c r="E1212">
        <v>10</v>
      </c>
      <c r="F1212">
        <v>26</v>
      </c>
      <c r="G1212">
        <v>11</v>
      </c>
      <c r="H1212">
        <v>18</v>
      </c>
      <c r="I1212">
        <v>8</v>
      </c>
      <c r="J1212">
        <v>35</v>
      </c>
      <c r="K1212" t="s">
        <v>1806</v>
      </c>
      <c r="L1212">
        <v>49</v>
      </c>
      <c r="M1212">
        <v>86.61</v>
      </c>
      <c r="N1212">
        <v>2015</v>
      </c>
      <c r="O1212" t="str">
        <f>VLOOKUP(C1212, Query[[Country]:[Population Rank]],2,FALSE)</f>
        <v>3</v>
      </c>
      <c r="P1212" t="str">
        <f>VLOOKUP(C1212, Query[[Country]:[Growth Rate]],3,FALSE)</f>
        <v>0.59%</v>
      </c>
      <c r="Q1212" t="str">
        <f>VLOOKUP(C1212, Query[[Country]:[World Percentage]],4,FALSE)</f>
        <v>4.25%</v>
      </c>
      <c r="R1212" t="str">
        <f>VLOOKUP(C1212, Query[[Country]:[Density]],5,FALSE)</f>
        <v>35.32</v>
      </c>
      <c r="S1212" t="str">
        <f>VLOOKUP(C1212, Query[[Country]:[Land Area]],6, FALSE)</f>
        <v>9,147,420</v>
      </c>
      <c r="T1212" t="str">
        <f>VLOOKUP(C1212, Query[[Country]:[Area]],10, FALSE)</f>
        <v>9,372,610</v>
      </c>
      <c r="U1212" t="str">
        <f>VLOOKUP(C1212, Query[[Country]:[Region]],12, FALSE)</f>
        <v>Americas</v>
      </c>
      <c r="V1212" t="str">
        <f>VLOOKUP(C1212, Query[[Country]:[Subregion]],13, FALSE)</f>
        <v>Northern America</v>
      </c>
      <c r="W1212" t="str">
        <f>VLOOKUP(C1212, Query[[Country]:[GDP (IMF)]],16, FALSE)</f>
        <v>$22.20 Tn</v>
      </c>
      <c r="X1212" t="str">
        <f>VLOOKUP(C1212, Query[[Country]:[GDP (UN)]],17, FALSE)</f>
        <v>$18.62 Tn</v>
      </c>
      <c r="Y1212">
        <f>VLOOKUP(C1212, Query[[Country]:[GDP Per Capita]],18, FALSE)</f>
        <v>67063.27</v>
      </c>
    </row>
    <row r="1213" spans="1:25" x14ac:dyDescent="0.2">
      <c r="A1213">
        <v>12</v>
      </c>
      <c r="B1213" t="s">
        <v>20</v>
      </c>
      <c r="C1213" t="s">
        <v>15</v>
      </c>
      <c r="D1213">
        <v>10</v>
      </c>
      <c r="E1213">
        <v>6</v>
      </c>
      <c r="F1213">
        <v>328</v>
      </c>
      <c r="G1213">
        <v>7</v>
      </c>
      <c r="H1213">
        <v>53</v>
      </c>
      <c r="I1213">
        <v>9</v>
      </c>
      <c r="J1213">
        <v>19</v>
      </c>
      <c r="K1213" t="s">
        <v>2151</v>
      </c>
      <c r="L1213">
        <v>13</v>
      </c>
      <c r="M1213">
        <v>84.4</v>
      </c>
      <c r="N1213">
        <v>2015</v>
      </c>
      <c r="O1213" t="str">
        <f>VLOOKUP(C1213, Query[[Country]:[Population Rank]],2,FALSE)</f>
        <v>3</v>
      </c>
      <c r="P1213" t="str">
        <f>VLOOKUP(C1213, Query[[Country]:[Growth Rate]],3,FALSE)</f>
        <v>0.59%</v>
      </c>
      <c r="Q1213" t="str">
        <f>VLOOKUP(C1213, Query[[Country]:[World Percentage]],4,FALSE)</f>
        <v>4.25%</v>
      </c>
      <c r="R1213" t="str">
        <f>VLOOKUP(C1213, Query[[Country]:[Density]],5,FALSE)</f>
        <v>35.32</v>
      </c>
      <c r="S1213" t="str">
        <f>VLOOKUP(C1213, Query[[Country]:[Land Area]],6, FALSE)</f>
        <v>9,147,420</v>
      </c>
      <c r="T1213" t="str">
        <f>VLOOKUP(C1213, Query[[Country]:[Area]],10, FALSE)</f>
        <v>9,372,610</v>
      </c>
      <c r="U1213" t="str">
        <f>VLOOKUP(C1213, Query[[Country]:[Region]],12, FALSE)</f>
        <v>Americas</v>
      </c>
      <c r="V1213" t="str">
        <f>VLOOKUP(C1213, Query[[Country]:[Subregion]],13, FALSE)</f>
        <v>Northern America</v>
      </c>
      <c r="W1213" t="str">
        <f>VLOOKUP(C1213, Query[[Country]:[GDP (IMF)]],16, FALSE)</f>
        <v>$22.20 Tn</v>
      </c>
      <c r="X1213" t="str">
        <f>VLOOKUP(C1213, Query[[Country]:[GDP (UN)]],17, FALSE)</f>
        <v>$18.62 Tn</v>
      </c>
      <c r="Y1213">
        <f>VLOOKUP(C1213, Query[[Country]:[GDP Per Capita]],18, FALSE)</f>
        <v>67063.27</v>
      </c>
    </row>
    <row r="1214" spans="1:25" x14ac:dyDescent="0.2">
      <c r="A1214">
        <v>13</v>
      </c>
      <c r="B1214" t="s">
        <v>29</v>
      </c>
      <c r="C1214" t="s">
        <v>30</v>
      </c>
      <c r="D1214">
        <v>1</v>
      </c>
      <c r="E1214">
        <v>16</v>
      </c>
      <c r="F1214">
        <v>3</v>
      </c>
      <c r="G1214">
        <v>38</v>
      </c>
      <c r="H1214">
        <v>14</v>
      </c>
      <c r="I1214">
        <v>19</v>
      </c>
      <c r="J1214">
        <v>31</v>
      </c>
      <c r="K1214" t="s">
        <v>1877</v>
      </c>
      <c r="L1214">
        <v>7</v>
      </c>
      <c r="M1214">
        <v>78.23</v>
      </c>
      <c r="N1214">
        <v>2015</v>
      </c>
      <c r="O1214" t="str">
        <f>VLOOKUP(C1214, Query[[Country]:[Population Rank]],2,FALSE)</f>
        <v>11</v>
      </c>
      <c r="P1214" t="str">
        <f>VLOOKUP(C1214, Query[[Country]:[Growth Rate]],3,FALSE)</f>
        <v>-0.30%</v>
      </c>
      <c r="Q1214" t="str">
        <f>VLOOKUP(C1214, Query[[Country]:[World Percentage]],4,FALSE)</f>
        <v>1.62%</v>
      </c>
      <c r="R1214" t="str">
        <f>VLOOKUP(C1214, Query[[Country]:[Density]],5,FALSE)</f>
        <v>334.66</v>
      </c>
      <c r="S1214" t="str">
        <f>VLOOKUP(C1214, Query[[Country]:[Land Area]],6, FALSE)</f>
        <v>364,555</v>
      </c>
      <c r="T1214" t="str">
        <f>VLOOKUP(C1214, Query[[Country]:[Area]],10, FALSE)</f>
        <v>377,930</v>
      </c>
      <c r="U1214" t="str">
        <f>VLOOKUP(C1214, Query[[Country]:[Region]],12, FALSE)</f>
        <v>Asia</v>
      </c>
      <c r="V1214" t="str">
        <f>VLOOKUP(C1214, Query[[Country]:[Subregion]],13, FALSE)</f>
        <v>Eastern Asia</v>
      </c>
      <c r="W1214" t="str">
        <f>VLOOKUP(C1214, Query[[Country]:[GDP (IMF)]],16, FALSE)</f>
        <v>$5.50 Tn</v>
      </c>
      <c r="X1214" t="str">
        <f>VLOOKUP(C1214, Query[[Country]:[GDP (UN)]],17, FALSE)</f>
        <v>$4.94 Tn</v>
      </c>
      <c r="Y1214">
        <f>VLOOKUP(C1214, Query[[Country]:[GDP Per Capita]],18, FALSE)</f>
        <v>43450.14</v>
      </c>
    </row>
    <row r="1215" spans="1:25" x14ac:dyDescent="0.2">
      <c r="A1215">
        <v>14</v>
      </c>
      <c r="B1215" t="s">
        <v>28</v>
      </c>
      <c r="C1215" t="s">
        <v>15</v>
      </c>
      <c r="D1215">
        <v>11</v>
      </c>
      <c r="E1215">
        <v>20</v>
      </c>
      <c r="F1215">
        <v>4</v>
      </c>
      <c r="G1215">
        <v>28</v>
      </c>
      <c r="H1215">
        <v>8</v>
      </c>
      <c r="I1215">
        <v>18</v>
      </c>
      <c r="J1215">
        <v>14</v>
      </c>
      <c r="K1215" t="s">
        <v>1326</v>
      </c>
      <c r="L1215">
        <v>14</v>
      </c>
      <c r="M1215">
        <v>77.599999999999994</v>
      </c>
      <c r="N1215">
        <v>2015</v>
      </c>
      <c r="O1215" t="str">
        <f>VLOOKUP(C1215, Query[[Country]:[Population Rank]],2,FALSE)</f>
        <v>3</v>
      </c>
      <c r="P1215" t="str">
        <f>VLOOKUP(C1215, Query[[Country]:[Growth Rate]],3,FALSE)</f>
        <v>0.59%</v>
      </c>
      <c r="Q1215" t="str">
        <f>VLOOKUP(C1215, Query[[Country]:[World Percentage]],4,FALSE)</f>
        <v>4.25%</v>
      </c>
      <c r="R1215" t="str">
        <f>VLOOKUP(C1215, Query[[Country]:[Density]],5,FALSE)</f>
        <v>35.32</v>
      </c>
      <c r="S1215" t="str">
        <f>VLOOKUP(C1215, Query[[Country]:[Land Area]],6, FALSE)</f>
        <v>9,147,420</v>
      </c>
      <c r="T1215" t="str">
        <f>VLOOKUP(C1215, Query[[Country]:[Area]],10, FALSE)</f>
        <v>9,372,610</v>
      </c>
      <c r="U1215" t="str">
        <f>VLOOKUP(C1215, Query[[Country]:[Region]],12, FALSE)</f>
        <v>Americas</v>
      </c>
      <c r="V1215" t="str">
        <f>VLOOKUP(C1215, Query[[Country]:[Subregion]],13, FALSE)</f>
        <v>Northern America</v>
      </c>
      <c r="W1215" t="str">
        <f>VLOOKUP(C1215, Query[[Country]:[GDP (IMF)]],16, FALSE)</f>
        <v>$22.20 Tn</v>
      </c>
      <c r="X1215" t="str">
        <f>VLOOKUP(C1215, Query[[Country]:[GDP (UN)]],17, FALSE)</f>
        <v>$18.62 Tn</v>
      </c>
      <c r="Y1215">
        <f>VLOOKUP(C1215, Query[[Country]:[GDP Per Capita]],18, FALSE)</f>
        <v>67063.27</v>
      </c>
    </row>
    <row r="1216" spans="1:25" x14ac:dyDescent="0.2">
      <c r="A1216">
        <v>15</v>
      </c>
      <c r="B1216" t="s">
        <v>37</v>
      </c>
      <c r="C1216" t="s">
        <v>15</v>
      </c>
      <c r="D1216">
        <v>12</v>
      </c>
      <c r="E1216">
        <v>28</v>
      </c>
      <c r="F1216">
        <v>27</v>
      </c>
      <c r="G1216">
        <v>13</v>
      </c>
      <c r="H1216">
        <v>6</v>
      </c>
      <c r="I1216">
        <v>14</v>
      </c>
      <c r="J1216">
        <v>8</v>
      </c>
      <c r="K1216" t="s">
        <v>2604</v>
      </c>
      <c r="L1216">
        <v>9</v>
      </c>
      <c r="M1216">
        <v>76.91</v>
      </c>
      <c r="N1216">
        <v>2015</v>
      </c>
      <c r="O1216" t="str">
        <f>VLOOKUP(C1216, Query[[Country]:[Population Rank]],2,FALSE)</f>
        <v>3</v>
      </c>
      <c r="P1216" t="str">
        <f>VLOOKUP(C1216, Query[[Country]:[Growth Rate]],3,FALSE)</f>
        <v>0.59%</v>
      </c>
      <c r="Q1216" t="str">
        <f>VLOOKUP(C1216, Query[[Country]:[World Percentage]],4,FALSE)</f>
        <v>4.25%</v>
      </c>
      <c r="R1216" t="str">
        <f>VLOOKUP(C1216, Query[[Country]:[Density]],5,FALSE)</f>
        <v>35.32</v>
      </c>
      <c r="S1216" t="str">
        <f>VLOOKUP(C1216, Query[[Country]:[Land Area]],6, FALSE)</f>
        <v>9,147,420</v>
      </c>
      <c r="T1216" t="str">
        <f>VLOOKUP(C1216, Query[[Country]:[Area]],10, FALSE)</f>
        <v>9,372,610</v>
      </c>
      <c r="U1216" t="str">
        <f>VLOOKUP(C1216, Query[[Country]:[Region]],12, FALSE)</f>
        <v>Americas</v>
      </c>
      <c r="V1216" t="str">
        <f>VLOOKUP(C1216, Query[[Country]:[Subregion]],13, FALSE)</f>
        <v>Northern America</v>
      </c>
      <c r="W1216" t="str">
        <f>VLOOKUP(C1216, Query[[Country]:[GDP (IMF)]],16, FALSE)</f>
        <v>$22.20 Tn</v>
      </c>
      <c r="X1216" t="str">
        <f>VLOOKUP(C1216, Query[[Country]:[GDP (UN)]],17, FALSE)</f>
        <v>$18.62 Tn</v>
      </c>
      <c r="Y1216">
        <f>VLOOKUP(C1216, Query[[Country]:[GDP Per Capita]],18, FALSE)</f>
        <v>67063.27</v>
      </c>
    </row>
    <row r="1217" spans="1:25" x14ac:dyDescent="0.2">
      <c r="A1217">
        <v>16</v>
      </c>
      <c r="B1217" t="s">
        <v>31</v>
      </c>
      <c r="C1217" t="s">
        <v>15</v>
      </c>
      <c r="D1217">
        <v>13</v>
      </c>
      <c r="E1217">
        <v>18</v>
      </c>
      <c r="F1217">
        <v>84</v>
      </c>
      <c r="G1217">
        <v>16</v>
      </c>
      <c r="H1217">
        <v>4</v>
      </c>
      <c r="I1217">
        <v>11</v>
      </c>
      <c r="J1217">
        <v>5</v>
      </c>
      <c r="K1217" t="s">
        <v>1158</v>
      </c>
      <c r="L1217">
        <v>2</v>
      </c>
      <c r="M1217">
        <v>71.599999999999994</v>
      </c>
      <c r="N1217">
        <v>2015</v>
      </c>
      <c r="O1217" t="str">
        <f>VLOOKUP(C1217, Query[[Country]:[Population Rank]],2,FALSE)</f>
        <v>3</v>
      </c>
      <c r="P1217" t="str">
        <f>VLOOKUP(C1217, Query[[Country]:[Growth Rate]],3,FALSE)</f>
        <v>0.59%</v>
      </c>
      <c r="Q1217" t="str">
        <f>VLOOKUP(C1217, Query[[Country]:[World Percentage]],4,FALSE)</f>
        <v>4.25%</v>
      </c>
      <c r="R1217" t="str">
        <f>VLOOKUP(C1217, Query[[Country]:[Density]],5,FALSE)</f>
        <v>35.32</v>
      </c>
      <c r="S1217" t="str">
        <f>VLOOKUP(C1217, Query[[Country]:[Land Area]],6, FALSE)</f>
        <v>9,147,420</v>
      </c>
      <c r="T1217" t="str">
        <f>VLOOKUP(C1217, Query[[Country]:[Area]],10, FALSE)</f>
        <v>9,372,610</v>
      </c>
      <c r="U1217" t="str">
        <f>VLOOKUP(C1217, Query[[Country]:[Region]],12, FALSE)</f>
        <v>Americas</v>
      </c>
      <c r="V1217" t="str">
        <f>VLOOKUP(C1217, Query[[Country]:[Subregion]],13, FALSE)</f>
        <v>Northern America</v>
      </c>
      <c r="W1217" t="str">
        <f>VLOOKUP(C1217, Query[[Country]:[GDP (IMF)]],16, FALSE)</f>
        <v>$22.20 Tn</v>
      </c>
      <c r="X1217" t="str">
        <f>VLOOKUP(C1217, Query[[Country]:[GDP (UN)]],17, FALSE)</f>
        <v>$18.62 Tn</v>
      </c>
      <c r="Y1217">
        <f>VLOOKUP(C1217, Query[[Country]:[GDP Per Capita]],18, FALSE)</f>
        <v>67063.27</v>
      </c>
    </row>
    <row r="1218" spans="1:25" x14ac:dyDescent="0.2">
      <c r="A1218">
        <v>17</v>
      </c>
      <c r="B1218" t="s">
        <v>34</v>
      </c>
      <c r="C1218" t="s">
        <v>30</v>
      </c>
      <c r="D1218">
        <v>2</v>
      </c>
      <c r="E1218">
        <v>22</v>
      </c>
      <c r="F1218">
        <v>16</v>
      </c>
      <c r="G1218">
        <v>24</v>
      </c>
      <c r="H1218">
        <v>30</v>
      </c>
      <c r="I1218">
        <v>42</v>
      </c>
      <c r="J1218">
        <v>88</v>
      </c>
      <c r="K1218" t="s">
        <v>1582</v>
      </c>
      <c r="L1218">
        <v>16</v>
      </c>
      <c r="M1218">
        <v>68.599999999999994</v>
      </c>
      <c r="N1218">
        <v>2015</v>
      </c>
      <c r="O1218" t="str">
        <f>VLOOKUP(C1218, Query[[Country]:[Population Rank]],2,FALSE)</f>
        <v>11</v>
      </c>
      <c r="P1218" t="str">
        <f>VLOOKUP(C1218, Query[[Country]:[Growth Rate]],3,FALSE)</f>
        <v>-0.30%</v>
      </c>
      <c r="Q1218" t="str">
        <f>VLOOKUP(C1218, Query[[Country]:[World Percentage]],4,FALSE)</f>
        <v>1.62%</v>
      </c>
      <c r="R1218" t="str">
        <f>VLOOKUP(C1218, Query[[Country]:[Density]],5,FALSE)</f>
        <v>334.66</v>
      </c>
      <c r="S1218" t="str">
        <f>VLOOKUP(C1218, Query[[Country]:[Land Area]],6, FALSE)</f>
        <v>364,555</v>
      </c>
      <c r="T1218" t="str">
        <f>VLOOKUP(C1218, Query[[Country]:[Area]],10, FALSE)</f>
        <v>377,930</v>
      </c>
      <c r="U1218" t="str">
        <f>VLOOKUP(C1218, Query[[Country]:[Region]],12, FALSE)</f>
        <v>Asia</v>
      </c>
      <c r="V1218" t="str">
        <f>VLOOKUP(C1218, Query[[Country]:[Subregion]],13, FALSE)</f>
        <v>Eastern Asia</v>
      </c>
      <c r="W1218" t="str">
        <f>VLOOKUP(C1218, Query[[Country]:[GDP (IMF)]],16, FALSE)</f>
        <v>$5.50 Tn</v>
      </c>
      <c r="X1218" t="str">
        <f>VLOOKUP(C1218, Query[[Country]:[GDP (UN)]],17, FALSE)</f>
        <v>$4.94 Tn</v>
      </c>
      <c r="Y1218">
        <f>VLOOKUP(C1218, Query[[Country]:[GDP Per Capita]],18, FALSE)</f>
        <v>43450.14</v>
      </c>
    </row>
    <row r="1219" spans="1:25" x14ac:dyDescent="0.2">
      <c r="A1219">
        <v>18</v>
      </c>
      <c r="B1219" t="s">
        <v>41</v>
      </c>
      <c r="C1219" t="s">
        <v>15</v>
      </c>
      <c r="D1219">
        <v>14</v>
      </c>
      <c r="E1219">
        <v>32</v>
      </c>
      <c r="F1219">
        <v>22</v>
      </c>
      <c r="G1219">
        <v>18</v>
      </c>
      <c r="H1219">
        <v>47</v>
      </c>
      <c r="I1219">
        <v>29</v>
      </c>
      <c r="J1219">
        <v>46</v>
      </c>
      <c r="K1219" t="s">
        <v>2479</v>
      </c>
      <c r="L1219">
        <v>43</v>
      </c>
      <c r="M1219">
        <v>68.39</v>
      </c>
      <c r="N1219">
        <v>2015</v>
      </c>
      <c r="O1219" t="str">
        <f>VLOOKUP(C1219, Query[[Country]:[Population Rank]],2,FALSE)</f>
        <v>3</v>
      </c>
      <c r="P1219" t="str">
        <f>VLOOKUP(C1219, Query[[Country]:[Growth Rate]],3,FALSE)</f>
        <v>0.59%</v>
      </c>
      <c r="Q1219" t="str">
        <f>VLOOKUP(C1219, Query[[Country]:[World Percentage]],4,FALSE)</f>
        <v>4.25%</v>
      </c>
      <c r="R1219" t="str">
        <f>VLOOKUP(C1219, Query[[Country]:[Density]],5,FALSE)</f>
        <v>35.32</v>
      </c>
      <c r="S1219" t="str">
        <f>VLOOKUP(C1219, Query[[Country]:[Land Area]],6, FALSE)</f>
        <v>9,147,420</v>
      </c>
      <c r="T1219" t="str">
        <f>VLOOKUP(C1219, Query[[Country]:[Area]],10, FALSE)</f>
        <v>9,372,610</v>
      </c>
      <c r="U1219" t="str">
        <f>VLOOKUP(C1219, Query[[Country]:[Region]],12, FALSE)</f>
        <v>Americas</v>
      </c>
      <c r="V1219" t="str">
        <f>VLOOKUP(C1219, Query[[Country]:[Subregion]],13, FALSE)</f>
        <v>Northern America</v>
      </c>
      <c r="W1219" t="str">
        <f>VLOOKUP(C1219, Query[[Country]:[GDP (IMF)]],16, FALSE)</f>
        <v>$22.20 Tn</v>
      </c>
      <c r="X1219" t="str">
        <f>VLOOKUP(C1219, Query[[Country]:[GDP (UN)]],17, FALSE)</f>
        <v>$18.62 Tn</v>
      </c>
      <c r="Y1219">
        <f>VLOOKUP(C1219, Query[[Country]:[GDP Per Capita]],18, FALSE)</f>
        <v>67063.27</v>
      </c>
    </row>
    <row r="1220" spans="1:25" x14ac:dyDescent="0.2">
      <c r="A1220">
        <v>19</v>
      </c>
      <c r="B1220" t="s">
        <v>50</v>
      </c>
      <c r="C1220" t="s">
        <v>15</v>
      </c>
      <c r="D1220">
        <v>15</v>
      </c>
      <c r="E1220">
        <v>24</v>
      </c>
      <c r="F1220">
        <v>17</v>
      </c>
      <c r="G1220">
        <v>140</v>
      </c>
      <c r="H1220">
        <v>3</v>
      </c>
      <c r="I1220">
        <v>20</v>
      </c>
      <c r="J1220">
        <v>6</v>
      </c>
      <c r="K1220" t="s">
        <v>2524</v>
      </c>
      <c r="L1220">
        <v>12</v>
      </c>
      <c r="M1220">
        <v>68.36</v>
      </c>
      <c r="N1220">
        <v>2015</v>
      </c>
      <c r="O1220" t="str">
        <f>VLOOKUP(C1220, Query[[Country]:[Population Rank]],2,FALSE)</f>
        <v>3</v>
      </c>
      <c r="P1220" t="str">
        <f>VLOOKUP(C1220, Query[[Country]:[Growth Rate]],3,FALSE)</f>
        <v>0.59%</v>
      </c>
      <c r="Q1220" t="str">
        <f>VLOOKUP(C1220, Query[[Country]:[World Percentage]],4,FALSE)</f>
        <v>4.25%</v>
      </c>
      <c r="R1220" t="str">
        <f>VLOOKUP(C1220, Query[[Country]:[Density]],5,FALSE)</f>
        <v>35.32</v>
      </c>
      <c r="S1220" t="str">
        <f>VLOOKUP(C1220, Query[[Country]:[Land Area]],6, FALSE)</f>
        <v>9,147,420</v>
      </c>
      <c r="T1220" t="str">
        <f>VLOOKUP(C1220, Query[[Country]:[Area]],10, FALSE)</f>
        <v>9,372,610</v>
      </c>
      <c r="U1220" t="str">
        <f>VLOOKUP(C1220, Query[[Country]:[Region]],12, FALSE)</f>
        <v>Americas</v>
      </c>
      <c r="V1220" t="str">
        <f>VLOOKUP(C1220, Query[[Country]:[Subregion]],13, FALSE)</f>
        <v>Northern America</v>
      </c>
      <c r="W1220" t="str">
        <f>VLOOKUP(C1220, Query[[Country]:[GDP (IMF)]],16, FALSE)</f>
        <v>$22.20 Tn</v>
      </c>
      <c r="X1220" t="str">
        <f>VLOOKUP(C1220, Query[[Country]:[GDP (UN)]],17, FALSE)</f>
        <v>$18.62 Tn</v>
      </c>
      <c r="Y1220">
        <f>VLOOKUP(C1220, Query[[Country]:[GDP Per Capita]],18, FALSE)</f>
        <v>67063.27</v>
      </c>
    </row>
    <row r="1221" spans="1:25" x14ac:dyDescent="0.2">
      <c r="A1221">
        <v>20</v>
      </c>
      <c r="B1221" t="s">
        <v>32</v>
      </c>
      <c r="C1221" t="s">
        <v>33</v>
      </c>
      <c r="D1221">
        <v>1</v>
      </c>
      <c r="E1221">
        <v>17</v>
      </c>
      <c r="F1221">
        <v>64</v>
      </c>
      <c r="G1221">
        <v>17</v>
      </c>
      <c r="H1221">
        <v>44</v>
      </c>
      <c r="I1221">
        <v>27</v>
      </c>
      <c r="J1221">
        <v>39</v>
      </c>
      <c r="K1221" t="s">
        <v>2504</v>
      </c>
      <c r="L1221">
        <v>57</v>
      </c>
      <c r="M1221">
        <v>66.930000000000007</v>
      </c>
      <c r="N1221">
        <v>2015</v>
      </c>
      <c r="O1221" t="str">
        <f>VLOOKUP(C1221, Query[[Country]:[Population Rank]],2,FALSE)</f>
        <v>101</v>
      </c>
      <c r="P1221" t="str">
        <f>VLOOKUP(C1221, Query[[Country]:[Growth Rate]],3,FALSE)</f>
        <v>0.74%</v>
      </c>
      <c r="Q1221" t="str">
        <f>VLOOKUP(C1221, Query[[Country]:[World Percentage]],4,FALSE)</f>
        <v>0.11%</v>
      </c>
      <c r="R1221" t="str">
        <f>VLOOKUP(C1221, Query[[Country]:[Density]],5,FALSE)</f>
        <v>209.64</v>
      </c>
      <c r="S1221" t="str">
        <f>VLOOKUP(C1221, Query[[Country]:[Land Area]],6, FALSE)</f>
        <v>39,516</v>
      </c>
      <c r="T1221" t="str">
        <f>VLOOKUP(C1221, Query[[Country]:[Area]],10, FALSE)</f>
        <v>41,284</v>
      </c>
      <c r="U1221" t="str">
        <f>VLOOKUP(C1221, Query[[Country]:[Region]],12, FALSE)</f>
        <v>Europe</v>
      </c>
      <c r="V1221" t="str">
        <f>VLOOKUP(C1221, Query[[Country]:[Subregion]],13, FALSE)</f>
        <v>Western Europe</v>
      </c>
      <c r="W1221" t="str">
        <f>VLOOKUP(C1221, Query[[Country]:[GDP (IMF)]],16, FALSE)</f>
        <v>$740.70 Bn</v>
      </c>
      <c r="X1221" t="str">
        <f>VLOOKUP(C1221, Query[[Country]:[GDP (UN)]],17, FALSE)</f>
        <v>$668.85 Bn</v>
      </c>
      <c r="Y1221">
        <f>VLOOKUP(C1221, Query[[Country]:[GDP Per Capita]],18, FALSE)</f>
        <v>85584.56</v>
      </c>
    </row>
    <row r="1222" spans="1:25" x14ac:dyDescent="0.2">
      <c r="A1222">
        <v>21</v>
      </c>
      <c r="B1222" t="s">
        <v>38</v>
      </c>
      <c r="C1222" t="s">
        <v>15</v>
      </c>
      <c r="D1222">
        <v>16</v>
      </c>
      <c r="E1222">
        <v>36</v>
      </c>
      <c r="F1222">
        <v>567</v>
      </c>
      <c r="G1222">
        <v>19</v>
      </c>
      <c r="H1222">
        <v>16</v>
      </c>
      <c r="I1222">
        <v>5</v>
      </c>
      <c r="J1222">
        <v>15</v>
      </c>
      <c r="K1222" t="s">
        <v>2161</v>
      </c>
      <c r="L1222">
        <v>17</v>
      </c>
      <c r="M1222">
        <v>66.59</v>
      </c>
      <c r="N1222">
        <v>2015</v>
      </c>
      <c r="O1222" t="str">
        <f>VLOOKUP(C1222, Query[[Country]:[Population Rank]],2,FALSE)</f>
        <v>3</v>
      </c>
      <c r="P1222" t="str">
        <f>VLOOKUP(C1222, Query[[Country]:[Growth Rate]],3,FALSE)</f>
        <v>0.59%</v>
      </c>
      <c r="Q1222" t="str">
        <f>VLOOKUP(C1222, Query[[Country]:[World Percentage]],4,FALSE)</f>
        <v>4.25%</v>
      </c>
      <c r="R1222" t="str">
        <f>VLOOKUP(C1222, Query[[Country]:[Density]],5,FALSE)</f>
        <v>35.32</v>
      </c>
      <c r="S1222" t="str">
        <f>VLOOKUP(C1222, Query[[Country]:[Land Area]],6, FALSE)</f>
        <v>9,147,420</v>
      </c>
      <c r="T1222" t="str">
        <f>VLOOKUP(C1222, Query[[Country]:[Area]],10, FALSE)</f>
        <v>9,372,610</v>
      </c>
      <c r="U1222" t="str">
        <f>VLOOKUP(C1222, Query[[Country]:[Region]],12, FALSE)</f>
        <v>Americas</v>
      </c>
      <c r="V1222" t="str">
        <f>VLOOKUP(C1222, Query[[Country]:[Subregion]],13, FALSE)</f>
        <v>Northern America</v>
      </c>
      <c r="W1222" t="str">
        <f>VLOOKUP(C1222, Query[[Country]:[GDP (IMF)]],16, FALSE)</f>
        <v>$22.20 Tn</v>
      </c>
      <c r="X1222" t="str">
        <f>VLOOKUP(C1222, Query[[Country]:[GDP (UN)]],17, FALSE)</f>
        <v>$18.62 Tn</v>
      </c>
      <c r="Y1222">
        <f>VLOOKUP(C1222, Query[[Country]:[GDP Per Capita]],18, FALSE)</f>
        <v>67063.27</v>
      </c>
    </row>
    <row r="1223" spans="1:25" x14ac:dyDescent="0.2">
      <c r="A1223">
        <v>22</v>
      </c>
      <c r="B1223" t="s">
        <v>49</v>
      </c>
      <c r="C1223" t="s">
        <v>15</v>
      </c>
      <c r="D1223">
        <v>17</v>
      </c>
      <c r="E1223">
        <v>163</v>
      </c>
      <c r="F1223">
        <v>12</v>
      </c>
      <c r="G1223">
        <v>104</v>
      </c>
      <c r="H1223">
        <v>27</v>
      </c>
      <c r="I1223">
        <v>34</v>
      </c>
      <c r="J1223">
        <v>27</v>
      </c>
      <c r="K1223" t="s">
        <v>1292</v>
      </c>
      <c r="L1223">
        <v>42</v>
      </c>
      <c r="M1223">
        <v>66.56</v>
      </c>
      <c r="N1223">
        <v>2015</v>
      </c>
      <c r="O1223" t="str">
        <f>VLOOKUP(C1223, Query[[Country]:[Population Rank]],2,FALSE)</f>
        <v>3</v>
      </c>
      <c r="P1223" t="str">
        <f>VLOOKUP(C1223, Query[[Country]:[Growth Rate]],3,FALSE)</f>
        <v>0.59%</v>
      </c>
      <c r="Q1223" t="str">
        <f>VLOOKUP(C1223, Query[[Country]:[World Percentage]],4,FALSE)</f>
        <v>4.25%</v>
      </c>
      <c r="R1223" t="str">
        <f>VLOOKUP(C1223, Query[[Country]:[Density]],5,FALSE)</f>
        <v>35.32</v>
      </c>
      <c r="S1223" t="str">
        <f>VLOOKUP(C1223, Query[[Country]:[Land Area]],6, FALSE)</f>
        <v>9,147,420</v>
      </c>
      <c r="T1223" t="str">
        <f>VLOOKUP(C1223, Query[[Country]:[Area]],10, FALSE)</f>
        <v>9,372,610</v>
      </c>
      <c r="U1223" t="str">
        <f>VLOOKUP(C1223, Query[[Country]:[Region]],12, FALSE)</f>
        <v>Americas</v>
      </c>
      <c r="V1223" t="str">
        <f>VLOOKUP(C1223, Query[[Country]:[Subregion]],13, FALSE)</f>
        <v>Northern America</v>
      </c>
      <c r="W1223" t="str">
        <f>VLOOKUP(C1223, Query[[Country]:[GDP (IMF)]],16, FALSE)</f>
        <v>$22.20 Tn</v>
      </c>
      <c r="X1223" t="str">
        <f>VLOOKUP(C1223, Query[[Country]:[GDP (UN)]],17, FALSE)</f>
        <v>$18.62 Tn</v>
      </c>
      <c r="Y1223">
        <f>VLOOKUP(C1223, Query[[Country]:[GDP Per Capita]],18, FALSE)</f>
        <v>67063.27</v>
      </c>
    </row>
    <row r="1224" spans="1:25" x14ac:dyDescent="0.2">
      <c r="A1224">
        <v>23</v>
      </c>
      <c r="B1224" t="s">
        <v>40</v>
      </c>
      <c r="C1224" t="s">
        <v>36</v>
      </c>
      <c r="D1224">
        <v>1</v>
      </c>
      <c r="E1224">
        <v>15</v>
      </c>
      <c r="F1224">
        <v>164</v>
      </c>
      <c r="G1224">
        <v>15</v>
      </c>
      <c r="H1224">
        <v>120</v>
      </c>
      <c r="I1224">
        <v>97</v>
      </c>
      <c r="J1224">
        <v>368</v>
      </c>
      <c r="K1224" t="s">
        <v>1995</v>
      </c>
      <c r="L1224">
        <v>35</v>
      </c>
      <c r="M1224">
        <v>65.709999999999994</v>
      </c>
      <c r="N1224">
        <v>2015</v>
      </c>
      <c r="O1224" t="str">
        <f>VLOOKUP(C1224, Query[[Country]:[Population Rank]],2,FALSE)</f>
        <v>100</v>
      </c>
      <c r="P1224" t="str">
        <f>VLOOKUP(C1224, Query[[Country]:[Growth Rate]],3,FALSE)</f>
        <v>1.60%</v>
      </c>
      <c r="Q1224" t="str">
        <f>VLOOKUP(C1224, Query[[Country]:[World Percentage]],4,FALSE)</f>
        <v>0.11%</v>
      </c>
      <c r="R1224" t="str">
        <f>VLOOKUP(C1224, Query[[Country]:[Density]],5,FALSE)</f>
        <v>416.73</v>
      </c>
      <c r="S1224" t="str">
        <f>VLOOKUP(C1224, Query[[Country]:[Land Area]],6, FALSE)</f>
        <v>21,640</v>
      </c>
      <c r="T1224" t="str">
        <f>VLOOKUP(C1224, Query[[Country]:[Area]],10, FALSE)</f>
        <v>20,770</v>
      </c>
      <c r="U1224" t="str">
        <f>VLOOKUP(C1224, Query[[Country]:[Region]],12, FALSE)</f>
        <v>Asia</v>
      </c>
      <c r="V1224" t="str">
        <f>VLOOKUP(C1224, Query[[Country]:[Subregion]],13, FALSE)</f>
        <v>Western Asia</v>
      </c>
      <c r="W1224" t="str">
        <f>VLOOKUP(C1224, Query[[Country]:[GDP (IMF)]],16, FALSE)</f>
        <v>$403.96 Bn</v>
      </c>
      <c r="X1224" t="str">
        <f>VLOOKUP(C1224, Query[[Country]:[GDP (UN)]],17, FALSE)</f>
        <v>$317.75 Bn</v>
      </c>
      <c r="Y1224">
        <f>VLOOKUP(C1224, Query[[Country]:[GDP Per Capita]],18, FALSE)</f>
        <v>46670.83</v>
      </c>
    </row>
    <row r="1225" spans="1:25" x14ac:dyDescent="0.2">
      <c r="A1225">
        <v>24</v>
      </c>
      <c r="B1225" t="s">
        <v>91</v>
      </c>
      <c r="C1225" t="s">
        <v>92</v>
      </c>
      <c r="D1225">
        <v>1</v>
      </c>
      <c r="E1225">
        <v>367</v>
      </c>
      <c r="F1225">
        <v>9</v>
      </c>
      <c r="G1225">
        <v>218</v>
      </c>
      <c r="H1225">
        <v>36</v>
      </c>
      <c r="I1225">
        <v>163</v>
      </c>
      <c r="J1225">
        <v>146</v>
      </c>
      <c r="K1225" t="s">
        <v>2360</v>
      </c>
      <c r="L1225">
        <v>6</v>
      </c>
      <c r="M1225">
        <v>64.819999999999993</v>
      </c>
      <c r="N1225">
        <v>2015</v>
      </c>
      <c r="O1225" t="str">
        <f>VLOOKUP(C1225, Query[[Country]:[Population Rank]],2,FALSE)</f>
        <v>28</v>
      </c>
      <c r="P1225" t="str">
        <f>VLOOKUP(C1225, Query[[Country]:[Growth Rate]],3,FALSE)</f>
        <v>0.09%</v>
      </c>
      <c r="Q1225" t="str">
        <f>VLOOKUP(C1225, Query[[Country]:[World Percentage]],4,FALSE)</f>
        <v>0.66%</v>
      </c>
      <c r="R1225" t="str">
        <f>VLOOKUP(C1225, Query[[Country]:[Density]],5,FALSE)</f>
        <v>511.62</v>
      </c>
      <c r="S1225" t="str">
        <f>VLOOKUP(C1225, Query[[Country]:[Land Area]],6, FALSE)</f>
        <v>97,230</v>
      </c>
      <c r="T1225" t="str">
        <f>VLOOKUP(C1225, Query[[Country]:[Area]],10, FALSE)</f>
        <v>100,210</v>
      </c>
      <c r="U1225" t="str">
        <f>VLOOKUP(C1225, Query[[Country]:[Region]],12, FALSE)</f>
        <v>Asia</v>
      </c>
      <c r="V1225" t="str">
        <f>VLOOKUP(C1225, Query[[Country]:[Subregion]],13, FALSE)</f>
        <v>Eastern Asia</v>
      </c>
      <c r="W1225" t="str">
        <f>VLOOKUP(C1225, Query[[Country]:[GDP (IMF)]],16, FALSE)</f>
        <v>$1.74 Tn</v>
      </c>
      <c r="X1225" t="str">
        <f>VLOOKUP(C1225, Query[[Country]:[GDP (UN)]],17, FALSE)</f>
        <v>$1.41 Tn</v>
      </c>
      <c r="Y1225">
        <f>VLOOKUP(C1225, Query[[Country]:[GDP Per Capita]],18, FALSE)</f>
        <v>34023.56</v>
      </c>
    </row>
    <row r="1226" spans="1:25" x14ac:dyDescent="0.2">
      <c r="A1226">
        <v>25</v>
      </c>
      <c r="B1226" t="s">
        <v>2658</v>
      </c>
      <c r="C1226" t="s">
        <v>15</v>
      </c>
      <c r="D1226">
        <v>18</v>
      </c>
      <c r="E1226">
        <v>29</v>
      </c>
      <c r="F1226">
        <v>29</v>
      </c>
      <c r="G1226">
        <v>34</v>
      </c>
      <c r="H1226">
        <v>21</v>
      </c>
      <c r="I1226">
        <v>24</v>
      </c>
      <c r="J1226">
        <v>22</v>
      </c>
      <c r="K1226" t="s">
        <v>2066</v>
      </c>
      <c r="L1226">
        <v>27</v>
      </c>
      <c r="M1226">
        <v>64.510000000000005</v>
      </c>
      <c r="N1226">
        <v>2015</v>
      </c>
      <c r="O1226" t="str">
        <f>VLOOKUP(C1226, Query[[Country]:[Population Rank]],2,FALSE)</f>
        <v>3</v>
      </c>
      <c r="P1226" t="str">
        <f>VLOOKUP(C1226, Query[[Country]:[Growth Rate]],3,FALSE)</f>
        <v>0.59%</v>
      </c>
      <c r="Q1226" t="str">
        <f>VLOOKUP(C1226, Query[[Country]:[World Percentage]],4,FALSE)</f>
        <v>4.25%</v>
      </c>
      <c r="R1226" t="str">
        <f>VLOOKUP(C1226, Query[[Country]:[Density]],5,FALSE)</f>
        <v>35.32</v>
      </c>
      <c r="S1226" t="str">
        <f>VLOOKUP(C1226, Query[[Country]:[Land Area]],6, FALSE)</f>
        <v>9,147,420</v>
      </c>
      <c r="T1226" t="str">
        <f>VLOOKUP(C1226, Query[[Country]:[Area]],10, FALSE)</f>
        <v>9,372,610</v>
      </c>
      <c r="U1226" t="str">
        <f>VLOOKUP(C1226, Query[[Country]:[Region]],12, FALSE)</f>
        <v>Americas</v>
      </c>
      <c r="V1226" t="str">
        <f>VLOOKUP(C1226, Query[[Country]:[Subregion]],13, FALSE)</f>
        <v>Northern America</v>
      </c>
      <c r="W1226" t="str">
        <f>VLOOKUP(C1226, Query[[Country]:[GDP (IMF)]],16, FALSE)</f>
        <v>$22.20 Tn</v>
      </c>
      <c r="X1226" t="str">
        <f>VLOOKUP(C1226, Query[[Country]:[GDP (UN)]],17, FALSE)</f>
        <v>$18.62 Tn</v>
      </c>
      <c r="Y1226">
        <f>VLOOKUP(C1226, Query[[Country]:[GDP Per Capita]],18, FALSE)</f>
        <v>67063.27</v>
      </c>
    </row>
    <row r="1227" spans="1:25" x14ac:dyDescent="0.2">
      <c r="A1227">
        <v>26</v>
      </c>
      <c r="B1227" t="s">
        <v>42</v>
      </c>
      <c r="C1227" t="s">
        <v>15</v>
      </c>
      <c r="D1227">
        <v>19</v>
      </c>
      <c r="E1227">
        <v>367</v>
      </c>
      <c r="F1227">
        <v>567</v>
      </c>
      <c r="G1227">
        <v>20</v>
      </c>
      <c r="H1227">
        <v>22</v>
      </c>
      <c r="I1227">
        <v>7</v>
      </c>
      <c r="J1227">
        <v>15</v>
      </c>
      <c r="K1227" t="s">
        <v>2620</v>
      </c>
      <c r="L1227">
        <v>56</v>
      </c>
      <c r="M1227">
        <v>63.69</v>
      </c>
      <c r="N1227">
        <v>2015</v>
      </c>
      <c r="O1227" t="str">
        <f>VLOOKUP(C1227, Query[[Country]:[Population Rank]],2,FALSE)</f>
        <v>3</v>
      </c>
      <c r="P1227" t="str">
        <f>VLOOKUP(C1227, Query[[Country]:[Growth Rate]],3,FALSE)</f>
        <v>0.59%</v>
      </c>
      <c r="Q1227" t="str">
        <f>VLOOKUP(C1227, Query[[Country]:[World Percentage]],4,FALSE)</f>
        <v>4.25%</v>
      </c>
      <c r="R1227" t="str">
        <f>VLOOKUP(C1227, Query[[Country]:[Density]],5,FALSE)</f>
        <v>35.32</v>
      </c>
      <c r="S1227" t="str">
        <f>VLOOKUP(C1227, Query[[Country]:[Land Area]],6, FALSE)</f>
        <v>9,147,420</v>
      </c>
      <c r="T1227" t="str">
        <f>VLOOKUP(C1227, Query[[Country]:[Area]],10, FALSE)</f>
        <v>9,372,610</v>
      </c>
      <c r="U1227" t="str">
        <f>VLOOKUP(C1227, Query[[Country]:[Region]],12, FALSE)</f>
        <v>Americas</v>
      </c>
      <c r="V1227" t="str">
        <f>VLOOKUP(C1227, Query[[Country]:[Subregion]],13, FALSE)</f>
        <v>Northern America</v>
      </c>
      <c r="W1227" t="str">
        <f>VLOOKUP(C1227, Query[[Country]:[GDP (IMF)]],16, FALSE)</f>
        <v>$22.20 Tn</v>
      </c>
      <c r="X1227" t="str">
        <f>VLOOKUP(C1227, Query[[Country]:[GDP (UN)]],17, FALSE)</f>
        <v>$18.62 Tn</v>
      </c>
      <c r="Y1227">
        <f>VLOOKUP(C1227, Query[[Country]:[GDP Per Capita]],18, FALSE)</f>
        <v>67063.27</v>
      </c>
    </row>
    <row r="1228" spans="1:25" x14ac:dyDescent="0.2">
      <c r="A1228">
        <v>27</v>
      </c>
      <c r="B1228" t="s">
        <v>47</v>
      </c>
      <c r="C1228" t="s">
        <v>19</v>
      </c>
      <c r="D1228">
        <v>3</v>
      </c>
      <c r="E1228">
        <v>21</v>
      </c>
      <c r="F1228">
        <v>447</v>
      </c>
      <c r="G1228">
        <v>27</v>
      </c>
      <c r="H1228">
        <v>12</v>
      </c>
      <c r="I1228">
        <v>22</v>
      </c>
      <c r="J1228">
        <v>15</v>
      </c>
      <c r="K1228" t="s">
        <v>1498</v>
      </c>
      <c r="L1228">
        <v>67</v>
      </c>
      <c r="M1228">
        <v>62.27</v>
      </c>
      <c r="N1228">
        <v>2015</v>
      </c>
      <c r="O1228" t="str">
        <f>VLOOKUP(C1228, Query[[Country]:[Population Rank]],2,FALSE)</f>
        <v>21</v>
      </c>
      <c r="P1228" t="str">
        <f>VLOOKUP(C1228, Query[[Country]:[Growth Rate]],3,FALSE)</f>
        <v>0.53%</v>
      </c>
      <c r="Q1228" t="str">
        <f>VLOOKUP(C1228, Query[[Country]:[World Percentage]],4,FALSE)</f>
        <v>0.87%</v>
      </c>
      <c r="R1228" t="str">
        <f>VLOOKUP(C1228, Query[[Country]:[Density]],5,FALSE)</f>
        <v>279.48</v>
      </c>
      <c r="S1228" t="str">
        <f>VLOOKUP(C1228, Query[[Country]:[Land Area]],6, FALSE)</f>
        <v>241,930</v>
      </c>
      <c r="T1228" t="str">
        <f>VLOOKUP(C1228, Query[[Country]:[Area]],10, FALSE)</f>
        <v>242,900</v>
      </c>
      <c r="U1228" t="str">
        <f>VLOOKUP(C1228, Query[[Country]:[Region]],12, FALSE)</f>
        <v>Europe</v>
      </c>
      <c r="V1228" t="str">
        <f>VLOOKUP(C1228, Query[[Country]:[Subregion]],13, FALSE)</f>
        <v>Northern Europe</v>
      </c>
      <c r="W1228" t="str">
        <f>VLOOKUP(C1228, Query[[Country]:[GDP (IMF)]],16, FALSE)</f>
        <v>$2.93 Tn</v>
      </c>
      <c r="X1228" t="str">
        <f>VLOOKUP(C1228, Query[[Country]:[GDP (UN)]],17, FALSE)</f>
        <v>$2.65 Tn</v>
      </c>
      <c r="Y1228">
        <f>VLOOKUP(C1228, Query[[Country]:[GDP Per Capita]],18, FALSE)</f>
        <v>43117.57</v>
      </c>
    </row>
    <row r="1229" spans="1:25" x14ac:dyDescent="0.2">
      <c r="A1229">
        <v>28</v>
      </c>
      <c r="B1229" t="s">
        <v>43</v>
      </c>
      <c r="C1229" t="s">
        <v>15</v>
      </c>
      <c r="D1229">
        <v>20</v>
      </c>
      <c r="E1229">
        <v>74</v>
      </c>
      <c r="F1229">
        <v>31</v>
      </c>
      <c r="G1229">
        <v>56</v>
      </c>
      <c r="H1229">
        <v>19</v>
      </c>
      <c r="I1229">
        <v>23</v>
      </c>
      <c r="J1229">
        <v>15</v>
      </c>
      <c r="K1229" t="s">
        <v>1219</v>
      </c>
      <c r="L1229">
        <v>33</v>
      </c>
      <c r="M1229">
        <v>61.55</v>
      </c>
      <c r="N1229">
        <v>2015</v>
      </c>
      <c r="O1229" t="str">
        <f>VLOOKUP(C1229, Query[[Country]:[Population Rank]],2,FALSE)</f>
        <v>3</v>
      </c>
      <c r="P1229" t="str">
        <f>VLOOKUP(C1229, Query[[Country]:[Growth Rate]],3,FALSE)</f>
        <v>0.59%</v>
      </c>
      <c r="Q1229" t="str">
        <f>VLOOKUP(C1229, Query[[Country]:[World Percentage]],4,FALSE)</f>
        <v>4.25%</v>
      </c>
      <c r="R1229" t="str">
        <f>VLOOKUP(C1229, Query[[Country]:[Density]],5,FALSE)</f>
        <v>35.32</v>
      </c>
      <c r="S1229" t="str">
        <f>VLOOKUP(C1229, Query[[Country]:[Land Area]],6, FALSE)</f>
        <v>9,147,420</v>
      </c>
      <c r="T1229" t="str">
        <f>VLOOKUP(C1229, Query[[Country]:[Area]],10, FALSE)</f>
        <v>9,372,610</v>
      </c>
      <c r="U1229" t="str">
        <f>VLOOKUP(C1229, Query[[Country]:[Region]],12, FALSE)</f>
        <v>Americas</v>
      </c>
      <c r="V1229" t="str">
        <f>VLOOKUP(C1229, Query[[Country]:[Subregion]],13, FALSE)</f>
        <v>Northern America</v>
      </c>
      <c r="W1229" t="str">
        <f>VLOOKUP(C1229, Query[[Country]:[GDP (IMF)]],16, FALSE)</f>
        <v>$22.20 Tn</v>
      </c>
      <c r="X1229" t="str">
        <f>VLOOKUP(C1229, Query[[Country]:[GDP (UN)]],17, FALSE)</f>
        <v>$18.62 Tn</v>
      </c>
      <c r="Y1229">
        <f>VLOOKUP(C1229, Query[[Country]:[GDP Per Capita]],18, FALSE)</f>
        <v>67063.27</v>
      </c>
    </row>
    <row r="1230" spans="1:25" x14ac:dyDescent="0.2">
      <c r="A1230">
        <v>29</v>
      </c>
      <c r="B1230" t="s">
        <v>39</v>
      </c>
      <c r="C1230" t="s">
        <v>15</v>
      </c>
      <c r="D1230">
        <v>21</v>
      </c>
      <c r="E1230">
        <v>49</v>
      </c>
      <c r="F1230">
        <v>567</v>
      </c>
      <c r="G1230">
        <v>12</v>
      </c>
      <c r="H1230">
        <v>372</v>
      </c>
      <c r="I1230">
        <v>28</v>
      </c>
      <c r="J1230">
        <v>115</v>
      </c>
      <c r="K1230" t="s">
        <v>2242</v>
      </c>
      <c r="L1230">
        <v>289</v>
      </c>
      <c r="M1230">
        <v>61.28</v>
      </c>
      <c r="N1230">
        <v>2015</v>
      </c>
      <c r="O1230" t="str">
        <f>VLOOKUP(C1230, Query[[Country]:[Population Rank]],2,FALSE)</f>
        <v>3</v>
      </c>
      <c r="P1230" t="str">
        <f>VLOOKUP(C1230, Query[[Country]:[Growth Rate]],3,FALSE)</f>
        <v>0.59%</v>
      </c>
      <c r="Q1230" t="str">
        <f>VLOOKUP(C1230, Query[[Country]:[World Percentage]],4,FALSE)</f>
        <v>4.25%</v>
      </c>
      <c r="R1230" t="str">
        <f>VLOOKUP(C1230, Query[[Country]:[Density]],5,FALSE)</f>
        <v>35.32</v>
      </c>
      <c r="S1230" t="str">
        <f>VLOOKUP(C1230, Query[[Country]:[Land Area]],6, FALSE)</f>
        <v>9,147,420</v>
      </c>
      <c r="T1230" t="str">
        <f>VLOOKUP(C1230, Query[[Country]:[Area]],10, FALSE)</f>
        <v>9,372,610</v>
      </c>
      <c r="U1230" t="str">
        <f>VLOOKUP(C1230, Query[[Country]:[Region]],12, FALSE)</f>
        <v>Americas</v>
      </c>
      <c r="V1230" t="str">
        <f>VLOOKUP(C1230, Query[[Country]:[Subregion]],13, FALSE)</f>
        <v>Northern America</v>
      </c>
      <c r="W1230" t="str">
        <f>VLOOKUP(C1230, Query[[Country]:[GDP (IMF)]],16, FALSE)</f>
        <v>$22.20 Tn</v>
      </c>
      <c r="X1230" t="str">
        <f>VLOOKUP(C1230, Query[[Country]:[GDP (UN)]],17, FALSE)</f>
        <v>$18.62 Tn</v>
      </c>
      <c r="Y1230">
        <f>VLOOKUP(C1230, Query[[Country]:[GDP Per Capita]],18, FALSE)</f>
        <v>67063.27</v>
      </c>
    </row>
    <row r="1231" spans="1:25" x14ac:dyDescent="0.2">
      <c r="A1231">
        <v>30</v>
      </c>
      <c r="B1231" t="s">
        <v>46</v>
      </c>
      <c r="C1231" t="s">
        <v>15</v>
      </c>
      <c r="D1231">
        <v>22</v>
      </c>
      <c r="E1231">
        <v>75</v>
      </c>
      <c r="F1231">
        <v>36</v>
      </c>
      <c r="G1231">
        <v>25</v>
      </c>
      <c r="H1231">
        <v>48</v>
      </c>
      <c r="I1231">
        <v>50</v>
      </c>
      <c r="J1231">
        <v>26</v>
      </c>
      <c r="K1231" t="s">
        <v>1409</v>
      </c>
      <c r="L1231">
        <v>38</v>
      </c>
      <c r="M1231">
        <v>61.14</v>
      </c>
      <c r="N1231">
        <v>2015</v>
      </c>
      <c r="O1231" t="str">
        <f>VLOOKUP(C1231, Query[[Country]:[Population Rank]],2,FALSE)</f>
        <v>3</v>
      </c>
      <c r="P1231" t="str">
        <f>VLOOKUP(C1231, Query[[Country]:[Growth Rate]],3,FALSE)</f>
        <v>0.59%</v>
      </c>
      <c r="Q1231" t="str">
        <f>VLOOKUP(C1231, Query[[Country]:[World Percentage]],4,FALSE)</f>
        <v>4.25%</v>
      </c>
      <c r="R1231" t="str">
        <f>VLOOKUP(C1231, Query[[Country]:[Density]],5,FALSE)</f>
        <v>35.32</v>
      </c>
      <c r="S1231" t="str">
        <f>VLOOKUP(C1231, Query[[Country]:[Land Area]],6, FALSE)</f>
        <v>9,147,420</v>
      </c>
      <c r="T1231" t="str">
        <f>VLOOKUP(C1231, Query[[Country]:[Area]],10, FALSE)</f>
        <v>9,372,610</v>
      </c>
      <c r="U1231" t="str">
        <f>VLOOKUP(C1231, Query[[Country]:[Region]],12, FALSE)</f>
        <v>Americas</v>
      </c>
      <c r="V1231" t="str">
        <f>VLOOKUP(C1231, Query[[Country]:[Subregion]],13, FALSE)</f>
        <v>Northern America</v>
      </c>
      <c r="W1231" t="str">
        <f>VLOOKUP(C1231, Query[[Country]:[GDP (IMF)]],16, FALSE)</f>
        <v>$22.20 Tn</v>
      </c>
      <c r="X1231" t="str">
        <f>VLOOKUP(C1231, Query[[Country]:[GDP (UN)]],17, FALSE)</f>
        <v>$18.62 Tn</v>
      </c>
      <c r="Y1231">
        <f>VLOOKUP(C1231, Query[[Country]:[GDP Per Capita]],18, FALSE)</f>
        <v>67063.27</v>
      </c>
    </row>
    <row r="1232" spans="1:25" x14ac:dyDescent="0.2">
      <c r="A1232">
        <v>31</v>
      </c>
      <c r="B1232" t="s">
        <v>56</v>
      </c>
      <c r="C1232" t="s">
        <v>15</v>
      </c>
      <c r="D1232">
        <v>23</v>
      </c>
      <c r="E1232">
        <v>48</v>
      </c>
      <c r="F1232">
        <v>103</v>
      </c>
      <c r="G1232">
        <v>41</v>
      </c>
      <c r="H1232">
        <v>9</v>
      </c>
      <c r="I1232">
        <v>10</v>
      </c>
      <c r="J1232">
        <v>10</v>
      </c>
      <c r="K1232" t="s">
        <v>2489</v>
      </c>
      <c r="L1232">
        <v>40</v>
      </c>
      <c r="M1232">
        <v>60.61</v>
      </c>
      <c r="N1232">
        <v>2015</v>
      </c>
      <c r="O1232" t="str">
        <f>VLOOKUP(C1232, Query[[Country]:[Population Rank]],2,FALSE)</f>
        <v>3</v>
      </c>
      <c r="P1232" t="str">
        <f>VLOOKUP(C1232, Query[[Country]:[Growth Rate]],3,FALSE)</f>
        <v>0.59%</v>
      </c>
      <c r="Q1232" t="str">
        <f>VLOOKUP(C1232, Query[[Country]:[World Percentage]],4,FALSE)</f>
        <v>4.25%</v>
      </c>
      <c r="R1232" t="str">
        <f>VLOOKUP(C1232, Query[[Country]:[Density]],5,FALSE)</f>
        <v>35.32</v>
      </c>
      <c r="S1232" t="str">
        <f>VLOOKUP(C1232, Query[[Country]:[Land Area]],6, FALSE)</f>
        <v>9,147,420</v>
      </c>
      <c r="T1232" t="str">
        <f>VLOOKUP(C1232, Query[[Country]:[Area]],10, FALSE)</f>
        <v>9,372,610</v>
      </c>
      <c r="U1232" t="str">
        <f>VLOOKUP(C1232, Query[[Country]:[Region]],12, FALSE)</f>
        <v>Americas</v>
      </c>
      <c r="V1232" t="str">
        <f>VLOOKUP(C1232, Query[[Country]:[Subregion]],13, FALSE)</f>
        <v>Northern America</v>
      </c>
      <c r="W1232" t="str">
        <f>VLOOKUP(C1232, Query[[Country]:[GDP (IMF)]],16, FALSE)</f>
        <v>$22.20 Tn</v>
      </c>
      <c r="X1232" t="str">
        <f>VLOOKUP(C1232, Query[[Country]:[GDP (UN)]],17, FALSE)</f>
        <v>$18.62 Tn</v>
      </c>
      <c r="Y1232">
        <f>VLOOKUP(C1232, Query[[Country]:[GDP Per Capita]],18, FALSE)</f>
        <v>67063.27</v>
      </c>
    </row>
    <row r="1233" spans="1:25" x14ac:dyDescent="0.2">
      <c r="A1233">
        <v>32</v>
      </c>
      <c r="B1233" t="s">
        <v>51</v>
      </c>
      <c r="C1233" t="s">
        <v>52</v>
      </c>
      <c r="D1233">
        <v>1</v>
      </c>
      <c r="E1233">
        <v>70</v>
      </c>
      <c r="F1233">
        <v>51</v>
      </c>
      <c r="G1233">
        <v>32</v>
      </c>
      <c r="H1233">
        <v>2</v>
      </c>
      <c r="I1233">
        <v>17</v>
      </c>
      <c r="J1233">
        <v>9</v>
      </c>
      <c r="K1233" t="s">
        <v>1489</v>
      </c>
      <c r="L1233">
        <v>145</v>
      </c>
      <c r="M1233">
        <v>60.04</v>
      </c>
      <c r="N1233">
        <v>2015</v>
      </c>
      <c r="O1233" t="str">
        <f>VLOOKUP(C1233, Query[[Country]:[Population Rank]],2,FALSE)</f>
        <v>39</v>
      </c>
      <c r="P1233" t="str">
        <f>VLOOKUP(C1233, Query[[Country]:[Growth Rate]],3,FALSE)</f>
        <v>0.89%</v>
      </c>
      <c r="Q1233" t="str">
        <f>VLOOKUP(C1233, Query[[Country]:[World Percentage]],4,FALSE)</f>
        <v>0.48%</v>
      </c>
      <c r="R1233" t="str">
        <f>VLOOKUP(C1233, Query[[Country]:[Density]],5,FALSE)</f>
        <v>3.78</v>
      </c>
      <c r="S1233" t="str">
        <f>VLOOKUP(C1233, Query[[Country]:[Land Area]],6, FALSE)</f>
        <v>9,093,510</v>
      </c>
      <c r="T1233" t="str">
        <f>VLOOKUP(C1233, Query[[Country]:[Area]],10, FALSE)</f>
        <v>9,984,670</v>
      </c>
      <c r="U1233" t="str">
        <f>VLOOKUP(C1233, Query[[Country]:[Region]],12, FALSE)</f>
        <v>Americas</v>
      </c>
      <c r="V1233" t="str">
        <f>VLOOKUP(C1233, Query[[Country]:[Subregion]],13, FALSE)</f>
        <v>Northern America</v>
      </c>
      <c r="W1233" t="str">
        <f>VLOOKUP(C1233, Query[[Country]:[GDP (IMF)]],16, FALSE)</f>
        <v>$1.83 Tn</v>
      </c>
      <c r="X1233" t="str">
        <f>VLOOKUP(C1233, Query[[Country]:[GDP (UN)]],17, FALSE)</f>
        <v>$1.53 Tn</v>
      </c>
      <c r="Y1233">
        <f>VLOOKUP(C1233, Query[[Country]:[GDP Per Capita]],18, FALSE)</f>
        <v>48552.87</v>
      </c>
    </row>
    <row r="1234" spans="1:25" x14ac:dyDescent="0.2">
      <c r="A1234">
        <v>33</v>
      </c>
      <c r="B1234" t="s">
        <v>2659</v>
      </c>
      <c r="C1234" t="s">
        <v>15</v>
      </c>
      <c r="D1234">
        <v>24</v>
      </c>
      <c r="E1234">
        <v>33</v>
      </c>
      <c r="F1234">
        <v>75</v>
      </c>
      <c r="G1234">
        <v>21</v>
      </c>
      <c r="H1234">
        <v>40</v>
      </c>
      <c r="I1234">
        <v>48</v>
      </c>
      <c r="J1234">
        <v>42</v>
      </c>
      <c r="K1234" t="s">
        <v>1271</v>
      </c>
      <c r="L1234">
        <v>65</v>
      </c>
      <c r="M1234">
        <v>59.94</v>
      </c>
      <c r="N1234">
        <v>2015</v>
      </c>
      <c r="O1234" t="str">
        <f>VLOOKUP(C1234, Query[[Country]:[Population Rank]],2,FALSE)</f>
        <v>3</v>
      </c>
      <c r="P1234" t="str">
        <f>VLOOKUP(C1234, Query[[Country]:[Growth Rate]],3,FALSE)</f>
        <v>0.59%</v>
      </c>
      <c r="Q1234" t="str">
        <f>VLOOKUP(C1234, Query[[Country]:[World Percentage]],4,FALSE)</f>
        <v>4.25%</v>
      </c>
      <c r="R1234" t="str">
        <f>VLOOKUP(C1234, Query[[Country]:[Density]],5,FALSE)</f>
        <v>35.32</v>
      </c>
      <c r="S1234" t="str">
        <f>VLOOKUP(C1234, Query[[Country]:[Land Area]],6, FALSE)</f>
        <v>9,147,420</v>
      </c>
      <c r="T1234" t="str">
        <f>VLOOKUP(C1234, Query[[Country]:[Area]],10, FALSE)</f>
        <v>9,372,610</v>
      </c>
      <c r="U1234" t="str">
        <f>VLOOKUP(C1234, Query[[Country]:[Region]],12, FALSE)</f>
        <v>Americas</v>
      </c>
      <c r="V1234" t="str">
        <f>VLOOKUP(C1234, Query[[Country]:[Subregion]],13, FALSE)</f>
        <v>Northern America</v>
      </c>
      <c r="W1234" t="str">
        <f>VLOOKUP(C1234, Query[[Country]:[GDP (IMF)]],16, FALSE)</f>
        <v>$22.20 Tn</v>
      </c>
      <c r="X1234" t="str">
        <f>VLOOKUP(C1234, Query[[Country]:[GDP (UN)]],17, FALSE)</f>
        <v>$18.62 Tn</v>
      </c>
      <c r="Y1234">
        <f>VLOOKUP(C1234, Query[[Country]:[GDP Per Capita]],18, FALSE)</f>
        <v>67063.27</v>
      </c>
    </row>
    <row r="1235" spans="1:25" x14ac:dyDescent="0.2">
      <c r="A1235">
        <v>34</v>
      </c>
      <c r="B1235" t="s">
        <v>125</v>
      </c>
      <c r="C1235" t="s">
        <v>30</v>
      </c>
      <c r="D1235">
        <v>3</v>
      </c>
      <c r="E1235">
        <v>284</v>
      </c>
      <c r="F1235">
        <v>5</v>
      </c>
      <c r="G1235">
        <v>218</v>
      </c>
      <c r="H1235">
        <v>309</v>
      </c>
      <c r="I1235">
        <v>246</v>
      </c>
      <c r="J1235">
        <v>368</v>
      </c>
      <c r="K1235" t="s">
        <v>2842</v>
      </c>
      <c r="L1235">
        <v>80</v>
      </c>
      <c r="M1235">
        <v>59.84</v>
      </c>
      <c r="N1235">
        <v>2015</v>
      </c>
      <c r="O1235" t="str">
        <f>VLOOKUP(C1235, Query[[Country]:[Population Rank]],2,FALSE)</f>
        <v>11</v>
      </c>
      <c r="P1235" t="str">
        <f>VLOOKUP(C1235, Query[[Country]:[Growth Rate]],3,FALSE)</f>
        <v>-0.30%</v>
      </c>
      <c r="Q1235" t="str">
        <f>VLOOKUP(C1235, Query[[Country]:[World Percentage]],4,FALSE)</f>
        <v>1.62%</v>
      </c>
      <c r="R1235" t="str">
        <f>VLOOKUP(C1235, Query[[Country]:[Density]],5,FALSE)</f>
        <v>334.66</v>
      </c>
      <c r="S1235" t="str">
        <f>VLOOKUP(C1235, Query[[Country]:[Land Area]],6, FALSE)</f>
        <v>364,555</v>
      </c>
      <c r="T1235" t="str">
        <f>VLOOKUP(C1235, Query[[Country]:[Area]],10, FALSE)</f>
        <v>377,930</v>
      </c>
      <c r="U1235" t="str">
        <f>VLOOKUP(C1235, Query[[Country]:[Region]],12, FALSE)</f>
        <v>Asia</v>
      </c>
      <c r="V1235" t="str">
        <f>VLOOKUP(C1235, Query[[Country]:[Subregion]],13, FALSE)</f>
        <v>Eastern Asia</v>
      </c>
      <c r="W1235" t="str">
        <f>VLOOKUP(C1235, Query[[Country]:[GDP (IMF)]],16, FALSE)</f>
        <v>$5.50 Tn</v>
      </c>
      <c r="X1235" t="str">
        <f>VLOOKUP(C1235, Query[[Country]:[GDP (UN)]],17, FALSE)</f>
        <v>$4.94 Tn</v>
      </c>
      <c r="Y1235">
        <f>VLOOKUP(C1235, Query[[Country]:[GDP Per Capita]],18, FALSE)</f>
        <v>43450.14</v>
      </c>
    </row>
    <row r="1236" spans="1:25" x14ac:dyDescent="0.2">
      <c r="A1236">
        <v>35</v>
      </c>
      <c r="B1236" t="s">
        <v>44</v>
      </c>
      <c r="C1236" t="s">
        <v>19</v>
      </c>
      <c r="D1236">
        <v>4</v>
      </c>
      <c r="E1236">
        <v>90</v>
      </c>
      <c r="F1236">
        <v>82</v>
      </c>
      <c r="G1236">
        <v>30</v>
      </c>
      <c r="H1236">
        <v>19</v>
      </c>
      <c r="I1236">
        <v>26</v>
      </c>
      <c r="J1236">
        <v>23</v>
      </c>
      <c r="K1236" t="s">
        <v>2127</v>
      </c>
      <c r="L1236">
        <v>47</v>
      </c>
      <c r="M1236">
        <v>59.61</v>
      </c>
      <c r="N1236">
        <v>2015</v>
      </c>
      <c r="O1236" t="str">
        <f>VLOOKUP(C1236, Query[[Country]:[Population Rank]],2,FALSE)</f>
        <v>21</v>
      </c>
      <c r="P1236" t="str">
        <f>VLOOKUP(C1236, Query[[Country]:[Growth Rate]],3,FALSE)</f>
        <v>0.53%</v>
      </c>
      <c r="Q1236" t="str">
        <f>VLOOKUP(C1236, Query[[Country]:[World Percentage]],4,FALSE)</f>
        <v>0.87%</v>
      </c>
      <c r="R1236" t="str">
        <f>VLOOKUP(C1236, Query[[Country]:[Density]],5,FALSE)</f>
        <v>279.48</v>
      </c>
      <c r="S1236" t="str">
        <f>VLOOKUP(C1236, Query[[Country]:[Land Area]],6, FALSE)</f>
        <v>241,930</v>
      </c>
      <c r="T1236" t="str">
        <f>VLOOKUP(C1236, Query[[Country]:[Area]],10, FALSE)</f>
        <v>242,900</v>
      </c>
      <c r="U1236" t="str">
        <f>VLOOKUP(C1236, Query[[Country]:[Region]],12, FALSE)</f>
        <v>Europe</v>
      </c>
      <c r="V1236" t="str">
        <f>VLOOKUP(C1236, Query[[Country]:[Subregion]],13, FALSE)</f>
        <v>Northern Europe</v>
      </c>
      <c r="W1236" t="str">
        <f>VLOOKUP(C1236, Query[[Country]:[GDP (IMF)]],16, FALSE)</f>
        <v>$2.93 Tn</v>
      </c>
      <c r="X1236" t="str">
        <f>VLOOKUP(C1236, Query[[Country]:[GDP (UN)]],17, FALSE)</f>
        <v>$2.65 Tn</v>
      </c>
      <c r="Y1236">
        <f>VLOOKUP(C1236, Query[[Country]:[GDP Per Capita]],18, FALSE)</f>
        <v>43117.57</v>
      </c>
    </row>
    <row r="1237" spans="1:25" x14ac:dyDescent="0.2">
      <c r="A1237">
        <v>36</v>
      </c>
      <c r="B1237" t="s">
        <v>2662</v>
      </c>
      <c r="C1237" t="s">
        <v>66</v>
      </c>
      <c r="D1237">
        <v>1</v>
      </c>
      <c r="E1237">
        <v>98</v>
      </c>
      <c r="F1237">
        <v>7</v>
      </c>
      <c r="G1237">
        <v>216</v>
      </c>
      <c r="H1237">
        <v>327</v>
      </c>
      <c r="I1237">
        <v>314</v>
      </c>
      <c r="J1237">
        <v>234</v>
      </c>
      <c r="K1237" t="s">
        <v>2666</v>
      </c>
      <c r="L1237">
        <v>172</v>
      </c>
      <c r="M1237">
        <v>59.2</v>
      </c>
      <c r="N1237">
        <v>2015</v>
      </c>
      <c r="O1237" t="str">
        <f>VLOOKUP(C1237, Query[[Country]:[Population Rank]],2,FALSE)</f>
        <v>22</v>
      </c>
      <c r="P1237" t="str">
        <f>VLOOKUP(C1237, Query[[Country]:[Growth Rate]],3,FALSE)</f>
        <v>0.22%</v>
      </c>
      <c r="Q1237" t="str">
        <f>VLOOKUP(C1237, Query[[Country]:[World Percentage]],4,FALSE)</f>
        <v>0.84%</v>
      </c>
      <c r="R1237" t="str">
        <f>VLOOKUP(C1237, Query[[Country]:[Density]],5,FALSE)</f>
        <v>118.31</v>
      </c>
      <c r="S1237" t="str">
        <f>VLOOKUP(C1237, Query[[Country]:[Land Area]],6, FALSE)</f>
        <v>547,557</v>
      </c>
      <c r="T1237" t="str">
        <f>VLOOKUP(C1237, Query[[Country]:[Area]],10, FALSE)</f>
        <v>551,695</v>
      </c>
      <c r="U1237" t="str">
        <f>VLOOKUP(C1237, Query[[Country]:[Region]],12, FALSE)</f>
        <v>Europe</v>
      </c>
      <c r="V1237" t="str">
        <f>VLOOKUP(C1237, Query[[Country]:[Subregion]],13, FALSE)</f>
        <v>Western Europe</v>
      </c>
      <c r="W1237" t="str">
        <f>VLOOKUP(C1237, Query[[Country]:[GDP (IMF)]],16, FALSE)</f>
        <v>$2.88 Tn</v>
      </c>
      <c r="X1237" t="str">
        <f>VLOOKUP(C1237, Query[[Country]:[GDP (UN)]],17, FALSE)</f>
        <v>$2.47 Tn</v>
      </c>
      <c r="Y1237">
        <f>VLOOKUP(C1237, Query[[Country]:[GDP Per Capita]],18, FALSE)</f>
        <v>44061.52</v>
      </c>
    </row>
    <row r="1238" spans="1:25" x14ac:dyDescent="0.2">
      <c r="A1238">
        <v>37</v>
      </c>
      <c r="B1238" t="s">
        <v>2661</v>
      </c>
      <c r="C1238" t="s">
        <v>66</v>
      </c>
      <c r="D1238">
        <v>2</v>
      </c>
      <c r="E1238">
        <v>8</v>
      </c>
      <c r="F1238">
        <v>502</v>
      </c>
      <c r="G1238">
        <v>54</v>
      </c>
      <c r="H1238">
        <v>379</v>
      </c>
      <c r="I1238">
        <v>157</v>
      </c>
      <c r="J1238">
        <v>645</v>
      </c>
      <c r="K1238" t="s">
        <v>2666</v>
      </c>
      <c r="L1238">
        <v>871</v>
      </c>
      <c r="M1238">
        <v>58.8</v>
      </c>
      <c r="N1238">
        <v>2015</v>
      </c>
      <c r="O1238" t="str">
        <f>VLOOKUP(C1238, Query[[Country]:[Population Rank]],2,FALSE)</f>
        <v>22</v>
      </c>
      <c r="P1238" t="str">
        <f>VLOOKUP(C1238, Query[[Country]:[Growth Rate]],3,FALSE)</f>
        <v>0.22%</v>
      </c>
      <c r="Q1238" t="str">
        <f>VLOOKUP(C1238, Query[[Country]:[World Percentage]],4,FALSE)</f>
        <v>0.84%</v>
      </c>
      <c r="R1238" t="str">
        <f>VLOOKUP(C1238, Query[[Country]:[Density]],5,FALSE)</f>
        <v>118.31</v>
      </c>
      <c r="S1238" t="str">
        <f>VLOOKUP(C1238, Query[[Country]:[Land Area]],6, FALSE)</f>
        <v>547,557</v>
      </c>
      <c r="T1238" t="str">
        <f>VLOOKUP(C1238, Query[[Country]:[Area]],10, FALSE)</f>
        <v>551,695</v>
      </c>
      <c r="U1238" t="str">
        <f>VLOOKUP(C1238, Query[[Country]:[Region]],12, FALSE)</f>
        <v>Europe</v>
      </c>
      <c r="V1238" t="str">
        <f>VLOOKUP(C1238, Query[[Country]:[Subregion]],13, FALSE)</f>
        <v>Western Europe</v>
      </c>
      <c r="W1238" t="str">
        <f>VLOOKUP(C1238, Query[[Country]:[GDP (IMF)]],16, FALSE)</f>
        <v>$2.88 Tn</v>
      </c>
      <c r="X1238" t="str">
        <f>VLOOKUP(C1238, Query[[Country]:[GDP (UN)]],17, FALSE)</f>
        <v>$2.47 Tn</v>
      </c>
      <c r="Y1238">
        <f>VLOOKUP(C1238, Query[[Country]:[GDP Per Capita]],18, FALSE)</f>
        <v>44061.52</v>
      </c>
    </row>
    <row r="1239" spans="1:25" x14ac:dyDescent="0.2">
      <c r="A1239">
        <v>38</v>
      </c>
      <c r="B1239" t="s">
        <v>136</v>
      </c>
      <c r="C1239" t="s">
        <v>30</v>
      </c>
      <c r="D1239">
        <v>4</v>
      </c>
      <c r="E1239">
        <v>288</v>
      </c>
      <c r="F1239">
        <v>8</v>
      </c>
      <c r="G1239">
        <v>218</v>
      </c>
      <c r="H1239">
        <v>406</v>
      </c>
      <c r="I1239">
        <v>389</v>
      </c>
      <c r="J1239">
        <v>368</v>
      </c>
      <c r="K1239" t="s">
        <v>2843</v>
      </c>
      <c r="L1239">
        <v>248</v>
      </c>
      <c r="M1239">
        <v>58.17</v>
      </c>
      <c r="N1239">
        <v>2015</v>
      </c>
      <c r="O1239" t="str">
        <f>VLOOKUP(C1239, Query[[Country]:[Population Rank]],2,FALSE)</f>
        <v>11</v>
      </c>
      <c r="P1239" t="str">
        <f>VLOOKUP(C1239, Query[[Country]:[Growth Rate]],3,FALSE)</f>
        <v>-0.30%</v>
      </c>
      <c r="Q1239" t="str">
        <f>VLOOKUP(C1239, Query[[Country]:[World Percentage]],4,FALSE)</f>
        <v>1.62%</v>
      </c>
      <c r="R1239" t="str">
        <f>VLOOKUP(C1239, Query[[Country]:[Density]],5,FALSE)</f>
        <v>334.66</v>
      </c>
      <c r="S1239" t="str">
        <f>VLOOKUP(C1239, Query[[Country]:[Land Area]],6, FALSE)</f>
        <v>364,555</v>
      </c>
      <c r="T1239" t="str">
        <f>VLOOKUP(C1239, Query[[Country]:[Area]],10, FALSE)</f>
        <v>377,930</v>
      </c>
      <c r="U1239" t="str">
        <f>VLOOKUP(C1239, Query[[Country]:[Region]],12, FALSE)</f>
        <v>Asia</v>
      </c>
      <c r="V1239" t="str">
        <f>VLOOKUP(C1239, Query[[Country]:[Subregion]],13, FALSE)</f>
        <v>Eastern Asia</v>
      </c>
      <c r="W1239" t="str">
        <f>VLOOKUP(C1239, Query[[Country]:[GDP (IMF)]],16, FALSE)</f>
        <v>$5.50 Tn</v>
      </c>
      <c r="X1239" t="str">
        <f>VLOOKUP(C1239, Query[[Country]:[GDP (UN)]],17, FALSE)</f>
        <v>$4.94 Tn</v>
      </c>
      <c r="Y1239">
        <f>VLOOKUP(C1239, Query[[Country]:[GDP Per Capita]],18, FALSE)</f>
        <v>43450.14</v>
      </c>
    </row>
    <row r="1240" spans="1:25" x14ac:dyDescent="0.2">
      <c r="A1240">
        <v>39</v>
      </c>
      <c r="B1240" t="s">
        <v>35</v>
      </c>
      <c r="C1240" t="s">
        <v>36</v>
      </c>
      <c r="D1240">
        <v>2</v>
      </c>
      <c r="E1240">
        <v>19</v>
      </c>
      <c r="F1240">
        <v>567</v>
      </c>
      <c r="G1240">
        <v>22</v>
      </c>
      <c r="H1240">
        <v>246</v>
      </c>
      <c r="I1240">
        <v>63</v>
      </c>
      <c r="J1240">
        <v>234</v>
      </c>
      <c r="K1240" t="s">
        <v>1995</v>
      </c>
      <c r="L1240">
        <v>45</v>
      </c>
      <c r="M1240">
        <v>57.17</v>
      </c>
      <c r="N1240">
        <v>2015</v>
      </c>
      <c r="O1240" t="str">
        <f>VLOOKUP(C1240, Query[[Country]:[Population Rank]],2,FALSE)</f>
        <v>100</v>
      </c>
      <c r="P1240" t="str">
        <f>VLOOKUP(C1240, Query[[Country]:[Growth Rate]],3,FALSE)</f>
        <v>1.60%</v>
      </c>
      <c r="Q1240" t="str">
        <f>VLOOKUP(C1240, Query[[Country]:[World Percentage]],4,FALSE)</f>
        <v>0.11%</v>
      </c>
      <c r="R1240" t="str">
        <f>VLOOKUP(C1240, Query[[Country]:[Density]],5,FALSE)</f>
        <v>416.73</v>
      </c>
      <c r="S1240" t="str">
        <f>VLOOKUP(C1240, Query[[Country]:[Land Area]],6, FALSE)</f>
        <v>21,640</v>
      </c>
      <c r="T1240" t="str">
        <f>VLOOKUP(C1240, Query[[Country]:[Area]],10, FALSE)</f>
        <v>20,770</v>
      </c>
      <c r="U1240" t="str">
        <f>VLOOKUP(C1240, Query[[Country]:[Region]],12, FALSE)</f>
        <v>Asia</v>
      </c>
      <c r="V1240" t="str">
        <f>VLOOKUP(C1240, Query[[Country]:[Subregion]],13, FALSE)</f>
        <v>Western Asia</v>
      </c>
      <c r="W1240" t="str">
        <f>VLOOKUP(C1240, Query[[Country]:[GDP (IMF)]],16, FALSE)</f>
        <v>$403.96 Bn</v>
      </c>
      <c r="X1240" t="str">
        <f>VLOOKUP(C1240, Query[[Country]:[GDP (UN)]],17, FALSE)</f>
        <v>$317.75 Bn</v>
      </c>
      <c r="Y1240">
        <f>VLOOKUP(C1240, Query[[Country]:[GDP Per Capita]],18, FALSE)</f>
        <v>46670.83</v>
      </c>
    </row>
    <row r="1241" spans="1:25" x14ac:dyDescent="0.2">
      <c r="A1241">
        <v>40</v>
      </c>
      <c r="B1241" t="s">
        <v>53</v>
      </c>
      <c r="C1241" t="s">
        <v>15</v>
      </c>
      <c r="D1241">
        <v>25</v>
      </c>
      <c r="E1241">
        <v>124</v>
      </c>
      <c r="F1241">
        <v>69</v>
      </c>
      <c r="G1241">
        <v>86</v>
      </c>
      <c r="H1241">
        <v>32</v>
      </c>
      <c r="I1241">
        <v>32</v>
      </c>
      <c r="J1241">
        <v>19</v>
      </c>
      <c r="K1241" t="s">
        <v>2205</v>
      </c>
      <c r="L1241">
        <v>41</v>
      </c>
      <c r="M1241">
        <v>57.09</v>
      </c>
      <c r="N1241">
        <v>2015</v>
      </c>
      <c r="O1241" t="str">
        <f>VLOOKUP(C1241, Query[[Country]:[Population Rank]],2,FALSE)</f>
        <v>3</v>
      </c>
      <c r="P1241" t="str">
        <f>VLOOKUP(C1241, Query[[Country]:[Growth Rate]],3,FALSE)</f>
        <v>0.59%</v>
      </c>
      <c r="Q1241" t="str">
        <f>VLOOKUP(C1241, Query[[Country]:[World Percentage]],4,FALSE)</f>
        <v>4.25%</v>
      </c>
      <c r="R1241" t="str">
        <f>VLOOKUP(C1241, Query[[Country]:[Density]],5,FALSE)</f>
        <v>35.32</v>
      </c>
      <c r="S1241" t="str">
        <f>VLOOKUP(C1241, Query[[Country]:[Land Area]],6, FALSE)</f>
        <v>9,147,420</v>
      </c>
      <c r="T1241" t="str">
        <f>VLOOKUP(C1241, Query[[Country]:[Area]],10, FALSE)</f>
        <v>9,372,610</v>
      </c>
      <c r="U1241" t="str">
        <f>VLOOKUP(C1241, Query[[Country]:[Region]],12, FALSE)</f>
        <v>Americas</v>
      </c>
      <c r="V1241" t="str">
        <f>VLOOKUP(C1241, Query[[Country]:[Subregion]],13, FALSE)</f>
        <v>Northern America</v>
      </c>
      <c r="W1241" t="str">
        <f>VLOOKUP(C1241, Query[[Country]:[GDP (IMF)]],16, FALSE)</f>
        <v>$22.20 Tn</v>
      </c>
      <c r="X1241" t="str">
        <f>VLOOKUP(C1241, Query[[Country]:[GDP (UN)]],17, FALSE)</f>
        <v>$18.62 Tn</v>
      </c>
      <c r="Y1241">
        <f>VLOOKUP(C1241, Query[[Country]:[GDP Per Capita]],18, FALSE)</f>
        <v>67063.27</v>
      </c>
    </row>
    <row r="1242" spans="1:25" x14ac:dyDescent="0.2">
      <c r="A1242">
        <v>41</v>
      </c>
      <c r="B1242" t="s">
        <v>103</v>
      </c>
      <c r="C1242" t="s">
        <v>15</v>
      </c>
      <c r="D1242">
        <v>26</v>
      </c>
      <c r="E1242">
        <v>209</v>
      </c>
      <c r="F1242">
        <v>20</v>
      </c>
      <c r="G1242">
        <v>126</v>
      </c>
      <c r="H1242">
        <v>94</v>
      </c>
      <c r="I1242">
        <v>74</v>
      </c>
      <c r="J1242">
        <v>88</v>
      </c>
      <c r="K1242" t="s">
        <v>1256</v>
      </c>
      <c r="L1242">
        <v>97</v>
      </c>
      <c r="M1242">
        <v>56.73</v>
      </c>
      <c r="N1242">
        <v>2015</v>
      </c>
      <c r="O1242" t="str">
        <f>VLOOKUP(C1242, Query[[Country]:[Population Rank]],2,FALSE)</f>
        <v>3</v>
      </c>
      <c r="P1242" t="str">
        <f>VLOOKUP(C1242, Query[[Country]:[Growth Rate]],3,FALSE)</f>
        <v>0.59%</v>
      </c>
      <c r="Q1242" t="str">
        <f>VLOOKUP(C1242, Query[[Country]:[World Percentage]],4,FALSE)</f>
        <v>4.25%</v>
      </c>
      <c r="R1242" t="str">
        <f>VLOOKUP(C1242, Query[[Country]:[Density]],5,FALSE)</f>
        <v>35.32</v>
      </c>
      <c r="S1242" t="str">
        <f>VLOOKUP(C1242, Query[[Country]:[Land Area]],6, FALSE)</f>
        <v>9,147,420</v>
      </c>
      <c r="T1242" t="str">
        <f>VLOOKUP(C1242, Query[[Country]:[Area]],10, FALSE)</f>
        <v>9,372,610</v>
      </c>
      <c r="U1242" t="str">
        <f>VLOOKUP(C1242, Query[[Country]:[Region]],12, FALSE)</f>
        <v>Americas</v>
      </c>
      <c r="V1242" t="str">
        <f>VLOOKUP(C1242, Query[[Country]:[Subregion]],13, FALSE)</f>
        <v>Northern America</v>
      </c>
      <c r="W1242" t="str">
        <f>VLOOKUP(C1242, Query[[Country]:[GDP (IMF)]],16, FALSE)</f>
        <v>$22.20 Tn</v>
      </c>
      <c r="X1242" t="str">
        <f>VLOOKUP(C1242, Query[[Country]:[GDP (UN)]],17, FALSE)</f>
        <v>$18.62 Tn</v>
      </c>
      <c r="Y1242">
        <f>VLOOKUP(C1242, Query[[Country]:[GDP Per Capita]],18, FALSE)</f>
        <v>67063.27</v>
      </c>
    </row>
    <row r="1243" spans="1:25" x14ac:dyDescent="0.2">
      <c r="A1243">
        <v>42</v>
      </c>
      <c r="B1243" t="s">
        <v>58</v>
      </c>
      <c r="C1243" t="s">
        <v>52</v>
      </c>
      <c r="D1243">
        <v>2</v>
      </c>
      <c r="E1243">
        <v>34</v>
      </c>
      <c r="F1243">
        <v>37</v>
      </c>
      <c r="G1243">
        <v>75</v>
      </c>
      <c r="H1243">
        <v>33</v>
      </c>
      <c r="I1243">
        <v>53</v>
      </c>
      <c r="J1243">
        <v>44</v>
      </c>
      <c r="K1243" t="s">
        <v>2583</v>
      </c>
      <c r="L1243">
        <v>132</v>
      </c>
      <c r="M1243">
        <v>56.49</v>
      </c>
      <c r="N1243">
        <v>2015</v>
      </c>
      <c r="O1243" t="str">
        <f>VLOOKUP(C1243, Query[[Country]:[Population Rank]],2,FALSE)</f>
        <v>39</v>
      </c>
      <c r="P1243" t="str">
        <f>VLOOKUP(C1243, Query[[Country]:[Growth Rate]],3,FALSE)</f>
        <v>0.89%</v>
      </c>
      <c r="Q1243" t="str">
        <f>VLOOKUP(C1243, Query[[Country]:[World Percentage]],4,FALSE)</f>
        <v>0.48%</v>
      </c>
      <c r="R1243" t="str">
        <f>VLOOKUP(C1243, Query[[Country]:[Density]],5,FALSE)</f>
        <v>3.78</v>
      </c>
      <c r="S1243" t="str">
        <f>VLOOKUP(C1243, Query[[Country]:[Land Area]],6, FALSE)</f>
        <v>9,093,510</v>
      </c>
      <c r="T1243" t="str">
        <f>VLOOKUP(C1243, Query[[Country]:[Area]],10, FALSE)</f>
        <v>9,984,670</v>
      </c>
      <c r="U1243" t="str">
        <f>VLOOKUP(C1243, Query[[Country]:[Region]],12, FALSE)</f>
        <v>Americas</v>
      </c>
      <c r="V1243" t="str">
        <f>VLOOKUP(C1243, Query[[Country]:[Subregion]],13, FALSE)</f>
        <v>Northern America</v>
      </c>
      <c r="W1243" t="str">
        <f>VLOOKUP(C1243, Query[[Country]:[GDP (IMF)]],16, FALSE)</f>
        <v>$1.83 Tn</v>
      </c>
      <c r="X1243" t="str">
        <f>VLOOKUP(C1243, Query[[Country]:[GDP (UN)]],17, FALSE)</f>
        <v>$1.53 Tn</v>
      </c>
      <c r="Y1243">
        <f>VLOOKUP(C1243, Query[[Country]:[GDP Per Capita]],18, FALSE)</f>
        <v>48552.87</v>
      </c>
    </row>
    <row r="1244" spans="1:25" x14ac:dyDescent="0.2">
      <c r="A1244">
        <v>43</v>
      </c>
      <c r="B1244" t="s">
        <v>59</v>
      </c>
      <c r="C1244" t="s">
        <v>15</v>
      </c>
      <c r="D1244">
        <v>27</v>
      </c>
      <c r="E1244">
        <v>55</v>
      </c>
      <c r="F1244">
        <v>33</v>
      </c>
      <c r="G1244">
        <v>47</v>
      </c>
      <c r="H1244">
        <v>75</v>
      </c>
      <c r="I1244">
        <v>95</v>
      </c>
      <c r="J1244">
        <v>68</v>
      </c>
      <c r="K1244" t="s">
        <v>2542</v>
      </c>
      <c r="L1244">
        <v>28</v>
      </c>
      <c r="M1244">
        <v>56.39</v>
      </c>
      <c r="N1244">
        <v>2015</v>
      </c>
      <c r="O1244" t="str">
        <f>VLOOKUP(C1244, Query[[Country]:[Population Rank]],2,FALSE)</f>
        <v>3</v>
      </c>
      <c r="P1244" t="str">
        <f>VLOOKUP(C1244, Query[[Country]:[Growth Rate]],3,FALSE)</f>
        <v>0.59%</v>
      </c>
      <c r="Q1244" t="str">
        <f>VLOOKUP(C1244, Query[[Country]:[World Percentage]],4,FALSE)</f>
        <v>4.25%</v>
      </c>
      <c r="R1244" t="str">
        <f>VLOOKUP(C1244, Query[[Country]:[Density]],5,FALSE)</f>
        <v>35.32</v>
      </c>
      <c r="S1244" t="str">
        <f>VLOOKUP(C1244, Query[[Country]:[Land Area]],6, FALSE)</f>
        <v>9,147,420</v>
      </c>
      <c r="T1244" t="str">
        <f>VLOOKUP(C1244, Query[[Country]:[Area]],10, FALSE)</f>
        <v>9,372,610</v>
      </c>
      <c r="U1244" t="str">
        <f>VLOOKUP(C1244, Query[[Country]:[Region]],12, FALSE)</f>
        <v>Americas</v>
      </c>
      <c r="V1244" t="str">
        <f>VLOOKUP(C1244, Query[[Country]:[Subregion]],13, FALSE)</f>
        <v>Northern America</v>
      </c>
      <c r="W1244" t="str">
        <f>VLOOKUP(C1244, Query[[Country]:[GDP (IMF)]],16, FALSE)</f>
        <v>$22.20 Tn</v>
      </c>
      <c r="X1244" t="str">
        <f>VLOOKUP(C1244, Query[[Country]:[GDP (UN)]],17, FALSE)</f>
        <v>$18.62 Tn</v>
      </c>
      <c r="Y1244">
        <f>VLOOKUP(C1244, Query[[Country]:[GDP Per Capita]],18, FALSE)</f>
        <v>67063.27</v>
      </c>
    </row>
    <row r="1245" spans="1:25" x14ac:dyDescent="0.2">
      <c r="A1245">
        <v>44</v>
      </c>
      <c r="B1245" t="s">
        <v>74</v>
      </c>
      <c r="C1245" t="s">
        <v>15</v>
      </c>
      <c r="D1245">
        <v>28</v>
      </c>
      <c r="E1245">
        <v>40</v>
      </c>
      <c r="F1245">
        <v>19</v>
      </c>
      <c r="G1245">
        <v>218</v>
      </c>
      <c r="H1245">
        <v>246</v>
      </c>
      <c r="I1245">
        <v>167</v>
      </c>
      <c r="J1245">
        <v>136</v>
      </c>
      <c r="K1245" t="s">
        <v>1920</v>
      </c>
      <c r="L1245">
        <v>63</v>
      </c>
      <c r="M1245">
        <v>56.35</v>
      </c>
      <c r="N1245">
        <v>2015</v>
      </c>
      <c r="O1245" t="str">
        <f>VLOOKUP(C1245, Query[[Country]:[Population Rank]],2,FALSE)</f>
        <v>3</v>
      </c>
      <c r="P1245" t="str">
        <f>VLOOKUP(C1245, Query[[Country]:[Growth Rate]],3,FALSE)</f>
        <v>0.59%</v>
      </c>
      <c r="Q1245" t="str">
        <f>VLOOKUP(C1245, Query[[Country]:[World Percentage]],4,FALSE)</f>
        <v>4.25%</v>
      </c>
      <c r="R1245" t="str">
        <f>VLOOKUP(C1245, Query[[Country]:[Density]],5,FALSE)</f>
        <v>35.32</v>
      </c>
      <c r="S1245" t="str">
        <f>VLOOKUP(C1245, Query[[Country]:[Land Area]],6, FALSE)</f>
        <v>9,147,420</v>
      </c>
      <c r="T1245" t="str">
        <f>VLOOKUP(C1245, Query[[Country]:[Area]],10, FALSE)</f>
        <v>9,372,610</v>
      </c>
      <c r="U1245" t="str">
        <f>VLOOKUP(C1245, Query[[Country]:[Region]],12, FALSE)</f>
        <v>Americas</v>
      </c>
      <c r="V1245" t="str">
        <f>VLOOKUP(C1245, Query[[Country]:[Subregion]],13, FALSE)</f>
        <v>Northern America</v>
      </c>
      <c r="W1245" t="str">
        <f>VLOOKUP(C1245, Query[[Country]:[GDP (IMF)]],16, FALSE)</f>
        <v>$22.20 Tn</v>
      </c>
      <c r="X1245" t="str">
        <f>VLOOKUP(C1245, Query[[Country]:[GDP (UN)]],17, FALSE)</f>
        <v>$18.62 Tn</v>
      </c>
      <c r="Y1245">
        <f>VLOOKUP(C1245, Query[[Country]:[GDP Per Capita]],18, FALSE)</f>
        <v>67063.27</v>
      </c>
    </row>
    <row r="1246" spans="1:25" x14ac:dyDescent="0.2">
      <c r="A1246">
        <v>45</v>
      </c>
      <c r="B1246" t="s">
        <v>48</v>
      </c>
      <c r="C1246" t="s">
        <v>30</v>
      </c>
      <c r="D1246">
        <v>5</v>
      </c>
      <c r="E1246">
        <v>46</v>
      </c>
      <c r="F1246">
        <v>39</v>
      </c>
      <c r="G1246">
        <v>75</v>
      </c>
      <c r="H1246">
        <v>50</v>
      </c>
      <c r="I1246">
        <v>58</v>
      </c>
      <c r="J1246">
        <v>182</v>
      </c>
      <c r="K1246" t="s">
        <v>1911</v>
      </c>
      <c r="L1246">
        <v>18</v>
      </c>
      <c r="M1246">
        <v>56.03</v>
      </c>
      <c r="N1246">
        <v>2015</v>
      </c>
      <c r="O1246" t="str">
        <f>VLOOKUP(C1246, Query[[Country]:[Population Rank]],2,FALSE)</f>
        <v>11</v>
      </c>
      <c r="P1246" t="str">
        <f>VLOOKUP(C1246, Query[[Country]:[Growth Rate]],3,FALSE)</f>
        <v>-0.30%</v>
      </c>
      <c r="Q1246" t="str">
        <f>VLOOKUP(C1246, Query[[Country]:[World Percentage]],4,FALSE)</f>
        <v>1.62%</v>
      </c>
      <c r="R1246" t="str">
        <f>VLOOKUP(C1246, Query[[Country]:[Density]],5,FALSE)</f>
        <v>334.66</v>
      </c>
      <c r="S1246" t="str">
        <f>VLOOKUP(C1246, Query[[Country]:[Land Area]],6, FALSE)</f>
        <v>364,555</v>
      </c>
      <c r="T1246" t="str">
        <f>VLOOKUP(C1246, Query[[Country]:[Area]],10, FALSE)</f>
        <v>377,930</v>
      </c>
      <c r="U1246" t="str">
        <f>VLOOKUP(C1246, Query[[Country]:[Region]],12, FALSE)</f>
        <v>Asia</v>
      </c>
      <c r="V1246" t="str">
        <f>VLOOKUP(C1246, Query[[Country]:[Subregion]],13, FALSE)</f>
        <v>Eastern Asia</v>
      </c>
      <c r="W1246" t="str">
        <f>VLOOKUP(C1246, Query[[Country]:[GDP (IMF)]],16, FALSE)</f>
        <v>$5.50 Tn</v>
      </c>
      <c r="X1246" t="str">
        <f>VLOOKUP(C1246, Query[[Country]:[GDP (UN)]],17, FALSE)</f>
        <v>$4.94 Tn</v>
      </c>
      <c r="Y1246">
        <f>VLOOKUP(C1246, Query[[Country]:[GDP Per Capita]],18, FALSE)</f>
        <v>43450.14</v>
      </c>
    </row>
    <row r="1247" spans="1:25" x14ac:dyDescent="0.2">
      <c r="A1247">
        <v>46</v>
      </c>
      <c r="B1247" t="s">
        <v>87</v>
      </c>
      <c r="C1247" t="s">
        <v>15</v>
      </c>
      <c r="D1247">
        <v>29</v>
      </c>
      <c r="E1247">
        <v>79</v>
      </c>
      <c r="F1247">
        <v>169</v>
      </c>
      <c r="G1247">
        <v>218</v>
      </c>
      <c r="H1247">
        <v>25</v>
      </c>
      <c r="I1247">
        <v>57</v>
      </c>
      <c r="J1247">
        <v>21</v>
      </c>
      <c r="K1247" t="s">
        <v>1628</v>
      </c>
      <c r="L1247">
        <v>50</v>
      </c>
      <c r="M1247">
        <v>55.63</v>
      </c>
      <c r="N1247">
        <v>2015</v>
      </c>
      <c r="O1247" t="str">
        <f>VLOOKUP(C1247, Query[[Country]:[Population Rank]],2,FALSE)</f>
        <v>3</v>
      </c>
      <c r="P1247" t="str">
        <f>VLOOKUP(C1247, Query[[Country]:[Growth Rate]],3,FALSE)</f>
        <v>0.59%</v>
      </c>
      <c r="Q1247" t="str">
        <f>VLOOKUP(C1247, Query[[Country]:[World Percentage]],4,FALSE)</f>
        <v>4.25%</v>
      </c>
      <c r="R1247" t="str">
        <f>VLOOKUP(C1247, Query[[Country]:[Density]],5,FALSE)</f>
        <v>35.32</v>
      </c>
      <c r="S1247" t="str">
        <f>VLOOKUP(C1247, Query[[Country]:[Land Area]],6, FALSE)</f>
        <v>9,147,420</v>
      </c>
      <c r="T1247" t="str">
        <f>VLOOKUP(C1247, Query[[Country]:[Area]],10, FALSE)</f>
        <v>9,372,610</v>
      </c>
      <c r="U1247" t="str">
        <f>VLOOKUP(C1247, Query[[Country]:[Region]],12, FALSE)</f>
        <v>Americas</v>
      </c>
      <c r="V1247" t="str">
        <f>VLOOKUP(C1247, Query[[Country]:[Subregion]],13, FALSE)</f>
        <v>Northern America</v>
      </c>
      <c r="W1247" t="str">
        <f>VLOOKUP(C1247, Query[[Country]:[GDP (IMF)]],16, FALSE)</f>
        <v>$22.20 Tn</v>
      </c>
      <c r="X1247" t="str">
        <f>VLOOKUP(C1247, Query[[Country]:[GDP (UN)]],17, FALSE)</f>
        <v>$18.62 Tn</v>
      </c>
      <c r="Y1247">
        <f>VLOOKUP(C1247, Query[[Country]:[GDP Per Capita]],18, FALSE)</f>
        <v>67063.27</v>
      </c>
    </row>
    <row r="1248" spans="1:25" x14ac:dyDescent="0.2">
      <c r="A1248">
        <v>47</v>
      </c>
      <c r="B1248" t="s">
        <v>79</v>
      </c>
      <c r="C1248" t="s">
        <v>15</v>
      </c>
      <c r="D1248">
        <v>30</v>
      </c>
      <c r="E1248">
        <v>230</v>
      </c>
      <c r="F1248">
        <v>44</v>
      </c>
      <c r="G1248">
        <v>62</v>
      </c>
      <c r="H1248">
        <v>49</v>
      </c>
      <c r="I1248">
        <v>43</v>
      </c>
      <c r="J1248">
        <v>28</v>
      </c>
      <c r="K1248" t="s">
        <v>1901</v>
      </c>
      <c r="L1248">
        <v>92</v>
      </c>
      <c r="M1248">
        <v>55.54</v>
      </c>
      <c r="N1248">
        <v>2015</v>
      </c>
      <c r="O1248" t="str">
        <f>VLOOKUP(C1248, Query[[Country]:[Population Rank]],2,FALSE)</f>
        <v>3</v>
      </c>
      <c r="P1248" t="str">
        <f>VLOOKUP(C1248, Query[[Country]:[Growth Rate]],3,FALSE)</f>
        <v>0.59%</v>
      </c>
      <c r="Q1248" t="str">
        <f>VLOOKUP(C1248, Query[[Country]:[World Percentage]],4,FALSE)</f>
        <v>4.25%</v>
      </c>
      <c r="R1248" t="str">
        <f>VLOOKUP(C1248, Query[[Country]:[Density]],5,FALSE)</f>
        <v>35.32</v>
      </c>
      <c r="S1248" t="str">
        <f>VLOOKUP(C1248, Query[[Country]:[Land Area]],6, FALSE)</f>
        <v>9,147,420</v>
      </c>
      <c r="T1248" t="str">
        <f>VLOOKUP(C1248, Query[[Country]:[Area]],10, FALSE)</f>
        <v>9,372,610</v>
      </c>
      <c r="U1248" t="str">
        <f>VLOOKUP(C1248, Query[[Country]:[Region]],12, FALSE)</f>
        <v>Americas</v>
      </c>
      <c r="V1248" t="str">
        <f>VLOOKUP(C1248, Query[[Country]:[Subregion]],13, FALSE)</f>
        <v>Northern America</v>
      </c>
      <c r="W1248" t="str">
        <f>VLOOKUP(C1248, Query[[Country]:[GDP (IMF)]],16, FALSE)</f>
        <v>$22.20 Tn</v>
      </c>
      <c r="X1248" t="str">
        <f>VLOOKUP(C1248, Query[[Country]:[GDP (UN)]],17, FALSE)</f>
        <v>$18.62 Tn</v>
      </c>
      <c r="Y1248">
        <f>VLOOKUP(C1248, Query[[Country]:[GDP Per Capita]],18, FALSE)</f>
        <v>67063.27</v>
      </c>
    </row>
    <row r="1249" spans="1:25" x14ac:dyDescent="0.2">
      <c r="A1249">
        <v>48</v>
      </c>
      <c r="B1249" t="s">
        <v>67</v>
      </c>
      <c r="C1249" t="s">
        <v>15</v>
      </c>
      <c r="D1249">
        <v>31</v>
      </c>
      <c r="E1249">
        <v>63</v>
      </c>
      <c r="F1249">
        <v>130</v>
      </c>
      <c r="G1249">
        <v>63</v>
      </c>
      <c r="H1249">
        <v>23</v>
      </c>
      <c r="I1249">
        <v>40</v>
      </c>
      <c r="J1249">
        <v>31</v>
      </c>
      <c r="K1249" t="s">
        <v>1698</v>
      </c>
      <c r="L1249">
        <v>59</v>
      </c>
      <c r="M1249">
        <v>55.51</v>
      </c>
      <c r="N1249">
        <v>2015</v>
      </c>
      <c r="O1249" t="str">
        <f>VLOOKUP(C1249, Query[[Country]:[Population Rank]],2,FALSE)</f>
        <v>3</v>
      </c>
      <c r="P1249" t="str">
        <f>VLOOKUP(C1249, Query[[Country]:[Growth Rate]],3,FALSE)</f>
        <v>0.59%</v>
      </c>
      <c r="Q1249" t="str">
        <f>VLOOKUP(C1249, Query[[Country]:[World Percentage]],4,FALSE)</f>
        <v>4.25%</v>
      </c>
      <c r="R1249" t="str">
        <f>VLOOKUP(C1249, Query[[Country]:[Density]],5,FALSE)</f>
        <v>35.32</v>
      </c>
      <c r="S1249" t="str">
        <f>VLOOKUP(C1249, Query[[Country]:[Land Area]],6, FALSE)</f>
        <v>9,147,420</v>
      </c>
      <c r="T1249" t="str">
        <f>VLOOKUP(C1249, Query[[Country]:[Area]],10, FALSE)</f>
        <v>9,372,610</v>
      </c>
      <c r="U1249" t="str">
        <f>VLOOKUP(C1249, Query[[Country]:[Region]],12, FALSE)</f>
        <v>Americas</v>
      </c>
      <c r="V1249" t="str">
        <f>VLOOKUP(C1249, Query[[Country]:[Subregion]],13, FALSE)</f>
        <v>Northern America</v>
      </c>
      <c r="W1249" t="str">
        <f>VLOOKUP(C1249, Query[[Country]:[GDP (IMF)]],16, FALSE)</f>
        <v>$22.20 Tn</v>
      </c>
      <c r="X1249" t="str">
        <f>VLOOKUP(C1249, Query[[Country]:[GDP (UN)]],17, FALSE)</f>
        <v>$18.62 Tn</v>
      </c>
      <c r="Y1249">
        <f>VLOOKUP(C1249, Query[[Country]:[GDP Per Capita]],18, FALSE)</f>
        <v>67063.27</v>
      </c>
    </row>
    <row r="1250" spans="1:25" x14ac:dyDescent="0.2">
      <c r="A1250">
        <v>49</v>
      </c>
      <c r="B1250" t="s">
        <v>69</v>
      </c>
      <c r="C1250" t="s">
        <v>15</v>
      </c>
      <c r="D1250">
        <v>32</v>
      </c>
      <c r="E1250">
        <v>96</v>
      </c>
      <c r="F1250">
        <v>87</v>
      </c>
      <c r="G1250">
        <v>82</v>
      </c>
      <c r="H1250">
        <v>28</v>
      </c>
      <c r="I1250">
        <v>52</v>
      </c>
      <c r="J1250">
        <v>31</v>
      </c>
      <c r="K1250" t="s">
        <v>1901</v>
      </c>
      <c r="L1250">
        <v>44</v>
      </c>
      <c r="M1250">
        <v>55.39</v>
      </c>
      <c r="N1250">
        <v>2015</v>
      </c>
      <c r="O1250" t="str">
        <f>VLOOKUP(C1250, Query[[Country]:[Population Rank]],2,FALSE)</f>
        <v>3</v>
      </c>
      <c r="P1250" t="str">
        <f>VLOOKUP(C1250, Query[[Country]:[Growth Rate]],3,FALSE)</f>
        <v>0.59%</v>
      </c>
      <c r="Q1250" t="str">
        <f>VLOOKUP(C1250, Query[[Country]:[World Percentage]],4,FALSE)</f>
        <v>4.25%</v>
      </c>
      <c r="R1250" t="str">
        <f>VLOOKUP(C1250, Query[[Country]:[Density]],5,FALSE)</f>
        <v>35.32</v>
      </c>
      <c r="S1250" t="str">
        <f>VLOOKUP(C1250, Query[[Country]:[Land Area]],6, FALSE)</f>
        <v>9,147,420</v>
      </c>
      <c r="T1250" t="str">
        <f>VLOOKUP(C1250, Query[[Country]:[Area]],10, FALSE)</f>
        <v>9,372,610</v>
      </c>
      <c r="U1250" t="str">
        <f>VLOOKUP(C1250, Query[[Country]:[Region]],12, FALSE)</f>
        <v>Americas</v>
      </c>
      <c r="V1250" t="str">
        <f>VLOOKUP(C1250, Query[[Country]:[Subregion]],13, FALSE)</f>
        <v>Northern America</v>
      </c>
      <c r="W1250" t="str">
        <f>VLOOKUP(C1250, Query[[Country]:[GDP (IMF)]],16, FALSE)</f>
        <v>$22.20 Tn</v>
      </c>
      <c r="X1250" t="str">
        <f>VLOOKUP(C1250, Query[[Country]:[GDP (UN)]],17, FALSE)</f>
        <v>$18.62 Tn</v>
      </c>
      <c r="Y1250">
        <f>VLOOKUP(C1250, Query[[Country]:[GDP Per Capita]],18, FALSE)</f>
        <v>67063.27</v>
      </c>
    </row>
    <row r="1251" spans="1:25" x14ac:dyDescent="0.2">
      <c r="A1251">
        <v>50</v>
      </c>
      <c r="B1251" t="s">
        <v>88</v>
      </c>
      <c r="C1251" t="s">
        <v>15</v>
      </c>
      <c r="D1251">
        <v>33</v>
      </c>
      <c r="E1251">
        <v>91</v>
      </c>
      <c r="F1251">
        <v>40</v>
      </c>
      <c r="G1251">
        <v>37</v>
      </c>
      <c r="H1251">
        <v>100</v>
      </c>
      <c r="I1251">
        <v>66</v>
      </c>
      <c r="J1251">
        <v>46</v>
      </c>
      <c r="K1251" t="s">
        <v>1129</v>
      </c>
      <c r="L1251">
        <v>61</v>
      </c>
      <c r="M1251">
        <v>55.23</v>
      </c>
      <c r="N1251">
        <v>2015</v>
      </c>
      <c r="O1251" t="str">
        <f>VLOOKUP(C1251, Query[[Country]:[Population Rank]],2,FALSE)</f>
        <v>3</v>
      </c>
      <c r="P1251" t="str">
        <f>VLOOKUP(C1251, Query[[Country]:[Growth Rate]],3,FALSE)</f>
        <v>0.59%</v>
      </c>
      <c r="Q1251" t="str">
        <f>VLOOKUP(C1251, Query[[Country]:[World Percentage]],4,FALSE)</f>
        <v>4.25%</v>
      </c>
      <c r="R1251" t="str">
        <f>VLOOKUP(C1251, Query[[Country]:[Density]],5,FALSE)</f>
        <v>35.32</v>
      </c>
      <c r="S1251" t="str">
        <f>VLOOKUP(C1251, Query[[Country]:[Land Area]],6, FALSE)</f>
        <v>9,147,420</v>
      </c>
      <c r="T1251" t="str">
        <f>VLOOKUP(C1251, Query[[Country]:[Area]],10, FALSE)</f>
        <v>9,372,610</v>
      </c>
      <c r="U1251" t="str">
        <f>VLOOKUP(C1251, Query[[Country]:[Region]],12, FALSE)</f>
        <v>Americas</v>
      </c>
      <c r="V1251" t="str">
        <f>VLOOKUP(C1251, Query[[Country]:[Subregion]],13, FALSE)</f>
        <v>Northern America</v>
      </c>
      <c r="W1251" t="str">
        <f>VLOOKUP(C1251, Query[[Country]:[GDP (IMF)]],16, FALSE)</f>
        <v>$22.20 Tn</v>
      </c>
      <c r="X1251" t="str">
        <f>VLOOKUP(C1251, Query[[Country]:[GDP (UN)]],17, FALSE)</f>
        <v>$18.62 Tn</v>
      </c>
      <c r="Y1251">
        <f>VLOOKUP(C1251, Query[[Country]:[GDP Per Capita]],18, FALSE)</f>
        <v>67063.27</v>
      </c>
    </row>
    <row r="1252" spans="1:25" x14ac:dyDescent="0.2">
      <c r="A1252">
        <v>51</v>
      </c>
      <c r="B1252" t="s">
        <v>61</v>
      </c>
      <c r="C1252" t="s">
        <v>15</v>
      </c>
      <c r="D1252">
        <v>34</v>
      </c>
      <c r="E1252">
        <v>152</v>
      </c>
      <c r="F1252">
        <v>62</v>
      </c>
      <c r="G1252">
        <v>39</v>
      </c>
      <c r="H1252">
        <v>57</v>
      </c>
      <c r="I1252">
        <v>64</v>
      </c>
      <c r="J1252">
        <v>101</v>
      </c>
      <c r="K1252" t="s">
        <v>2091</v>
      </c>
      <c r="L1252">
        <v>34</v>
      </c>
      <c r="M1252">
        <v>55.12</v>
      </c>
      <c r="N1252">
        <v>2015</v>
      </c>
      <c r="O1252" t="str">
        <f>VLOOKUP(C1252, Query[[Country]:[Population Rank]],2,FALSE)</f>
        <v>3</v>
      </c>
      <c r="P1252" t="str">
        <f>VLOOKUP(C1252, Query[[Country]:[Growth Rate]],3,FALSE)</f>
        <v>0.59%</v>
      </c>
      <c r="Q1252" t="str">
        <f>VLOOKUP(C1252, Query[[Country]:[World Percentage]],4,FALSE)</f>
        <v>4.25%</v>
      </c>
      <c r="R1252" t="str">
        <f>VLOOKUP(C1252, Query[[Country]:[Density]],5,FALSE)</f>
        <v>35.32</v>
      </c>
      <c r="S1252" t="str">
        <f>VLOOKUP(C1252, Query[[Country]:[Land Area]],6, FALSE)</f>
        <v>9,147,420</v>
      </c>
      <c r="T1252" t="str">
        <f>VLOOKUP(C1252, Query[[Country]:[Area]],10, FALSE)</f>
        <v>9,372,610</v>
      </c>
      <c r="U1252" t="str">
        <f>VLOOKUP(C1252, Query[[Country]:[Region]],12, FALSE)</f>
        <v>Americas</v>
      </c>
      <c r="V1252" t="str">
        <f>VLOOKUP(C1252, Query[[Country]:[Subregion]],13, FALSE)</f>
        <v>Northern America</v>
      </c>
      <c r="W1252" t="str">
        <f>VLOOKUP(C1252, Query[[Country]:[GDP (IMF)]],16, FALSE)</f>
        <v>$22.20 Tn</v>
      </c>
      <c r="X1252" t="str">
        <f>VLOOKUP(C1252, Query[[Country]:[GDP (UN)]],17, FALSE)</f>
        <v>$18.62 Tn</v>
      </c>
      <c r="Y1252">
        <f>VLOOKUP(C1252, Query[[Country]:[GDP Per Capita]],18, FALSE)</f>
        <v>67063.27</v>
      </c>
    </row>
    <row r="1253" spans="1:25" x14ac:dyDescent="0.2">
      <c r="A1253">
        <v>52</v>
      </c>
      <c r="B1253" t="s">
        <v>54</v>
      </c>
      <c r="C1253" t="s">
        <v>15</v>
      </c>
      <c r="D1253">
        <v>35</v>
      </c>
      <c r="E1253">
        <v>101</v>
      </c>
      <c r="F1253">
        <v>96</v>
      </c>
      <c r="G1253">
        <v>71</v>
      </c>
      <c r="H1253">
        <v>41</v>
      </c>
      <c r="I1253">
        <v>21</v>
      </c>
      <c r="J1253">
        <v>29</v>
      </c>
      <c r="K1253" t="s">
        <v>1573</v>
      </c>
      <c r="L1253">
        <v>169</v>
      </c>
      <c r="M1253">
        <v>55.03</v>
      </c>
      <c r="N1253">
        <v>2015</v>
      </c>
      <c r="O1253" t="str">
        <f>VLOOKUP(C1253, Query[[Country]:[Population Rank]],2,FALSE)</f>
        <v>3</v>
      </c>
      <c r="P1253" t="str">
        <f>VLOOKUP(C1253, Query[[Country]:[Growth Rate]],3,FALSE)</f>
        <v>0.59%</v>
      </c>
      <c r="Q1253" t="str">
        <f>VLOOKUP(C1253, Query[[Country]:[World Percentage]],4,FALSE)</f>
        <v>4.25%</v>
      </c>
      <c r="R1253" t="str">
        <f>VLOOKUP(C1253, Query[[Country]:[Density]],5,FALSE)</f>
        <v>35.32</v>
      </c>
      <c r="S1253" t="str">
        <f>VLOOKUP(C1253, Query[[Country]:[Land Area]],6, FALSE)</f>
        <v>9,147,420</v>
      </c>
      <c r="T1253" t="str">
        <f>VLOOKUP(C1253, Query[[Country]:[Area]],10, FALSE)</f>
        <v>9,372,610</v>
      </c>
      <c r="U1253" t="str">
        <f>VLOOKUP(C1253, Query[[Country]:[Region]],12, FALSE)</f>
        <v>Americas</v>
      </c>
      <c r="V1253" t="str">
        <f>VLOOKUP(C1253, Query[[Country]:[Subregion]],13, FALSE)</f>
        <v>Northern America</v>
      </c>
      <c r="W1253" t="str">
        <f>VLOOKUP(C1253, Query[[Country]:[GDP (IMF)]],16, FALSE)</f>
        <v>$22.20 Tn</v>
      </c>
      <c r="X1253" t="str">
        <f>VLOOKUP(C1253, Query[[Country]:[GDP (UN)]],17, FALSE)</f>
        <v>$18.62 Tn</v>
      </c>
      <c r="Y1253">
        <f>VLOOKUP(C1253, Query[[Country]:[GDP Per Capita]],18, FALSE)</f>
        <v>67063.27</v>
      </c>
    </row>
    <row r="1254" spans="1:25" x14ac:dyDescent="0.2">
      <c r="A1254">
        <v>53</v>
      </c>
      <c r="B1254" t="s">
        <v>62</v>
      </c>
      <c r="C1254" t="s">
        <v>15</v>
      </c>
      <c r="D1254">
        <v>36</v>
      </c>
      <c r="E1254">
        <v>54</v>
      </c>
      <c r="F1254">
        <v>227</v>
      </c>
      <c r="G1254">
        <v>59</v>
      </c>
      <c r="H1254">
        <v>29</v>
      </c>
      <c r="I1254">
        <v>33</v>
      </c>
      <c r="J1254">
        <v>35</v>
      </c>
      <c r="K1254" t="s">
        <v>1662</v>
      </c>
      <c r="L1254">
        <v>62</v>
      </c>
      <c r="M1254">
        <v>54.85</v>
      </c>
      <c r="N1254">
        <v>2015</v>
      </c>
      <c r="O1254" t="str">
        <f>VLOOKUP(C1254, Query[[Country]:[Population Rank]],2,FALSE)</f>
        <v>3</v>
      </c>
      <c r="P1254" t="str">
        <f>VLOOKUP(C1254, Query[[Country]:[Growth Rate]],3,FALSE)</f>
        <v>0.59%</v>
      </c>
      <c r="Q1254" t="str">
        <f>VLOOKUP(C1254, Query[[Country]:[World Percentage]],4,FALSE)</f>
        <v>4.25%</v>
      </c>
      <c r="R1254" t="str">
        <f>VLOOKUP(C1254, Query[[Country]:[Density]],5,FALSE)</f>
        <v>35.32</v>
      </c>
      <c r="S1254" t="str">
        <f>VLOOKUP(C1254, Query[[Country]:[Land Area]],6, FALSE)</f>
        <v>9,147,420</v>
      </c>
      <c r="T1254" t="str">
        <f>VLOOKUP(C1254, Query[[Country]:[Area]],10, FALSE)</f>
        <v>9,372,610</v>
      </c>
      <c r="U1254" t="str">
        <f>VLOOKUP(C1254, Query[[Country]:[Region]],12, FALSE)</f>
        <v>Americas</v>
      </c>
      <c r="V1254" t="str">
        <f>VLOOKUP(C1254, Query[[Country]:[Subregion]],13, FALSE)</f>
        <v>Northern America</v>
      </c>
      <c r="W1254" t="str">
        <f>VLOOKUP(C1254, Query[[Country]:[GDP (IMF)]],16, FALSE)</f>
        <v>$22.20 Tn</v>
      </c>
      <c r="X1254" t="str">
        <f>VLOOKUP(C1254, Query[[Country]:[GDP (UN)]],17, FALSE)</f>
        <v>$18.62 Tn</v>
      </c>
      <c r="Y1254">
        <f>VLOOKUP(C1254, Query[[Country]:[GDP Per Capita]],18, FALSE)</f>
        <v>67063.27</v>
      </c>
    </row>
    <row r="1255" spans="1:25" x14ac:dyDescent="0.2">
      <c r="A1255">
        <v>54</v>
      </c>
      <c r="B1255" t="s">
        <v>63</v>
      </c>
      <c r="C1255" t="s">
        <v>15</v>
      </c>
      <c r="D1255">
        <v>37</v>
      </c>
      <c r="E1255">
        <v>80</v>
      </c>
      <c r="F1255">
        <v>67</v>
      </c>
      <c r="G1255">
        <v>31</v>
      </c>
      <c r="H1255">
        <v>96</v>
      </c>
      <c r="I1255">
        <v>38</v>
      </c>
      <c r="J1255">
        <v>45</v>
      </c>
      <c r="K1255" t="s">
        <v>1271</v>
      </c>
      <c r="L1255">
        <v>133</v>
      </c>
      <c r="M1255">
        <v>54.62</v>
      </c>
      <c r="N1255">
        <v>2015</v>
      </c>
      <c r="O1255" t="str">
        <f>VLOOKUP(C1255, Query[[Country]:[Population Rank]],2,FALSE)</f>
        <v>3</v>
      </c>
      <c r="P1255" t="str">
        <f>VLOOKUP(C1255, Query[[Country]:[Growth Rate]],3,FALSE)</f>
        <v>0.59%</v>
      </c>
      <c r="Q1255" t="str">
        <f>VLOOKUP(C1255, Query[[Country]:[World Percentage]],4,FALSE)</f>
        <v>4.25%</v>
      </c>
      <c r="R1255" t="str">
        <f>VLOOKUP(C1255, Query[[Country]:[Density]],5,FALSE)</f>
        <v>35.32</v>
      </c>
      <c r="S1255" t="str">
        <f>VLOOKUP(C1255, Query[[Country]:[Land Area]],6, FALSE)</f>
        <v>9,147,420</v>
      </c>
      <c r="T1255" t="str">
        <f>VLOOKUP(C1255, Query[[Country]:[Area]],10, FALSE)</f>
        <v>9,372,610</v>
      </c>
      <c r="U1255" t="str">
        <f>VLOOKUP(C1255, Query[[Country]:[Region]],12, FALSE)</f>
        <v>Americas</v>
      </c>
      <c r="V1255" t="str">
        <f>VLOOKUP(C1255, Query[[Country]:[Subregion]],13, FALSE)</f>
        <v>Northern America</v>
      </c>
      <c r="W1255" t="str">
        <f>VLOOKUP(C1255, Query[[Country]:[GDP (IMF)]],16, FALSE)</f>
        <v>$22.20 Tn</v>
      </c>
      <c r="X1255" t="str">
        <f>VLOOKUP(C1255, Query[[Country]:[GDP (UN)]],17, FALSE)</f>
        <v>$18.62 Tn</v>
      </c>
      <c r="Y1255">
        <f>VLOOKUP(C1255, Query[[Country]:[GDP Per Capita]],18, FALSE)</f>
        <v>67063.27</v>
      </c>
    </row>
    <row r="1256" spans="1:25" x14ac:dyDescent="0.2">
      <c r="A1256">
        <v>55</v>
      </c>
      <c r="B1256" t="s">
        <v>76</v>
      </c>
      <c r="C1256" t="s">
        <v>19</v>
      </c>
      <c r="D1256">
        <v>5</v>
      </c>
      <c r="E1256">
        <v>44</v>
      </c>
      <c r="F1256">
        <v>127</v>
      </c>
      <c r="G1256">
        <v>33</v>
      </c>
      <c r="H1256">
        <v>54</v>
      </c>
      <c r="I1256">
        <v>37</v>
      </c>
      <c r="J1256">
        <v>65</v>
      </c>
      <c r="K1256" t="s">
        <v>1418</v>
      </c>
      <c r="L1256">
        <v>228</v>
      </c>
      <c r="M1256">
        <v>54.39</v>
      </c>
      <c r="N1256">
        <v>2015</v>
      </c>
      <c r="O1256" t="str">
        <f>VLOOKUP(C1256, Query[[Country]:[Population Rank]],2,FALSE)</f>
        <v>21</v>
      </c>
      <c r="P1256" t="str">
        <f>VLOOKUP(C1256, Query[[Country]:[Growth Rate]],3,FALSE)</f>
        <v>0.53%</v>
      </c>
      <c r="Q1256" t="str">
        <f>VLOOKUP(C1256, Query[[Country]:[World Percentage]],4,FALSE)</f>
        <v>0.87%</v>
      </c>
      <c r="R1256" t="str">
        <f>VLOOKUP(C1256, Query[[Country]:[Density]],5,FALSE)</f>
        <v>279.48</v>
      </c>
      <c r="S1256" t="str">
        <f>VLOOKUP(C1256, Query[[Country]:[Land Area]],6, FALSE)</f>
        <v>241,930</v>
      </c>
      <c r="T1256" t="str">
        <f>VLOOKUP(C1256, Query[[Country]:[Area]],10, FALSE)</f>
        <v>242,900</v>
      </c>
      <c r="U1256" t="str">
        <f>VLOOKUP(C1256, Query[[Country]:[Region]],12, FALSE)</f>
        <v>Europe</v>
      </c>
      <c r="V1256" t="str">
        <f>VLOOKUP(C1256, Query[[Country]:[Subregion]],13, FALSE)</f>
        <v>Northern Europe</v>
      </c>
      <c r="W1256" t="str">
        <f>VLOOKUP(C1256, Query[[Country]:[GDP (IMF)]],16, FALSE)</f>
        <v>$2.93 Tn</v>
      </c>
      <c r="X1256" t="str">
        <f>VLOOKUP(C1256, Query[[Country]:[GDP (UN)]],17, FALSE)</f>
        <v>$2.65 Tn</v>
      </c>
      <c r="Y1256">
        <f>VLOOKUP(C1256, Query[[Country]:[GDP Per Capita]],18, FALSE)</f>
        <v>43117.57</v>
      </c>
    </row>
    <row r="1257" spans="1:25" x14ac:dyDescent="0.2">
      <c r="A1257">
        <v>56</v>
      </c>
      <c r="B1257" t="s">
        <v>137</v>
      </c>
      <c r="C1257" t="s">
        <v>138</v>
      </c>
      <c r="D1257">
        <v>1</v>
      </c>
      <c r="E1257">
        <v>182</v>
      </c>
      <c r="F1257">
        <v>38</v>
      </c>
      <c r="G1257">
        <v>218</v>
      </c>
      <c r="H1257">
        <v>52</v>
      </c>
      <c r="I1257">
        <v>131</v>
      </c>
      <c r="J1257">
        <v>182</v>
      </c>
      <c r="K1257" t="s">
        <v>1789</v>
      </c>
      <c r="L1257">
        <v>20</v>
      </c>
      <c r="M1257">
        <v>54.26</v>
      </c>
      <c r="N1257">
        <v>2015</v>
      </c>
      <c r="O1257" t="str">
        <f>VLOOKUP(C1257, Query[[Country]:[Population Rank]],2,FALSE)</f>
        <v>1</v>
      </c>
      <c r="P1257" t="str">
        <f>VLOOKUP(C1257, Query[[Country]:[Growth Rate]],3,FALSE)</f>
        <v>0.39%</v>
      </c>
      <c r="Q1257" t="str">
        <f>VLOOKUP(C1257, Query[[Country]:[World Percentage]],4,FALSE)</f>
        <v>18.47%</v>
      </c>
      <c r="R1257" t="str">
        <f>VLOOKUP(C1257, Query[[Country]:[Density]],5,FALSE)</f>
        <v>148.28</v>
      </c>
      <c r="S1257" t="str">
        <f>VLOOKUP(C1257, Query[[Country]:[Land Area]],6, FALSE)</f>
        <v>9,388,211</v>
      </c>
      <c r="T1257" t="str">
        <f>VLOOKUP(C1257, Query[[Country]:[Area]],10, FALSE)</f>
        <v>9,706,961</v>
      </c>
      <c r="U1257" t="str">
        <f>VLOOKUP(C1257, Query[[Country]:[Region]],12, FALSE)</f>
        <v>Asia</v>
      </c>
      <c r="V1257" t="str">
        <f>VLOOKUP(C1257, Query[[Country]:[Subregion]],13, FALSE)</f>
        <v>Eastern Asia</v>
      </c>
      <c r="W1257" t="str">
        <f>VLOOKUP(C1257, Query[[Country]:[GDP (IMF)]],16, FALSE)</f>
        <v>$15.47 Tn</v>
      </c>
      <c r="X1257" t="str">
        <f>VLOOKUP(C1257, Query[[Country]:[GDP (UN)]],17, FALSE)</f>
        <v>$11.22 Tn</v>
      </c>
      <c r="Y1257">
        <f>VLOOKUP(C1257, Query[[Country]:[GDP Per Capita]],18, FALSE)</f>
        <v>10746.78</v>
      </c>
    </row>
    <row r="1258" spans="1:25" x14ac:dyDescent="0.2">
      <c r="A1258">
        <v>57</v>
      </c>
      <c r="B1258" t="s">
        <v>140</v>
      </c>
      <c r="C1258" t="s">
        <v>141</v>
      </c>
      <c r="D1258">
        <v>1</v>
      </c>
      <c r="E1258">
        <v>92</v>
      </c>
      <c r="F1258">
        <v>25</v>
      </c>
      <c r="G1258">
        <v>218</v>
      </c>
      <c r="H1258">
        <v>46</v>
      </c>
      <c r="I1258">
        <v>223</v>
      </c>
      <c r="J1258">
        <v>182</v>
      </c>
      <c r="K1258" t="s">
        <v>2464</v>
      </c>
      <c r="L1258">
        <v>695</v>
      </c>
      <c r="M1258">
        <v>54.23</v>
      </c>
      <c r="N1258">
        <v>2015</v>
      </c>
      <c r="O1258" t="str">
        <f>VLOOKUP(C1258, Query[[Country]:[Population Rank]],2,FALSE)</f>
        <v>57</v>
      </c>
      <c r="P1258" t="str">
        <f>VLOOKUP(C1258, Query[[Country]:[Growth Rate]],3,FALSE)</f>
        <v>0.18%</v>
      </c>
      <c r="Q1258" t="str">
        <f>VLOOKUP(C1258, Query[[Country]:[World Percentage]],4,FALSE)</f>
        <v>0.31%</v>
      </c>
      <c r="R1258" t="str">
        <f>VLOOKUP(C1258, Query[[Country]:[Density]],5,FALSE)</f>
        <v>658.05</v>
      </c>
      <c r="S1258" t="str">
        <f>VLOOKUP(C1258, Query[[Country]:[Land Area]],6, FALSE)</f>
        <v>35,410</v>
      </c>
      <c r="T1258" t="str">
        <f>VLOOKUP(C1258, Query[[Country]:[Area]],10, FALSE)</f>
        <v>36,193</v>
      </c>
      <c r="U1258" t="str">
        <f>VLOOKUP(C1258, Query[[Country]:[Region]],12, FALSE)</f>
        <v>Asia</v>
      </c>
      <c r="V1258" t="str">
        <f>VLOOKUP(C1258, Query[[Country]:[Subregion]],13, FALSE)</f>
        <v>Eastern Asia</v>
      </c>
      <c r="W1258" t="str">
        <f>VLOOKUP(C1258, Query[[Country]:[GDP (IMF)]],16, FALSE)</f>
        <v>$633.70 Bn</v>
      </c>
      <c r="X1258" t="str">
        <f>VLOOKUP(C1258, Query[[Country]:[GDP (UN)]],17, FALSE)</f>
        <v>-</v>
      </c>
      <c r="Y1258">
        <f>VLOOKUP(C1258, Query[[Country]:[GDP Per Capita]],18, FALSE)</f>
        <v>26607.09</v>
      </c>
    </row>
    <row r="1259" spans="1:25" x14ac:dyDescent="0.2">
      <c r="A1259">
        <v>58</v>
      </c>
      <c r="B1259" t="s">
        <v>65</v>
      </c>
      <c r="C1259" t="s">
        <v>66</v>
      </c>
      <c r="D1259">
        <v>3</v>
      </c>
      <c r="E1259">
        <v>26</v>
      </c>
      <c r="F1259">
        <v>393</v>
      </c>
      <c r="G1259">
        <v>26</v>
      </c>
      <c r="H1259">
        <v>73</v>
      </c>
      <c r="I1259">
        <v>86</v>
      </c>
      <c r="J1259">
        <v>115</v>
      </c>
      <c r="K1259" t="s">
        <v>2400</v>
      </c>
      <c r="L1259">
        <v>324</v>
      </c>
      <c r="M1259">
        <v>54.21</v>
      </c>
      <c r="N1259">
        <v>2015</v>
      </c>
      <c r="O1259" t="str">
        <f>VLOOKUP(C1259, Query[[Country]:[Population Rank]],2,FALSE)</f>
        <v>22</v>
      </c>
      <c r="P1259" t="str">
        <f>VLOOKUP(C1259, Query[[Country]:[Growth Rate]],3,FALSE)</f>
        <v>0.22%</v>
      </c>
      <c r="Q1259" t="str">
        <f>VLOOKUP(C1259, Query[[Country]:[World Percentage]],4,FALSE)</f>
        <v>0.84%</v>
      </c>
      <c r="R1259" t="str">
        <f>VLOOKUP(C1259, Query[[Country]:[Density]],5,FALSE)</f>
        <v>118.31</v>
      </c>
      <c r="S1259" t="str">
        <f>VLOOKUP(C1259, Query[[Country]:[Land Area]],6, FALSE)</f>
        <v>547,557</v>
      </c>
      <c r="T1259" t="str">
        <f>VLOOKUP(C1259, Query[[Country]:[Area]],10, FALSE)</f>
        <v>551,695</v>
      </c>
      <c r="U1259" t="str">
        <f>VLOOKUP(C1259, Query[[Country]:[Region]],12, FALSE)</f>
        <v>Europe</v>
      </c>
      <c r="V1259" t="str">
        <f>VLOOKUP(C1259, Query[[Country]:[Subregion]],13, FALSE)</f>
        <v>Western Europe</v>
      </c>
      <c r="W1259" t="str">
        <f>VLOOKUP(C1259, Query[[Country]:[GDP (IMF)]],16, FALSE)</f>
        <v>$2.88 Tn</v>
      </c>
      <c r="X1259" t="str">
        <f>VLOOKUP(C1259, Query[[Country]:[GDP (UN)]],17, FALSE)</f>
        <v>$2.47 Tn</v>
      </c>
      <c r="Y1259">
        <f>VLOOKUP(C1259, Query[[Country]:[GDP Per Capita]],18, FALSE)</f>
        <v>44061.52</v>
      </c>
    </row>
    <row r="1260" spans="1:25" x14ac:dyDescent="0.2">
      <c r="A1260">
        <v>59</v>
      </c>
      <c r="B1260" t="s">
        <v>131</v>
      </c>
      <c r="C1260" t="s">
        <v>132</v>
      </c>
      <c r="D1260">
        <v>1</v>
      </c>
      <c r="E1260">
        <v>14</v>
      </c>
      <c r="F1260">
        <v>175</v>
      </c>
      <c r="G1260">
        <v>48</v>
      </c>
      <c r="H1260">
        <v>268</v>
      </c>
      <c r="I1260">
        <v>254</v>
      </c>
      <c r="J1260">
        <v>287</v>
      </c>
      <c r="K1260" t="s">
        <v>2086</v>
      </c>
      <c r="L1260">
        <v>861</v>
      </c>
      <c r="M1260">
        <v>54.19</v>
      </c>
      <c r="N1260">
        <v>2015</v>
      </c>
      <c r="O1260" t="str">
        <f>VLOOKUP(C1260, Query[[Country]:[Population Rank]],2,FALSE)</f>
        <v>9</v>
      </c>
      <c r="P1260" t="str">
        <f>VLOOKUP(C1260, Query[[Country]:[Growth Rate]],3,FALSE)</f>
        <v>0.04%</v>
      </c>
      <c r="Q1260" t="str">
        <f>VLOOKUP(C1260, Query[[Country]:[World Percentage]],4,FALSE)</f>
        <v>1.87%</v>
      </c>
      <c r="R1260" t="str">
        <f>VLOOKUP(C1260, Query[[Country]:[Density]],5,FALSE)</f>
        <v>8.54</v>
      </c>
      <c r="S1260" t="str">
        <f>VLOOKUP(C1260, Query[[Country]:[Land Area]],6, FALSE)</f>
        <v>16,376,870</v>
      </c>
      <c r="T1260" t="str">
        <f>VLOOKUP(C1260, Query[[Country]:[Area]],10, FALSE)</f>
        <v>17,098,242</v>
      </c>
      <c r="U1260" t="str">
        <f>VLOOKUP(C1260, Query[[Country]:[Region]],12, FALSE)</f>
        <v>Europe</v>
      </c>
      <c r="V1260" t="str">
        <f>VLOOKUP(C1260, Query[[Country]:[Subregion]],13, FALSE)</f>
        <v>Eastern Europe</v>
      </c>
      <c r="W1260" t="str">
        <f>VLOOKUP(C1260, Query[[Country]:[GDP (IMF)]],16, FALSE)</f>
        <v>$1.67 Tn</v>
      </c>
      <c r="X1260" t="str">
        <f>VLOOKUP(C1260, Query[[Country]:[GDP (UN)]],17, FALSE)</f>
        <v>$1.25 Tn</v>
      </c>
      <c r="Y1260">
        <f>VLOOKUP(C1260, Query[[Country]:[GDP Per Capita]],18, FALSE)</f>
        <v>11426.09</v>
      </c>
    </row>
    <row r="1261" spans="1:25" x14ac:dyDescent="0.2">
      <c r="A1261">
        <v>60</v>
      </c>
      <c r="B1261" t="s">
        <v>71</v>
      </c>
      <c r="C1261" t="s">
        <v>15</v>
      </c>
      <c r="D1261">
        <v>38</v>
      </c>
      <c r="E1261">
        <v>214</v>
      </c>
      <c r="F1261">
        <v>276</v>
      </c>
      <c r="G1261">
        <v>96</v>
      </c>
      <c r="H1261">
        <v>37</v>
      </c>
      <c r="I1261">
        <v>73</v>
      </c>
      <c r="J1261">
        <v>46</v>
      </c>
      <c r="K1261" t="s">
        <v>1841</v>
      </c>
      <c r="L1261">
        <v>5</v>
      </c>
      <c r="M1261">
        <v>54.18</v>
      </c>
      <c r="N1261">
        <v>2015</v>
      </c>
      <c r="O1261" t="str">
        <f>VLOOKUP(C1261, Query[[Country]:[Population Rank]],2,FALSE)</f>
        <v>3</v>
      </c>
      <c r="P1261" t="str">
        <f>VLOOKUP(C1261, Query[[Country]:[Growth Rate]],3,FALSE)</f>
        <v>0.59%</v>
      </c>
      <c r="Q1261" t="str">
        <f>VLOOKUP(C1261, Query[[Country]:[World Percentage]],4,FALSE)</f>
        <v>4.25%</v>
      </c>
      <c r="R1261" t="str">
        <f>VLOOKUP(C1261, Query[[Country]:[Density]],5,FALSE)</f>
        <v>35.32</v>
      </c>
      <c r="S1261" t="str">
        <f>VLOOKUP(C1261, Query[[Country]:[Land Area]],6, FALSE)</f>
        <v>9,147,420</v>
      </c>
      <c r="T1261" t="str">
        <f>VLOOKUP(C1261, Query[[Country]:[Area]],10, FALSE)</f>
        <v>9,372,610</v>
      </c>
      <c r="U1261" t="str">
        <f>VLOOKUP(C1261, Query[[Country]:[Region]],12, FALSE)</f>
        <v>Americas</v>
      </c>
      <c r="V1261" t="str">
        <f>VLOOKUP(C1261, Query[[Country]:[Subregion]],13, FALSE)</f>
        <v>Northern America</v>
      </c>
      <c r="W1261" t="str">
        <f>VLOOKUP(C1261, Query[[Country]:[GDP (IMF)]],16, FALSE)</f>
        <v>$22.20 Tn</v>
      </c>
      <c r="X1261" t="str">
        <f>VLOOKUP(C1261, Query[[Country]:[GDP (UN)]],17, FALSE)</f>
        <v>$18.62 Tn</v>
      </c>
      <c r="Y1261">
        <f>VLOOKUP(C1261, Query[[Country]:[GDP Per Capita]],18, FALSE)</f>
        <v>67063.27</v>
      </c>
    </row>
    <row r="1262" spans="1:25" x14ac:dyDescent="0.2">
      <c r="A1262">
        <v>61</v>
      </c>
      <c r="B1262" t="s">
        <v>60</v>
      </c>
      <c r="C1262" t="s">
        <v>15</v>
      </c>
      <c r="D1262">
        <v>39</v>
      </c>
      <c r="E1262">
        <v>25</v>
      </c>
      <c r="F1262">
        <v>160</v>
      </c>
      <c r="G1262">
        <v>23</v>
      </c>
      <c r="H1262">
        <v>211</v>
      </c>
      <c r="I1262">
        <v>225</v>
      </c>
      <c r="J1262">
        <v>78</v>
      </c>
      <c r="K1262" t="s">
        <v>2057</v>
      </c>
      <c r="L1262">
        <v>165</v>
      </c>
      <c r="M1262">
        <v>54</v>
      </c>
      <c r="N1262">
        <v>2015</v>
      </c>
      <c r="O1262" t="str">
        <f>VLOOKUP(C1262, Query[[Country]:[Population Rank]],2,FALSE)</f>
        <v>3</v>
      </c>
      <c r="P1262" t="str">
        <f>VLOOKUP(C1262, Query[[Country]:[Growth Rate]],3,FALSE)</f>
        <v>0.59%</v>
      </c>
      <c r="Q1262" t="str">
        <f>VLOOKUP(C1262, Query[[Country]:[World Percentage]],4,FALSE)</f>
        <v>4.25%</v>
      </c>
      <c r="R1262" t="str">
        <f>VLOOKUP(C1262, Query[[Country]:[Density]],5,FALSE)</f>
        <v>35.32</v>
      </c>
      <c r="S1262" t="str">
        <f>VLOOKUP(C1262, Query[[Country]:[Land Area]],6, FALSE)</f>
        <v>9,147,420</v>
      </c>
      <c r="T1262" t="str">
        <f>VLOOKUP(C1262, Query[[Country]:[Area]],10, FALSE)</f>
        <v>9,372,610</v>
      </c>
      <c r="U1262" t="str">
        <f>VLOOKUP(C1262, Query[[Country]:[Region]],12, FALSE)</f>
        <v>Americas</v>
      </c>
      <c r="V1262" t="str">
        <f>VLOOKUP(C1262, Query[[Country]:[Subregion]],13, FALSE)</f>
        <v>Northern America</v>
      </c>
      <c r="W1262" t="str">
        <f>VLOOKUP(C1262, Query[[Country]:[GDP (IMF)]],16, FALSE)</f>
        <v>$22.20 Tn</v>
      </c>
      <c r="X1262" t="str">
        <f>VLOOKUP(C1262, Query[[Country]:[GDP (UN)]],17, FALSE)</f>
        <v>$18.62 Tn</v>
      </c>
      <c r="Y1262">
        <f>VLOOKUP(C1262, Query[[Country]:[GDP Per Capita]],18, FALSE)</f>
        <v>67063.27</v>
      </c>
    </row>
    <row r="1263" spans="1:25" x14ac:dyDescent="0.2">
      <c r="A1263">
        <v>62</v>
      </c>
      <c r="B1263" t="s">
        <v>82</v>
      </c>
      <c r="C1263" t="s">
        <v>52</v>
      </c>
      <c r="D1263">
        <v>3</v>
      </c>
      <c r="E1263">
        <v>81</v>
      </c>
      <c r="F1263">
        <v>275</v>
      </c>
      <c r="G1263">
        <v>93</v>
      </c>
      <c r="H1263">
        <v>26</v>
      </c>
      <c r="I1263">
        <v>36</v>
      </c>
      <c r="J1263">
        <v>37</v>
      </c>
      <c r="K1263" t="s">
        <v>2583</v>
      </c>
      <c r="L1263">
        <v>81</v>
      </c>
      <c r="M1263">
        <v>53.92</v>
      </c>
      <c r="N1263">
        <v>2015</v>
      </c>
      <c r="O1263" t="str">
        <f>VLOOKUP(C1263, Query[[Country]:[Population Rank]],2,FALSE)</f>
        <v>39</v>
      </c>
      <c r="P1263" t="str">
        <f>VLOOKUP(C1263, Query[[Country]:[Growth Rate]],3,FALSE)</f>
        <v>0.89%</v>
      </c>
      <c r="Q1263" t="str">
        <f>VLOOKUP(C1263, Query[[Country]:[World Percentage]],4,FALSE)</f>
        <v>0.48%</v>
      </c>
      <c r="R1263" t="str">
        <f>VLOOKUP(C1263, Query[[Country]:[Density]],5,FALSE)</f>
        <v>3.78</v>
      </c>
      <c r="S1263" t="str">
        <f>VLOOKUP(C1263, Query[[Country]:[Land Area]],6, FALSE)</f>
        <v>9,093,510</v>
      </c>
      <c r="T1263" t="str">
        <f>VLOOKUP(C1263, Query[[Country]:[Area]],10, FALSE)</f>
        <v>9,984,670</v>
      </c>
      <c r="U1263" t="str">
        <f>VLOOKUP(C1263, Query[[Country]:[Region]],12, FALSE)</f>
        <v>Americas</v>
      </c>
      <c r="V1263" t="str">
        <f>VLOOKUP(C1263, Query[[Country]:[Subregion]],13, FALSE)</f>
        <v>Northern America</v>
      </c>
      <c r="W1263" t="str">
        <f>VLOOKUP(C1263, Query[[Country]:[GDP (IMF)]],16, FALSE)</f>
        <v>$1.83 Tn</v>
      </c>
      <c r="X1263" t="str">
        <f>VLOOKUP(C1263, Query[[Country]:[GDP (UN)]],17, FALSE)</f>
        <v>$1.53 Tn</v>
      </c>
      <c r="Y1263">
        <f>VLOOKUP(C1263, Query[[Country]:[GDP Per Capita]],18, FALSE)</f>
        <v>48552.87</v>
      </c>
    </row>
    <row r="1264" spans="1:25" x14ac:dyDescent="0.2">
      <c r="A1264">
        <v>63</v>
      </c>
      <c r="B1264" t="s">
        <v>78</v>
      </c>
      <c r="C1264" t="s">
        <v>66</v>
      </c>
      <c r="D1264">
        <v>4</v>
      </c>
      <c r="E1264">
        <v>30</v>
      </c>
      <c r="F1264">
        <v>404</v>
      </c>
      <c r="G1264">
        <v>88</v>
      </c>
      <c r="H1264">
        <v>31</v>
      </c>
      <c r="I1264">
        <v>35</v>
      </c>
      <c r="J1264">
        <v>68</v>
      </c>
      <c r="K1264" t="s">
        <v>1399</v>
      </c>
      <c r="L1264">
        <v>87</v>
      </c>
      <c r="M1264">
        <v>53.79</v>
      </c>
      <c r="N1264">
        <v>2015</v>
      </c>
      <c r="O1264" t="str">
        <f>VLOOKUP(C1264, Query[[Country]:[Population Rank]],2,FALSE)</f>
        <v>22</v>
      </c>
      <c r="P1264" t="str">
        <f>VLOOKUP(C1264, Query[[Country]:[Growth Rate]],3,FALSE)</f>
        <v>0.22%</v>
      </c>
      <c r="Q1264" t="str">
        <f>VLOOKUP(C1264, Query[[Country]:[World Percentage]],4,FALSE)</f>
        <v>0.84%</v>
      </c>
      <c r="R1264" t="str">
        <f>VLOOKUP(C1264, Query[[Country]:[Density]],5,FALSE)</f>
        <v>118.31</v>
      </c>
      <c r="S1264" t="str">
        <f>VLOOKUP(C1264, Query[[Country]:[Land Area]],6, FALSE)</f>
        <v>547,557</v>
      </c>
      <c r="T1264" t="str">
        <f>VLOOKUP(C1264, Query[[Country]:[Area]],10, FALSE)</f>
        <v>551,695</v>
      </c>
      <c r="U1264" t="str">
        <f>VLOOKUP(C1264, Query[[Country]:[Region]],12, FALSE)</f>
        <v>Europe</v>
      </c>
      <c r="V1264" t="str">
        <f>VLOOKUP(C1264, Query[[Country]:[Subregion]],13, FALSE)</f>
        <v>Western Europe</v>
      </c>
      <c r="W1264" t="str">
        <f>VLOOKUP(C1264, Query[[Country]:[GDP (IMF)]],16, FALSE)</f>
        <v>$2.88 Tn</v>
      </c>
      <c r="X1264" t="str">
        <f>VLOOKUP(C1264, Query[[Country]:[GDP (UN)]],17, FALSE)</f>
        <v>$2.47 Tn</v>
      </c>
      <c r="Y1264">
        <f>VLOOKUP(C1264, Query[[Country]:[GDP Per Capita]],18, FALSE)</f>
        <v>44061.52</v>
      </c>
    </row>
    <row r="1265" spans="1:25" x14ac:dyDescent="0.2">
      <c r="A1265">
        <v>64</v>
      </c>
      <c r="B1265" t="s">
        <v>57</v>
      </c>
      <c r="C1265" t="s">
        <v>15</v>
      </c>
      <c r="D1265">
        <v>40</v>
      </c>
      <c r="E1265">
        <v>133</v>
      </c>
      <c r="F1265">
        <v>280</v>
      </c>
      <c r="G1265">
        <v>29</v>
      </c>
      <c r="H1265">
        <v>111</v>
      </c>
      <c r="I1265">
        <v>59</v>
      </c>
      <c r="J1265">
        <v>46</v>
      </c>
      <c r="K1265" t="s">
        <v>1743</v>
      </c>
      <c r="L1265">
        <v>77</v>
      </c>
      <c r="M1265">
        <v>53.63</v>
      </c>
      <c r="N1265">
        <v>2015</v>
      </c>
      <c r="O1265" t="str">
        <f>VLOOKUP(C1265, Query[[Country]:[Population Rank]],2,FALSE)</f>
        <v>3</v>
      </c>
      <c r="P1265" t="str">
        <f>VLOOKUP(C1265, Query[[Country]:[Growth Rate]],3,FALSE)</f>
        <v>0.59%</v>
      </c>
      <c r="Q1265" t="str">
        <f>VLOOKUP(C1265, Query[[Country]:[World Percentage]],4,FALSE)</f>
        <v>4.25%</v>
      </c>
      <c r="R1265" t="str">
        <f>VLOOKUP(C1265, Query[[Country]:[Density]],5,FALSE)</f>
        <v>35.32</v>
      </c>
      <c r="S1265" t="str">
        <f>VLOOKUP(C1265, Query[[Country]:[Land Area]],6, FALSE)</f>
        <v>9,147,420</v>
      </c>
      <c r="T1265" t="str">
        <f>VLOOKUP(C1265, Query[[Country]:[Area]],10, FALSE)</f>
        <v>9,372,610</v>
      </c>
      <c r="U1265" t="str">
        <f>VLOOKUP(C1265, Query[[Country]:[Region]],12, FALSE)</f>
        <v>Americas</v>
      </c>
      <c r="V1265" t="str">
        <f>VLOOKUP(C1265, Query[[Country]:[Subregion]],13, FALSE)</f>
        <v>Northern America</v>
      </c>
      <c r="W1265" t="str">
        <f>VLOOKUP(C1265, Query[[Country]:[GDP (IMF)]],16, FALSE)</f>
        <v>$22.20 Tn</v>
      </c>
      <c r="X1265" t="str">
        <f>VLOOKUP(C1265, Query[[Country]:[GDP (UN)]],17, FALSE)</f>
        <v>$18.62 Tn</v>
      </c>
      <c r="Y1265">
        <f>VLOOKUP(C1265, Query[[Country]:[GDP Per Capita]],18, FALSE)</f>
        <v>67063.27</v>
      </c>
    </row>
    <row r="1266" spans="1:25" x14ac:dyDescent="0.2">
      <c r="A1266">
        <v>65</v>
      </c>
      <c r="B1266" t="s">
        <v>128</v>
      </c>
      <c r="C1266" t="s">
        <v>129</v>
      </c>
      <c r="D1266">
        <v>1</v>
      </c>
      <c r="E1266">
        <v>367</v>
      </c>
      <c r="F1266">
        <v>98</v>
      </c>
      <c r="G1266">
        <v>218</v>
      </c>
      <c r="H1266">
        <v>34</v>
      </c>
      <c r="I1266">
        <v>125</v>
      </c>
      <c r="J1266">
        <v>78</v>
      </c>
      <c r="K1266" t="s">
        <v>1256</v>
      </c>
      <c r="L1266">
        <v>25</v>
      </c>
      <c r="M1266">
        <v>53.44</v>
      </c>
      <c r="N1266">
        <v>2015</v>
      </c>
      <c r="O1266" t="str">
        <f>VLOOKUP(C1266, Query[[Country]:[Population Rank]],2,FALSE)</f>
        <v>114</v>
      </c>
      <c r="P1266" t="str">
        <f>VLOOKUP(C1266, Query[[Country]:[Growth Rate]],3,FALSE)</f>
        <v>0.79%</v>
      </c>
      <c r="Q1266" t="str">
        <f>VLOOKUP(C1266, Query[[Country]:[World Percentage]],4,FALSE)</f>
        <v>0.08%</v>
      </c>
      <c r="R1266" t="str">
        <f>VLOOKUP(C1266, Query[[Country]:[Density]],5,FALSE)</f>
        <v>8239.92</v>
      </c>
      <c r="S1266" t="str">
        <f>VLOOKUP(C1266, Query[[Country]:[Land Area]],6, FALSE)</f>
        <v>700</v>
      </c>
      <c r="T1266" t="str">
        <f>VLOOKUP(C1266, Query[[Country]:[Area]],10, FALSE)</f>
        <v>710</v>
      </c>
      <c r="U1266" t="str">
        <f>VLOOKUP(C1266, Query[[Country]:[Region]],12, FALSE)</f>
        <v>Asia</v>
      </c>
      <c r="V1266" t="str">
        <f>VLOOKUP(C1266, Query[[Country]:[Subregion]],13, FALSE)</f>
        <v>South-Eastern Asia</v>
      </c>
      <c r="W1266" t="str">
        <f>VLOOKUP(C1266, Query[[Country]:[GDP (IMF)]],16, FALSE)</f>
        <v>$391.88 Bn</v>
      </c>
      <c r="X1266" t="str">
        <f>VLOOKUP(C1266, Query[[Country]:[GDP (UN)]],17, FALSE)</f>
        <v>$296.95 Bn</v>
      </c>
      <c r="Y1266">
        <f>VLOOKUP(C1266, Query[[Country]:[GDP Per Capita]],18, FALSE)</f>
        <v>66983.259999999995</v>
      </c>
    </row>
    <row r="1267" spans="1:25" x14ac:dyDescent="0.2">
      <c r="A1267">
        <v>66</v>
      </c>
      <c r="B1267" t="s">
        <v>77</v>
      </c>
      <c r="C1267" t="s">
        <v>15</v>
      </c>
      <c r="D1267">
        <v>41</v>
      </c>
      <c r="E1267">
        <v>303</v>
      </c>
      <c r="F1267">
        <v>54</v>
      </c>
      <c r="G1267">
        <v>83</v>
      </c>
      <c r="H1267">
        <v>60</v>
      </c>
      <c r="I1267">
        <v>45</v>
      </c>
      <c r="J1267">
        <v>37</v>
      </c>
      <c r="K1267" t="s">
        <v>2583</v>
      </c>
      <c r="L1267">
        <v>135</v>
      </c>
      <c r="M1267">
        <v>53.43</v>
      </c>
      <c r="N1267">
        <v>2015</v>
      </c>
      <c r="O1267" t="str">
        <f>VLOOKUP(C1267, Query[[Country]:[Population Rank]],2,FALSE)</f>
        <v>3</v>
      </c>
      <c r="P1267" t="str">
        <f>VLOOKUP(C1267, Query[[Country]:[Growth Rate]],3,FALSE)</f>
        <v>0.59%</v>
      </c>
      <c r="Q1267" t="str">
        <f>VLOOKUP(C1267, Query[[Country]:[World Percentage]],4,FALSE)</f>
        <v>4.25%</v>
      </c>
      <c r="R1267" t="str">
        <f>VLOOKUP(C1267, Query[[Country]:[Density]],5,FALSE)</f>
        <v>35.32</v>
      </c>
      <c r="S1267" t="str">
        <f>VLOOKUP(C1267, Query[[Country]:[Land Area]],6, FALSE)</f>
        <v>9,147,420</v>
      </c>
      <c r="T1267" t="str">
        <f>VLOOKUP(C1267, Query[[Country]:[Area]],10, FALSE)</f>
        <v>9,372,610</v>
      </c>
      <c r="U1267" t="str">
        <f>VLOOKUP(C1267, Query[[Country]:[Region]],12, FALSE)</f>
        <v>Americas</v>
      </c>
      <c r="V1267" t="str">
        <f>VLOOKUP(C1267, Query[[Country]:[Subregion]],13, FALSE)</f>
        <v>Northern America</v>
      </c>
      <c r="W1267" t="str">
        <f>VLOOKUP(C1267, Query[[Country]:[GDP (IMF)]],16, FALSE)</f>
        <v>$22.20 Tn</v>
      </c>
      <c r="X1267" t="str">
        <f>VLOOKUP(C1267, Query[[Country]:[GDP (UN)]],17, FALSE)</f>
        <v>$18.62 Tn</v>
      </c>
      <c r="Y1267">
        <f>VLOOKUP(C1267, Query[[Country]:[GDP Per Capita]],18, FALSE)</f>
        <v>67063.27</v>
      </c>
    </row>
    <row r="1268" spans="1:25" x14ac:dyDescent="0.2">
      <c r="A1268">
        <v>67</v>
      </c>
      <c r="B1268" t="s">
        <v>93</v>
      </c>
      <c r="C1268" t="s">
        <v>19</v>
      </c>
      <c r="D1268">
        <v>6</v>
      </c>
      <c r="E1268">
        <v>99</v>
      </c>
      <c r="F1268">
        <v>92</v>
      </c>
      <c r="G1268">
        <v>72</v>
      </c>
      <c r="H1268">
        <v>43</v>
      </c>
      <c r="I1268">
        <v>70</v>
      </c>
      <c r="J1268">
        <v>29</v>
      </c>
      <c r="K1268" t="s">
        <v>1936</v>
      </c>
      <c r="L1268">
        <v>142</v>
      </c>
      <c r="M1268">
        <v>53.38</v>
      </c>
      <c r="N1268">
        <v>2015</v>
      </c>
      <c r="O1268" t="str">
        <f>VLOOKUP(C1268, Query[[Country]:[Population Rank]],2,FALSE)</f>
        <v>21</v>
      </c>
      <c r="P1268" t="str">
        <f>VLOOKUP(C1268, Query[[Country]:[Growth Rate]],3,FALSE)</f>
        <v>0.53%</v>
      </c>
      <c r="Q1268" t="str">
        <f>VLOOKUP(C1268, Query[[Country]:[World Percentage]],4,FALSE)</f>
        <v>0.87%</v>
      </c>
      <c r="R1268" t="str">
        <f>VLOOKUP(C1268, Query[[Country]:[Density]],5,FALSE)</f>
        <v>279.48</v>
      </c>
      <c r="S1268" t="str">
        <f>VLOOKUP(C1268, Query[[Country]:[Land Area]],6, FALSE)</f>
        <v>241,930</v>
      </c>
      <c r="T1268" t="str">
        <f>VLOOKUP(C1268, Query[[Country]:[Area]],10, FALSE)</f>
        <v>242,900</v>
      </c>
      <c r="U1268" t="str">
        <f>VLOOKUP(C1268, Query[[Country]:[Region]],12, FALSE)</f>
        <v>Europe</v>
      </c>
      <c r="V1268" t="str">
        <f>VLOOKUP(C1268, Query[[Country]:[Subregion]],13, FALSE)</f>
        <v>Northern Europe</v>
      </c>
      <c r="W1268" t="str">
        <f>VLOOKUP(C1268, Query[[Country]:[GDP (IMF)]],16, FALSE)</f>
        <v>$2.93 Tn</v>
      </c>
      <c r="X1268" t="str">
        <f>VLOOKUP(C1268, Query[[Country]:[GDP (UN)]],17, FALSE)</f>
        <v>$2.65 Tn</v>
      </c>
      <c r="Y1268">
        <f>VLOOKUP(C1268, Query[[Country]:[GDP Per Capita]],18, FALSE)</f>
        <v>43117.57</v>
      </c>
    </row>
    <row r="1269" spans="1:25" x14ac:dyDescent="0.2">
      <c r="A1269">
        <v>68</v>
      </c>
      <c r="B1269" t="s">
        <v>68</v>
      </c>
      <c r="C1269" t="s">
        <v>15</v>
      </c>
      <c r="D1269">
        <v>42</v>
      </c>
      <c r="E1269">
        <v>139</v>
      </c>
      <c r="F1269">
        <v>55</v>
      </c>
      <c r="G1269">
        <v>87</v>
      </c>
      <c r="H1269">
        <v>74</v>
      </c>
      <c r="I1269">
        <v>39</v>
      </c>
      <c r="J1269">
        <v>31</v>
      </c>
      <c r="K1269" t="s">
        <v>1518</v>
      </c>
      <c r="L1269">
        <v>235</v>
      </c>
      <c r="M1269">
        <v>53.26</v>
      </c>
      <c r="N1269">
        <v>2015</v>
      </c>
      <c r="O1269" t="str">
        <f>VLOOKUP(C1269, Query[[Country]:[Population Rank]],2,FALSE)</f>
        <v>3</v>
      </c>
      <c r="P1269" t="str">
        <f>VLOOKUP(C1269, Query[[Country]:[Growth Rate]],3,FALSE)</f>
        <v>0.59%</v>
      </c>
      <c r="Q1269" t="str">
        <f>VLOOKUP(C1269, Query[[Country]:[World Percentage]],4,FALSE)</f>
        <v>4.25%</v>
      </c>
      <c r="R1269" t="str">
        <f>VLOOKUP(C1269, Query[[Country]:[Density]],5,FALSE)</f>
        <v>35.32</v>
      </c>
      <c r="S1269" t="str">
        <f>VLOOKUP(C1269, Query[[Country]:[Land Area]],6, FALSE)</f>
        <v>9,147,420</v>
      </c>
      <c r="T1269" t="str">
        <f>VLOOKUP(C1269, Query[[Country]:[Area]],10, FALSE)</f>
        <v>9,372,610</v>
      </c>
      <c r="U1269" t="str">
        <f>VLOOKUP(C1269, Query[[Country]:[Region]],12, FALSE)</f>
        <v>Americas</v>
      </c>
      <c r="V1269" t="str">
        <f>VLOOKUP(C1269, Query[[Country]:[Subregion]],13, FALSE)</f>
        <v>Northern America</v>
      </c>
      <c r="W1269" t="str">
        <f>VLOOKUP(C1269, Query[[Country]:[GDP (IMF)]],16, FALSE)</f>
        <v>$22.20 Tn</v>
      </c>
      <c r="X1269" t="str">
        <f>VLOOKUP(C1269, Query[[Country]:[GDP (UN)]],17, FALSE)</f>
        <v>$18.62 Tn</v>
      </c>
      <c r="Y1269">
        <f>VLOOKUP(C1269, Query[[Country]:[GDP Per Capita]],18, FALSE)</f>
        <v>67063.27</v>
      </c>
    </row>
    <row r="1270" spans="1:25" x14ac:dyDescent="0.2">
      <c r="A1270">
        <v>69</v>
      </c>
      <c r="B1270" t="s">
        <v>75</v>
      </c>
      <c r="C1270" t="s">
        <v>15</v>
      </c>
      <c r="D1270">
        <v>43</v>
      </c>
      <c r="E1270">
        <v>87</v>
      </c>
      <c r="F1270">
        <v>94</v>
      </c>
      <c r="G1270">
        <v>110</v>
      </c>
      <c r="H1270">
        <v>55</v>
      </c>
      <c r="I1270">
        <v>62</v>
      </c>
      <c r="J1270">
        <v>59</v>
      </c>
      <c r="K1270" t="s">
        <v>1362</v>
      </c>
      <c r="L1270">
        <v>51</v>
      </c>
      <c r="M1270">
        <v>53.05</v>
      </c>
      <c r="N1270">
        <v>2015</v>
      </c>
      <c r="O1270" t="str">
        <f>VLOOKUP(C1270, Query[[Country]:[Population Rank]],2,FALSE)</f>
        <v>3</v>
      </c>
      <c r="P1270" t="str">
        <f>VLOOKUP(C1270, Query[[Country]:[Growth Rate]],3,FALSE)</f>
        <v>0.59%</v>
      </c>
      <c r="Q1270" t="str">
        <f>VLOOKUP(C1270, Query[[Country]:[World Percentage]],4,FALSE)</f>
        <v>4.25%</v>
      </c>
      <c r="R1270" t="str">
        <f>VLOOKUP(C1270, Query[[Country]:[Density]],5,FALSE)</f>
        <v>35.32</v>
      </c>
      <c r="S1270" t="str">
        <f>VLOOKUP(C1270, Query[[Country]:[Land Area]],6, FALSE)</f>
        <v>9,147,420</v>
      </c>
      <c r="T1270" t="str">
        <f>VLOOKUP(C1270, Query[[Country]:[Area]],10, FALSE)</f>
        <v>9,372,610</v>
      </c>
      <c r="U1270" t="str">
        <f>VLOOKUP(C1270, Query[[Country]:[Region]],12, FALSE)</f>
        <v>Americas</v>
      </c>
      <c r="V1270" t="str">
        <f>VLOOKUP(C1270, Query[[Country]:[Subregion]],13, FALSE)</f>
        <v>Northern America</v>
      </c>
      <c r="W1270" t="str">
        <f>VLOOKUP(C1270, Query[[Country]:[GDP (IMF)]],16, FALSE)</f>
        <v>$22.20 Tn</v>
      </c>
      <c r="X1270" t="str">
        <f>VLOOKUP(C1270, Query[[Country]:[GDP (UN)]],17, FALSE)</f>
        <v>$18.62 Tn</v>
      </c>
      <c r="Y1270">
        <f>VLOOKUP(C1270, Query[[Country]:[GDP Per Capita]],18, FALSE)</f>
        <v>67063.27</v>
      </c>
    </row>
    <row r="1271" spans="1:25" x14ac:dyDescent="0.2">
      <c r="A1271">
        <v>70</v>
      </c>
      <c r="B1271" t="s">
        <v>55</v>
      </c>
      <c r="C1271" t="s">
        <v>15</v>
      </c>
      <c r="D1271">
        <v>44</v>
      </c>
      <c r="E1271">
        <v>97</v>
      </c>
      <c r="F1271">
        <v>105</v>
      </c>
      <c r="G1271">
        <v>67</v>
      </c>
      <c r="H1271">
        <v>97</v>
      </c>
      <c r="I1271">
        <v>65</v>
      </c>
      <c r="J1271">
        <v>101</v>
      </c>
      <c r="K1271" t="s">
        <v>1256</v>
      </c>
      <c r="L1271">
        <v>19</v>
      </c>
      <c r="M1271">
        <v>52.89</v>
      </c>
      <c r="N1271">
        <v>2015</v>
      </c>
      <c r="O1271" t="str">
        <f>VLOOKUP(C1271, Query[[Country]:[Population Rank]],2,FALSE)</f>
        <v>3</v>
      </c>
      <c r="P1271" t="str">
        <f>VLOOKUP(C1271, Query[[Country]:[Growth Rate]],3,FALSE)</f>
        <v>0.59%</v>
      </c>
      <c r="Q1271" t="str">
        <f>VLOOKUP(C1271, Query[[Country]:[World Percentage]],4,FALSE)</f>
        <v>4.25%</v>
      </c>
      <c r="R1271" t="str">
        <f>VLOOKUP(C1271, Query[[Country]:[Density]],5,FALSE)</f>
        <v>35.32</v>
      </c>
      <c r="S1271" t="str">
        <f>VLOOKUP(C1271, Query[[Country]:[Land Area]],6, FALSE)</f>
        <v>9,147,420</v>
      </c>
      <c r="T1271" t="str">
        <f>VLOOKUP(C1271, Query[[Country]:[Area]],10, FALSE)</f>
        <v>9,372,610</v>
      </c>
      <c r="U1271" t="str">
        <f>VLOOKUP(C1271, Query[[Country]:[Region]],12, FALSE)</f>
        <v>Americas</v>
      </c>
      <c r="V1271" t="str">
        <f>VLOOKUP(C1271, Query[[Country]:[Subregion]],13, FALSE)</f>
        <v>Northern America</v>
      </c>
      <c r="W1271" t="str">
        <f>VLOOKUP(C1271, Query[[Country]:[GDP (IMF)]],16, FALSE)</f>
        <v>$22.20 Tn</v>
      </c>
      <c r="X1271" t="str">
        <f>VLOOKUP(C1271, Query[[Country]:[GDP (UN)]],17, FALSE)</f>
        <v>$18.62 Tn</v>
      </c>
      <c r="Y1271">
        <f>VLOOKUP(C1271, Query[[Country]:[GDP Per Capita]],18, FALSE)</f>
        <v>67063.27</v>
      </c>
    </row>
    <row r="1272" spans="1:25" x14ac:dyDescent="0.2">
      <c r="A1272">
        <v>71</v>
      </c>
      <c r="B1272" t="s">
        <v>85</v>
      </c>
      <c r="C1272" t="s">
        <v>86</v>
      </c>
      <c r="D1272">
        <v>1</v>
      </c>
      <c r="E1272">
        <v>149</v>
      </c>
      <c r="F1272">
        <v>567</v>
      </c>
      <c r="G1272">
        <v>36</v>
      </c>
      <c r="H1272">
        <v>51</v>
      </c>
      <c r="I1272">
        <v>54</v>
      </c>
      <c r="J1272">
        <v>52</v>
      </c>
      <c r="K1272" t="s">
        <v>2583</v>
      </c>
      <c r="L1272">
        <v>743</v>
      </c>
      <c r="M1272">
        <v>52.79</v>
      </c>
      <c r="N1272">
        <v>2015</v>
      </c>
      <c r="O1272" t="str">
        <f>VLOOKUP(C1272, Query[[Country]:[Population Rank]],2,FALSE)</f>
        <v>91</v>
      </c>
      <c r="P1272" t="str">
        <f>VLOOKUP(C1272, Query[[Country]:[Growth Rate]],3,FALSE)</f>
        <v>0.63%</v>
      </c>
      <c r="Q1272" t="str">
        <f>VLOOKUP(C1272, Query[[Country]:[World Percentage]],4,FALSE)</f>
        <v>0.13%</v>
      </c>
      <c r="R1272" t="str">
        <f>VLOOKUP(C1272, Query[[Country]:[Density]],5,FALSE)</f>
        <v>22.43</v>
      </c>
      <c r="S1272" t="str">
        <f>VLOOKUP(C1272, Query[[Country]:[Land Area]],6, FALSE)</f>
        <v>410,340</v>
      </c>
      <c r="T1272" t="str">
        <f>VLOOKUP(C1272, Query[[Country]:[Area]],10, FALSE)</f>
        <v>450,295</v>
      </c>
      <c r="U1272" t="str">
        <f>VLOOKUP(C1272, Query[[Country]:[Region]],12, FALSE)</f>
        <v>Europe</v>
      </c>
      <c r="V1272" t="str">
        <f>VLOOKUP(C1272, Query[[Country]:[Subregion]],13, FALSE)</f>
        <v>Northern Europe</v>
      </c>
      <c r="W1272" t="str">
        <f>VLOOKUP(C1272, Query[[Country]:[GDP (IMF)]],16, FALSE)</f>
        <v>$576.72 Bn</v>
      </c>
      <c r="X1272" t="str">
        <f>VLOOKUP(C1272, Query[[Country]:[GDP (UN)]],17, FALSE)</f>
        <v>$514.48 Bn</v>
      </c>
      <c r="Y1272">
        <f>VLOOKUP(C1272, Query[[Country]:[GDP Per Capita]],18, FALSE)</f>
        <v>57105.15</v>
      </c>
    </row>
    <row r="1273" spans="1:25" x14ac:dyDescent="0.2">
      <c r="A1273">
        <v>72</v>
      </c>
      <c r="B1273" t="s">
        <v>83</v>
      </c>
      <c r="C1273" t="s">
        <v>15</v>
      </c>
      <c r="D1273">
        <v>45</v>
      </c>
      <c r="E1273">
        <v>68</v>
      </c>
      <c r="F1273">
        <v>210</v>
      </c>
      <c r="G1273">
        <v>43</v>
      </c>
      <c r="H1273">
        <v>58</v>
      </c>
      <c r="I1273">
        <v>47</v>
      </c>
      <c r="J1273">
        <v>39</v>
      </c>
      <c r="K1273" t="s">
        <v>1911</v>
      </c>
      <c r="L1273">
        <v>280</v>
      </c>
      <c r="M1273">
        <v>52.72</v>
      </c>
      <c r="N1273">
        <v>2015</v>
      </c>
      <c r="O1273" t="str">
        <f>VLOOKUP(C1273, Query[[Country]:[Population Rank]],2,FALSE)</f>
        <v>3</v>
      </c>
      <c r="P1273" t="str">
        <f>VLOOKUP(C1273, Query[[Country]:[Growth Rate]],3,FALSE)</f>
        <v>0.59%</v>
      </c>
      <c r="Q1273" t="str">
        <f>VLOOKUP(C1273, Query[[Country]:[World Percentage]],4,FALSE)</f>
        <v>4.25%</v>
      </c>
      <c r="R1273" t="str">
        <f>VLOOKUP(C1273, Query[[Country]:[Density]],5,FALSE)</f>
        <v>35.32</v>
      </c>
      <c r="S1273" t="str">
        <f>VLOOKUP(C1273, Query[[Country]:[Land Area]],6, FALSE)</f>
        <v>9,147,420</v>
      </c>
      <c r="T1273" t="str">
        <f>VLOOKUP(C1273, Query[[Country]:[Area]],10, FALSE)</f>
        <v>9,372,610</v>
      </c>
      <c r="U1273" t="str">
        <f>VLOOKUP(C1273, Query[[Country]:[Region]],12, FALSE)</f>
        <v>Americas</v>
      </c>
      <c r="V1273" t="str">
        <f>VLOOKUP(C1273, Query[[Country]:[Subregion]],13, FALSE)</f>
        <v>Northern America</v>
      </c>
      <c r="W1273" t="str">
        <f>VLOOKUP(C1273, Query[[Country]:[GDP (IMF)]],16, FALSE)</f>
        <v>$22.20 Tn</v>
      </c>
      <c r="X1273" t="str">
        <f>VLOOKUP(C1273, Query[[Country]:[GDP (UN)]],17, FALSE)</f>
        <v>$18.62 Tn</v>
      </c>
      <c r="Y1273">
        <f>VLOOKUP(C1273, Query[[Country]:[GDP Per Capita]],18, FALSE)</f>
        <v>67063.27</v>
      </c>
    </row>
    <row r="1274" spans="1:25" x14ac:dyDescent="0.2">
      <c r="A1274">
        <v>73</v>
      </c>
      <c r="B1274" t="s">
        <v>97</v>
      </c>
      <c r="C1274" t="s">
        <v>30</v>
      </c>
      <c r="D1274">
        <v>6</v>
      </c>
      <c r="E1274">
        <v>41</v>
      </c>
      <c r="F1274">
        <v>170</v>
      </c>
      <c r="G1274">
        <v>218</v>
      </c>
      <c r="H1274">
        <v>68</v>
      </c>
      <c r="I1274">
        <v>127</v>
      </c>
      <c r="J1274">
        <v>115</v>
      </c>
      <c r="K1274" t="s">
        <v>1619</v>
      </c>
      <c r="L1274">
        <v>22</v>
      </c>
      <c r="M1274">
        <v>52.57</v>
      </c>
      <c r="N1274">
        <v>2015</v>
      </c>
      <c r="O1274" t="str">
        <f>VLOOKUP(C1274, Query[[Country]:[Population Rank]],2,FALSE)</f>
        <v>11</v>
      </c>
      <c r="P1274" t="str">
        <f>VLOOKUP(C1274, Query[[Country]:[Growth Rate]],3,FALSE)</f>
        <v>-0.30%</v>
      </c>
      <c r="Q1274" t="str">
        <f>VLOOKUP(C1274, Query[[Country]:[World Percentage]],4,FALSE)</f>
        <v>1.62%</v>
      </c>
      <c r="R1274" t="str">
        <f>VLOOKUP(C1274, Query[[Country]:[Density]],5,FALSE)</f>
        <v>334.66</v>
      </c>
      <c r="S1274" t="str">
        <f>VLOOKUP(C1274, Query[[Country]:[Land Area]],6, FALSE)</f>
        <v>364,555</v>
      </c>
      <c r="T1274" t="str">
        <f>VLOOKUP(C1274, Query[[Country]:[Area]],10, FALSE)</f>
        <v>377,930</v>
      </c>
      <c r="U1274" t="str">
        <f>VLOOKUP(C1274, Query[[Country]:[Region]],12, FALSE)</f>
        <v>Asia</v>
      </c>
      <c r="V1274" t="str">
        <f>VLOOKUP(C1274, Query[[Country]:[Subregion]],13, FALSE)</f>
        <v>Eastern Asia</v>
      </c>
      <c r="W1274" t="str">
        <f>VLOOKUP(C1274, Query[[Country]:[GDP (IMF)]],16, FALSE)</f>
        <v>$5.50 Tn</v>
      </c>
      <c r="X1274" t="str">
        <f>VLOOKUP(C1274, Query[[Country]:[GDP (UN)]],17, FALSE)</f>
        <v>$4.94 Tn</v>
      </c>
      <c r="Y1274">
        <f>VLOOKUP(C1274, Query[[Country]:[GDP Per Capita]],18, FALSE)</f>
        <v>43450.14</v>
      </c>
    </row>
    <row r="1275" spans="1:25" x14ac:dyDescent="0.2">
      <c r="A1275">
        <v>74</v>
      </c>
      <c r="B1275" t="s">
        <v>116</v>
      </c>
      <c r="C1275" t="s">
        <v>117</v>
      </c>
      <c r="D1275">
        <v>1</v>
      </c>
      <c r="E1275">
        <v>117</v>
      </c>
      <c r="F1275">
        <v>149</v>
      </c>
      <c r="G1275">
        <v>64</v>
      </c>
      <c r="H1275">
        <v>38</v>
      </c>
      <c r="I1275">
        <v>31</v>
      </c>
      <c r="J1275">
        <v>59</v>
      </c>
      <c r="K1275" t="s">
        <v>1859</v>
      </c>
      <c r="L1275">
        <v>432</v>
      </c>
      <c r="M1275">
        <v>52.51</v>
      </c>
      <c r="N1275">
        <v>2015</v>
      </c>
      <c r="O1275" t="str">
        <f>VLOOKUP(C1275, Query[[Country]:[Population Rank]],2,FALSE)</f>
        <v>115</v>
      </c>
      <c r="P1275" t="str">
        <f>VLOOKUP(C1275, Query[[Country]:[Growth Rate]],3,FALSE)</f>
        <v>0.35%</v>
      </c>
      <c r="Q1275" t="str">
        <f>VLOOKUP(C1275, Query[[Country]:[World Percentage]],4,FALSE)</f>
        <v>0.07%</v>
      </c>
      <c r="R1275" t="str">
        <f>VLOOKUP(C1275, Query[[Country]:[Density]],5,FALSE)</f>
        <v>134.41</v>
      </c>
      <c r="S1275" t="str">
        <f>VLOOKUP(C1275, Query[[Country]:[Land Area]],6, FALSE)</f>
        <v>42,430</v>
      </c>
      <c r="T1275" t="str">
        <f>VLOOKUP(C1275, Query[[Country]:[Area]],10, FALSE)</f>
        <v>43,094</v>
      </c>
      <c r="U1275" t="str">
        <f>VLOOKUP(C1275, Query[[Country]:[Region]],12, FALSE)</f>
        <v>Europe</v>
      </c>
      <c r="V1275" t="str">
        <f>VLOOKUP(C1275, Query[[Country]:[Subregion]],13, FALSE)</f>
        <v>Northern Europe</v>
      </c>
      <c r="W1275" t="str">
        <f>VLOOKUP(C1275, Query[[Country]:[GDP (IMF)]],16, FALSE)</f>
        <v>$364.55 Bn</v>
      </c>
      <c r="X1275" t="str">
        <f>VLOOKUP(C1275, Query[[Country]:[GDP (UN)]],17, FALSE)</f>
        <v>$306.90 Bn</v>
      </c>
      <c r="Y1275">
        <f>VLOOKUP(C1275, Query[[Country]:[GDP Per Capita]],18, FALSE)</f>
        <v>62937.38</v>
      </c>
    </row>
    <row r="1276" spans="1:25" x14ac:dyDescent="0.2">
      <c r="A1276">
        <v>75</v>
      </c>
      <c r="B1276" t="s">
        <v>45</v>
      </c>
      <c r="C1276" t="s">
        <v>15</v>
      </c>
      <c r="D1276">
        <v>46</v>
      </c>
      <c r="E1276">
        <v>59</v>
      </c>
      <c r="F1276">
        <v>567</v>
      </c>
      <c r="G1276">
        <v>35</v>
      </c>
      <c r="H1276">
        <v>131</v>
      </c>
      <c r="I1276">
        <v>30</v>
      </c>
      <c r="J1276">
        <v>78</v>
      </c>
      <c r="K1276" t="s">
        <v>2268</v>
      </c>
      <c r="L1276">
        <v>173</v>
      </c>
      <c r="M1276">
        <v>52.5</v>
      </c>
      <c r="N1276">
        <v>2015</v>
      </c>
      <c r="O1276" t="str">
        <f>VLOOKUP(C1276, Query[[Country]:[Population Rank]],2,FALSE)</f>
        <v>3</v>
      </c>
      <c r="P1276" t="str">
        <f>VLOOKUP(C1276, Query[[Country]:[Growth Rate]],3,FALSE)</f>
        <v>0.59%</v>
      </c>
      <c r="Q1276" t="str">
        <f>VLOOKUP(C1276, Query[[Country]:[World Percentage]],4,FALSE)</f>
        <v>4.25%</v>
      </c>
      <c r="R1276" t="str">
        <f>VLOOKUP(C1276, Query[[Country]:[Density]],5,FALSE)</f>
        <v>35.32</v>
      </c>
      <c r="S1276" t="str">
        <f>VLOOKUP(C1276, Query[[Country]:[Land Area]],6, FALSE)</f>
        <v>9,147,420</v>
      </c>
      <c r="T1276" t="str">
        <f>VLOOKUP(C1276, Query[[Country]:[Area]],10, FALSE)</f>
        <v>9,372,610</v>
      </c>
      <c r="U1276" t="str">
        <f>VLOOKUP(C1276, Query[[Country]:[Region]],12, FALSE)</f>
        <v>Americas</v>
      </c>
      <c r="V1276" t="str">
        <f>VLOOKUP(C1276, Query[[Country]:[Subregion]],13, FALSE)</f>
        <v>Northern America</v>
      </c>
      <c r="W1276" t="str">
        <f>VLOOKUP(C1276, Query[[Country]:[GDP (IMF)]],16, FALSE)</f>
        <v>$22.20 Tn</v>
      </c>
      <c r="X1276" t="str">
        <f>VLOOKUP(C1276, Query[[Country]:[GDP (UN)]],17, FALSE)</f>
        <v>$18.62 Tn</v>
      </c>
      <c r="Y1276">
        <f>VLOOKUP(C1276, Query[[Country]:[GDP Per Capita]],18, FALSE)</f>
        <v>67063.27</v>
      </c>
    </row>
    <row r="1277" spans="1:25" x14ac:dyDescent="0.2">
      <c r="A1277">
        <v>76</v>
      </c>
      <c r="B1277" t="s">
        <v>100</v>
      </c>
      <c r="C1277" t="s">
        <v>101</v>
      </c>
      <c r="D1277">
        <v>1</v>
      </c>
      <c r="E1277">
        <v>38</v>
      </c>
      <c r="F1277">
        <v>402</v>
      </c>
      <c r="G1277">
        <v>51</v>
      </c>
      <c r="H1277">
        <v>69</v>
      </c>
      <c r="I1277">
        <v>61</v>
      </c>
      <c r="J1277">
        <v>46</v>
      </c>
      <c r="K1277" t="s">
        <v>1099</v>
      </c>
      <c r="L1277">
        <v>243</v>
      </c>
      <c r="M1277">
        <v>52.32</v>
      </c>
      <c r="N1277">
        <v>2015</v>
      </c>
      <c r="O1277" t="str">
        <f>VLOOKUP(C1277, Query[[Country]:[Population Rank]],2,FALSE)</f>
        <v>19</v>
      </c>
      <c r="P1277" t="str">
        <f>VLOOKUP(C1277, Query[[Country]:[Growth Rate]],3,FALSE)</f>
        <v>0.32%</v>
      </c>
      <c r="Q1277" t="str">
        <f>VLOOKUP(C1277, Query[[Country]:[World Percentage]],4,FALSE)</f>
        <v>1.07%</v>
      </c>
      <c r="R1277" t="str">
        <f>VLOOKUP(C1277, Query[[Country]:[Density]],5,FALSE)</f>
        <v>234.61</v>
      </c>
      <c r="S1277" t="str">
        <f>VLOOKUP(C1277, Query[[Country]:[Land Area]],6, FALSE)</f>
        <v>348,560</v>
      </c>
      <c r="T1277" t="str">
        <f>VLOOKUP(C1277, Query[[Country]:[Area]],10, FALSE)</f>
        <v>357,114</v>
      </c>
      <c r="U1277" t="str">
        <f>VLOOKUP(C1277, Query[[Country]:[Region]],12, FALSE)</f>
        <v>Europe</v>
      </c>
      <c r="V1277" t="str">
        <f>VLOOKUP(C1277, Query[[Country]:[Subregion]],13, FALSE)</f>
        <v>Western Europe</v>
      </c>
      <c r="W1277" t="str">
        <f>VLOOKUP(C1277, Query[[Country]:[GDP (IMF)]],16, FALSE)</f>
        <v>$4.16 Tn</v>
      </c>
      <c r="X1277" t="str">
        <f>VLOOKUP(C1277, Query[[Country]:[GDP (UN)]],17, FALSE)</f>
        <v>$3.48 Tn</v>
      </c>
      <c r="Y1277">
        <f>VLOOKUP(C1277, Query[[Country]:[GDP Per Capita]],18, FALSE)</f>
        <v>49617.15</v>
      </c>
    </row>
    <row r="1278" spans="1:25" x14ac:dyDescent="0.2">
      <c r="A1278">
        <v>77</v>
      </c>
      <c r="B1278" t="s">
        <v>139</v>
      </c>
      <c r="C1278" t="s">
        <v>15</v>
      </c>
      <c r="D1278">
        <v>47</v>
      </c>
      <c r="E1278">
        <v>221</v>
      </c>
      <c r="F1278">
        <v>24</v>
      </c>
      <c r="G1278">
        <v>155</v>
      </c>
      <c r="H1278">
        <v>242</v>
      </c>
      <c r="I1278">
        <v>242</v>
      </c>
      <c r="J1278">
        <v>182</v>
      </c>
      <c r="K1278" t="s">
        <v>2844</v>
      </c>
      <c r="L1278">
        <v>352</v>
      </c>
      <c r="M1278">
        <v>52.27</v>
      </c>
      <c r="N1278">
        <v>2015</v>
      </c>
      <c r="O1278" t="str">
        <f>VLOOKUP(C1278, Query[[Country]:[Population Rank]],2,FALSE)</f>
        <v>3</v>
      </c>
      <c r="P1278" t="str">
        <f>VLOOKUP(C1278, Query[[Country]:[Growth Rate]],3,FALSE)</f>
        <v>0.59%</v>
      </c>
      <c r="Q1278" t="str">
        <f>VLOOKUP(C1278, Query[[Country]:[World Percentage]],4,FALSE)</f>
        <v>4.25%</v>
      </c>
      <c r="R1278" t="str">
        <f>VLOOKUP(C1278, Query[[Country]:[Density]],5,FALSE)</f>
        <v>35.32</v>
      </c>
      <c r="S1278" t="str">
        <f>VLOOKUP(C1278, Query[[Country]:[Land Area]],6, FALSE)</f>
        <v>9,147,420</v>
      </c>
      <c r="T1278" t="str">
        <f>VLOOKUP(C1278, Query[[Country]:[Area]],10, FALSE)</f>
        <v>9,372,610</v>
      </c>
      <c r="U1278" t="str">
        <f>VLOOKUP(C1278, Query[[Country]:[Region]],12, FALSE)</f>
        <v>Americas</v>
      </c>
      <c r="V1278" t="str">
        <f>VLOOKUP(C1278, Query[[Country]:[Subregion]],13, FALSE)</f>
        <v>Northern America</v>
      </c>
      <c r="W1278" t="str">
        <f>VLOOKUP(C1278, Query[[Country]:[GDP (IMF)]],16, FALSE)</f>
        <v>$22.20 Tn</v>
      </c>
      <c r="X1278" t="str">
        <f>VLOOKUP(C1278, Query[[Country]:[GDP (UN)]],17, FALSE)</f>
        <v>$18.62 Tn</v>
      </c>
      <c r="Y1278">
        <f>VLOOKUP(C1278, Query[[Country]:[GDP Per Capita]],18, FALSE)</f>
        <v>67063.27</v>
      </c>
    </row>
    <row r="1279" spans="1:25" x14ac:dyDescent="0.2">
      <c r="A1279">
        <v>78</v>
      </c>
      <c r="B1279" t="s">
        <v>142</v>
      </c>
      <c r="C1279" t="s">
        <v>138</v>
      </c>
      <c r="D1279">
        <v>2</v>
      </c>
      <c r="E1279">
        <v>309</v>
      </c>
      <c r="F1279">
        <v>73</v>
      </c>
      <c r="G1279">
        <v>218</v>
      </c>
      <c r="H1279">
        <v>63</v>
      </c>
      <c r="I1279">
        <v>158</v>
      </c>
      <c r="J1279">
        <v>65</v>
      </c>
      <c r="K1279" t="s">
        <v>2845</v>
      </c>
      <c r="L1279">
        <v>30</v>
      </c>
      <c r="M1279">
        <v>52.21</v>
      </c>
      <c r="N1279">
        <v>2015</v>
      </c>
      <c r="O1279" t="str">
        <f>VLOOKUP(C1279, Query[[Country]:[Population Rank]],2,FALSE)</f>
        <v>1</v>
      </c>
      <c r="P1279" t="str">
        <f>VLOOKUP(C1279, Query[[Country]:[Growth Rate]],3,FALSE)</f>
        <v>0.39%</v>
      </c>
      <c r="Q1279" t="str">
        <f>VLOOKUP(C1279, Query[[Country]:[World Percentage]],4,FALSE)</f>
        <v>18.47%</v>
      </c>
      <c r="R1279" t="str">
        <f>VLOOKUP(C1279, Query[[Country]:[Density]],5,FALSE)</f>
        <v>148.28</v>
      </c>
      <c r="S1279" t="str">
        <f>VLOOKUP(C1279, Query[[Country]:[Land Area]],6, FALSE)</f>
        <v>9,388,211</v>
      </c>
      <c r="T1279" t="str">
        <f>VLOOKUP(C1279, Query[[Country]:[Area]],10, FALSE)</f>
        <v>9,706,961</v>
      </c>
      <c r="U1279" t="str">
        <f>VLOOKUP(C1279, Query[[Country]:[Region]],12, FALSE)</f>
        <v>Asia</v>
      </c>
      <c r="V1279" t="str">
        <f>VLOOKUP(C1279, Query[[Country]:[Subregion]],13, FALSE)</f>
        <v>Eastern Asia</v>
      </c>
      <c r="W1279" t="str">
        <f>VLOOKUP(C1279, Query[[Country]:[GDP (IMF)]],16, FALSE)</f>
        <v>$15.47 Tn</v>
      </c>
      <c r="X1279" t="str">
        <f>VLOOKUP(C1279, Query[[Country]:[GDP (UN)]],17, FALSE)</f>
        <v>$11.22 Tn</v>
      </c>
      <c r="Y1279">
        <f>VLOOKUP(C1279, Query[[Country]:[GDP Per Capita]],18, FALSE)</f>
        <v>10746.78</v>
      </c>
    </row>
    <row r="1280" spans="1:25" x14ac:dyDescent="0.2">
      <c r="A1280">
        <v>79</v>
      </c>
      <c r="B1280" t="s">
        <v>102</v>
      </c>
      <c r="C1280" t="s">
        <v>101</v>
      </c>
      <c r="D1280">
        <v>2</v>
      </c>
      <c r="E1280">
        <v>42</v>
      </c>
      <c r="F1280">
        <v>129</v>
      </c>
      <c r="G1280">
        <v>92</v>
      </c>
      <c r="H1280">
        <v>66</v>
      </c>
      <c r="I1280">
        <v>55</v>
      </c>
      <c r="J1280">
        <v>53</v>
      </c>
      <c r="K1280" t="s">
        <v>1708</v>
      </c>
      <c r="L1280">
        <v>167</v>
      </c>
      <c r="M1280">
        <v>52.16</v>
      </c>
      <c r="N1280">
        <v>2015</v>
      </c>
      <c r="O1280" t="str">
        <f>VLOOKUP(C1280, Query[[Country]:[Population Rank]],2,FALSE)</f>
        <v>19</v>
      </c>
      <c r="P1280" t="str">
        <f>VLOOKUP(C1280, Query[[Country]:[Growth Rate]],3,FALSE)</f>
        <v>0.32%</v>
      </c>
      <c r="Q1280" t="str">
        <f>VLOOKUP(C1280, Query[[Country]:[World Percentage]],4,FALSE)</f>
        <v>1.07%</v>
      </c>
      <c r="R1280" t="str">
        <f>VLOOKUP(C1280, Query[[Country]:[Density]],5,FALSE)</f>
        <v>234.61</v>
      </c>
      <c r="S1280" t="str">
        <f>VLOOKUP(C1280, Query[[Country]:[Land Area]],6, FALSE)</f>
        <v>348,560</v>
      </c>
      <c r="T1280" t="str">
        <f>VLOOKUP(C1280, Query[[Country]:[Area]],10, FALSE)</f>
        <v>357,114</v>
      </c>
      <c r="U1280" t="str">
        <f>VLOOKUP(C1280, Query[[Country]:[Region]],12, FALSE)</f>
        <v>Europe</v>
      </c>
      <c r="V1280" t="str">
        <f>VLOOKUP(C1280, Query[[Country]:[Subregion]],13, FALSE)</f>
        <v>Western Europe</v>
      </c>
      <c r="W1280" t="str">
        <f>VLOOKUP(C1280, Query[[Country]:[GDP (IMF)]],16, FALSE)</f>
        <v>$4.16 Tn</v>
      </c>
      <c r="X1280" t="str">
        <f>VLOOKUP(C1280, Query[[Country]:[GDP (UN)]],17, FALSE)</f>
        <v>$3.48 Tn</v>
      </c>
      <c r="Y1280">
        <f>VLOOKUP(C1280, Query[[Country]:[GDP Per Capita]],18, FALSE)</f>
        <v>49617.15</v>
      </c>
    </row>
    <row r="1281" spans="1:25" x14ac:dyDescent="0.2">
      <c r="A1281">
        <v>80</v>
      </c>
      <c r="B1281" t="s">
        <v>107</v>
      </c>
      <c r="C1281" t="s">
        <v>15</v>
      </c>
      <c r="D1281">
        <v>48</v>
      </c>
      <c r="E1281">
        <v>135</v>
      </c>
      <c r="F1281">
        <v>60</v>
      </c>
      <c r="G1281">
        <v>218</v>
      </c>
      <c r="H1281">
        <v>107</v>
      </c>
      <c r="I1281">
        <v>152</v>
      </c>
      <c r="J1281">
        <v>78</v>
      </c>
      <c r="K1281" t="s">
        <v>1298</v>
      </c>
      <c r="L1281">
        <v>36</v>
      </c>
      <c r="M1281">
        <v>52.08</v>
      </c>
      <c r="N1281">
        <v>2015</v>
      </c>
      <c r="O1281" t="str">
        <f>VLOOKUP(C1281, Query[[Country]:[Population Rank]],2,FALSE)</f>
        <v>3</v>
      </c>
      <c r="P1281" t="str">
        <f>VLOOKUP(C1281, Query[[Country]:[Growth Rate]],3,FALSE)</f>
        <v>0.59%</v>
      </c>
      <c r="Q1281" t="str">
        <f>VLOOKUP(C1281, Query[[Country]:[World Percentage]],4,FALSE)</f>
        <v>4.25%</v>
      </c>
      <c r="R1281" t="str">
        <f>VLOOKUP(C1281, Query[[Country]:[Density]],5,FALSE)</f>
        <v>35.32</v>
      </c>
      <c r="S1281" t="str">
        <f>VLOOKUP(C1281, Query[[Country]:[Land Area]],6, FALSE)</f>
        <v>9,147,420</v>
      </c>
      <c r="T1281" t="str">
        <f>VLOOKUP(C1281, Query[[Country]:[Area]],10, FALSE)</f>
        <v>9,372,610</v>
      </c>
      <c r="U1281" t="str">
        <f>VLOOKUP(C1281, Query[[Country]:[Region]],12, FALSE)</f>
        <v>Americas</v>
      </c>
      <c r="V1281" t="str">
        <f>VLOOKUP(C1281, Query[[Country]:[Subregion]],13, FALSE)</f>
        <v>Northern America</v>
      </c>
      <c r="W1281" t="str">
        <f>VLOOKUP(C1281, Query[[Country]:[GDP (IMF)]],16, FALSE)</f>
        <v>$22.20 Tn</v>
      </c>
      <c r="X1281" t="str">
        <f>VLOOKUP(C1281, Query[[Country]:[GDP (UN)]],17, FALSE)</f>
        <v>$18.62 Tn</v>
      </c>
      <c r="Y1281">
        <f>VLOOKUP(C1281, Query[[Country]:[GDP Per Capita]],18, FALSE)</f>
        <v>67063.27</v>
      </c>
    </row>
    <row r="1282" spans="1:25" x14ac:dyDescent="0.2">
      <c r="A1282">
        <v>81</v>
      </c>
      <c r="B1282" t="s">
        <v>70</v>
      </c>
      <c r="C1282" t="s">
        <v>15</v>
      </c>
      <c r="D1282">
        <v>49</v>
      </c>
      <c r="E1282">
        <v>72</v>
      </c>
      <c r="F1282">
        <v>53</v>
      </c>
      <c r="G1282">
        <v>113</v>
      </c>
      <c r="H1282">
        <v>114</v>
      </c>
      <c r="I1282">
        <v>118</v>
      </c>
      <c r="J1282">
        <v>68</v>
      </c>
      <c r="K1282" t="s">
        <v>2504</v>
      </c>
      <c r="L1282">
        <v>64</v>
      </c>
      <c r="M1282">
        <v>52.03</v>
      </c>
      <c r="N1282">
        <v>2015</v>
      </c>
      <c r="O1282" t="str">
        <f>VLOOKUP(C1282, Query[[Country]:[Population Rank]],2,FALSE)</f>
        <v>3</v>
      </c>
      <c r="P1282" t="str">
        <f>VLOOKUP(C1282, Query[[Country]:[Growth Rate]],3,FALSE)</f>
        <v>0.59%</v>
      </c>
      <c r="Q1282" t="str">
        <f>VLOOKUP(C1282, Query[[Country]:[World Percentage]],4,FALSE)</f>
        <v>4.25%</v>
      </c>
      <c r="R1282" t="str">
        <f>VLOOKUP(C1282, Query[[Country]:[Density]],5,FALSE)</f>
        <v>35.32</v>
      </c>
      <c r="S1282" t="str">
        <f>VLOOKUP(C1282, Query[[Country]:[Land Area]],6, FALSE)</f>
        <v>9,147,420</v>
      </c>
      <c r="T1282" t="str">
        <f>VLOOKUP(C1282, Query[[Country]:[Area]],10, FALSE)</f>
        <v>9,372,610</v>
      </c>
      <c r="U1282" t="str">
        <f>VLOOKUP(C1282, Query[[Country]:[Region]],12, FALSE)</f>
        <v>Americas</v>
      </c>
      <c r="V1282" t="str">
        <f>VLOOKUP(C1282, Query[[Country]:[Subregion]],13, FALSE)</f>
        <v>Northern America</v>
      </c>
      <c r="W1282" t="str">
        <f>VLOOKUP(C1282, Query[[Country]:[GDP (IMF)]],16, FALSE)</f>
        <v>$22.20 Tn</v>
      </c>
      <c r="X1282" t="str">
        <f>VLOOKUP(C1282, Query[[Country]:[GDP (UN)]],17, FALSE)</f>
        <v>$18.62 Tn</v>
      </c>
      <c r="Y1282">
        <f>VLOOKUP(C1282, Query[[Country]:[GDP Per Capita]],18, FALSE)</f>
        <v>67063.27</v>
      </c>
    </row>
    <row r="1283" spans="1:25" x14ac:dyDescent="0.2">
      <c r="A1283">
        <v>82</v>
      </c>
      <c r="B1283" t="s">
        <v>144</v>
      </c>
      <c r="C1283" t="s">
        <v>145</v>
      </c>
      <c r="D1283">
        <v>1</v>
      </c>
      <c r="E1283">
        <v>367</v>
      </c>
      <c r="F1283">
        <v>202</v>
      </c>
      <c r="G1283">
        <v>218</v>
      </c>
      <c r="H1283">
        <v>35</v>
      </c>
      <c r="I1283">
        <v>92</v>
      </c>
      <c r="J1283">
        <v>53</v>
      </c>
      <c r="K1283" t="s">
        <v>1099</v>
      </c>
      <c r="L1283">
        <v>74</v>
      </c>
      <c r="M1283">
        <v>52.03</v>
      </c>
      <c r="N1283">
        <v>2015</v>
      </c>
      <c r="O1283" t="str">
        <f>VLOOKUP(C1283, Query[[Country]:[Population Rank]],2,FALSE)</f>
        <v>81</v>
      </c>
      <c r="P1283" t="str">
        <f>VLOOKUP(C1283, Query[[Country]:[Growth Rate]],3,FALSE)</f>
        <v>0.44%</v>
      </c>
      <c r="Q1283" t="str">
        <f>VLOOKUP(C1283, Query[[Country]:[World Percentage]],4,FALSE)</f>
        <v>0.15%</v>
      </c>
      <c r="R1283" t="str">
        <f>VLOOKUP(C1283, Query[[Country]:[Density]],5,FALSE)</f>
        <v>379.64</v>
      </c>
      <c r="S1283" t="str">
        <f>VLOOKUP(C1283, Query[[Country]:[Land Area]],6, FALSE)</f>
        <v>30,280</v>
      </c>
      <c r="T1283" t="str">
        <f>VLOOKUP(C1283, Query[[Country]:[Area]],10, FALSE)</f>
        <v>30,528</v>
      </c>
      <c r="U1283" t="str">
        <f>VLOOKUP(C1283, Query[[Country]:[Region]],12, FALSE)</f>
        <v>Europe</v>
      </c>
      <c r="V1283" t="str">
        <f>VLOOKUP(C1283, Query[[Country]:[Subregion]],13, FALSE)</f>
        <v>Western Europe</v>
      </c>
      <c r="W1283" t="str">
        <f>VLOOKUP(C1283, Query[[Country]:[GDP (IMF)]],16, FALSE)</f>
        <v>$553.78 Bn</v>
      </c>
      <c r="X1283" t="str">
        <f>VLOOKUP(C1283, Query[[Country]:[GDP (UN)]],17, FALSE)</f>
        <v>$467.96 Bn</v>
      </c>
      <c r="Y1283">
        <f>VLOOKUP(C1283, Query[[Country]:[GDP Per Capita]],18, FALSE)</f>
        <v>47782.49</v>
      </c>
    </row>
    <row r="1284" spans="1:25" x14ac:dyDescent="0.2">
      <c r="A1284">
        <v>83</v>
      </c>
      <c r="B1284" t="s">
        <v>81</v>
      </c>
      <c r="C1284" t="s">
        <v>15</v>
      </c>
      <c r="D1284">
        <v>50</v>
      </c>
      <c r="E1284">
        <v>64</v>
      </c>
      <c r="F1284">
        <v>43</v>
      </c>
      <c r="G1284">
        <v>73</v>
      </c>
      <c r="H1284">
        <v>121</v>
      </c>
      <c r="I1284">
        <v>67</v>
      </c>
      <c r="J1284">
        <v>76</v>
      </c>
      <c r="K1284" t="s">
        <v>1986</v>
      </c>
      <c r="L1284">
        <v>200</v>
      </c>
      <c r="M1284">
        <v>52.01</v>
      </c>
      <c r="N1284">
        <v>2015</v>
      </c>
      <c r="O1284" t="str">
        <f>VLOOKUP(C1284, Query[[Country]:[Population Rank]],2,FALSE)</f>
        <v>3</v>
      </c>
      <c r="P1284" t="str">
        <f>VLOOKUP(C1284, Query[[Country]:[Growth Rate]],3,FALSE)</f>
        <v>0.59%</v>
      </c>
      <c r="Q1284" t="str">
        <f>VLOOKUP(C1284, Query[[Country]:[World Percentage]],4,FALSE)</f>
        <v>4.25%</v>
      </c>
      <c r="R1284" t="str">
        <f>VLOOKUP(C1284, Query[[Country]:[Density]],5,FALSE)</f>
        <v>35.32</v>
      </c>
      <c r="S1284" t="str">
        <f>VLOOKUP(C1284, Query[[Country]:[Land Area]],6, FALSE)</f>
        <v>9,147,420</v>
      </c>
      <c r="T1284" t="str">
        <f>VLOOKUP(C1284, Query[[Country]:[Area]],10, FALSE)</f>
        <v>9,372,610</v>
      </c>
      <c r="U1284" t="str">
        <f>VLOOKUP(C1284, Query[[Country]:[Region]],12, FALSE)</f>
        <v>Americas</v>
      </c>
      <c r="V1284" t="str">
        <f>VLOOKUP(C1284, Query[[Country]:[Subregion]],13, FALSE)</f>
        <v>Northern America</v>
      </c>
      <c r="W1284" t="str">
        <f>VLOOKUP(C1284, Query[[Country]:[GDP (IMF)]],16, FALSE)</f>
        <v>$22.20 Tn</v>
      </c>
      <c r="X1284" t="str">
        <f>VLOOKUP(C1284, Query[[Country]:[GDP (UN)]],17, FALSE)</f>
        <v>$18.62 Tn</v>
      </c>
      <c r="Y1284">
        <f>VLOOKUP(C1284, Query[[Country]:[GDP Per Capita]],18, FALSE)</f>
        <v>67063.27</v>
      </c>
    </row>
    <row r="1285" spans="1:25" x14ac:dyDescent="0.2">
      <c r="A1285">
        <v>84</v>
      </c>
      <c r="B1285" t="s">
        <v>99</v>
      </c>
      <c r="C1285" t="s">
        <v>15</v>
      </c>
      <c r="D1285">
        <v>51</v>
      </c>
      <c r="E1285">
        <v>367</v>
      </c>
      <c r="F1285">
        <v>146</v>
      </c>
      <c r="G1285">
        <v>116</v>
      </c>
      <c r="H1285">
        <v>67</v>
      </c>
      <c r="I1285">
        <v>60</v>
      </c>
      <c r="J1285">
        <v>93</v>
      </c>
      <c r="K1285" t="s">
        <v>1362</v>
      </c>
      <c r="L1285">
        <v>55</v>
      </c>
      <c r="M1285">
        <v>51.85</v>
      </c>
      <c r="N1285">
        <v>2015</v>
      </c>
      <c r="O1285" t="str">
        <f>VLOOKUP(C1285, Query[[Country]:[Population Rank]],2,FALSE)</f>
        <v>3</v>
      </c>
      <c r="P1285" t="str">
        <f>VLOOKUP(C1285, Query[[Country]:[Growth Rate]],3,FALSE)</f>
        <v>0.59%</v>
      </c>
      <c r="Q1285" t="str">
        <f>VLOOKUP(C1285, Query[[Country]:[World Percentage]],4,FALSE)</f>
        <v>4.25%</v>
      </c>
      <c r="R1285" t="str">
        <f>VLOOKUP(C1285, Query[[Country]:[Density]],5,FALSE)</f>
        <v>35.32</v>
      </c>
      <c r="S1285" t="str">
        <f>VLOOKUP(C1285, Query[[Country]:[Land Area]],6, FALSE)</f>
        <v>9,147,420</v>
      </c>
      <c r="T1285" t="str">
        <f>VLOOKUP(C1285, Query[[Country]:[Area]],10, FALSE)</f>
        <v>9,372,610</v>
      </c>
      <c r="U1285" t="str">
        <f>VLOOKUP(C1285, Query[[Country]:[Region]],12, FALSE)</f>
        <v>Americas</v>
      </c>
      <c r="V1285" t="str">
        <f>VLOOKUP(C1285, Query[[Country]:[Subregion]],13, FALSE)</f>
        <v>Northern America</v>
      </c>
      <c r="W1285" t="str">
        <f>VLOOKUP(C1285, Query[[Country]:[GDP (IMF)]],16, FALSE)</f>
        <v>$22.20 Tn</v>
      </c>
      <c r="X1285" t="str">
        <f>VLOOKUP(C1285, Query[[Country]:[GDP (UN)]],17, FALSE)</f>
        <v>$18.62 Tn</v>
      </c>
      <c r="Y1285">
        <f>VLOOKUP(C1285, Query[[Country]:[GDP Per Capita]],18, FALSE)</f>
        <v>67063.27</v>
      </c>
    </row>
    <row r="1286" spans="1:25" x14ac:dyDescent="0.2">
      <c r="A1286">
        <v>85</v>
      </c>
      <c r="B1286" t="s">
        <v>150</v>
      </c>
      <c r="C1286" t="s">
        <v>105</v>
      </c>
      <c r="D1286">
        <v>1</v>
      </c>
      <c r="E1286">
        <v>367</v>
      </c>
      <c r="F1286">
        <v>46</v>
      </c>
      <c r="G1286">
        <v>189</v>
      </c>
      <c r="H1286">
        <v>87</v>
      </c>
      <c r="I1286">
        <v>147</v>
      </c>
      <c r="J1286">
        <v>53</v>
      </c>
      <c r="K1286" t="s">
        <v>2557</v>
      </c>
      <c r="L1286">
        <v>227</v>
      </c>
      <c r="M1286">
        <v>51.78</v>
      </c>
      <c r="N1286">
        <v>2015</v>
      </c>
      <c r="O1286" t="str">
        <f>VLOOKUP(C1286, Query[[Country]:[Population Rank]],2,FALSE)</f>
        <v>69</v>
      </c>
      <c r="P1286" t="str">
        <f>VLOOKUP(C1286, Query[[Country]:[Growth Rate]],3,FALSE)</f>
        <v>0.22%</v>
      </c>
      <c r="Q1286" t="str">
        <f>VLOOKUP(C1286, Query[[Country]:[World Percentage]],4,FALSE)</f>
        <v>0.22%</v>
      </c>
      <c r="R1286" t="str">
        <f>VLOOKUP(C1286, Query[[Country]:[Density]],5,FALSE)</f>
        <v>409.44</v>
      </c>
      <c r="S1286" t="str">
        <f>VLOOKUP(C1286, Query[[Country]:[Land Area]],6, FALSE)</f>
        <v>33,720</v>
      </c>
      <c r="T1286" t="str">
        <f>VLOOKUP(C1286, Query[[Country]:[Area]],10, FALSE)</f>
        <v>41,850</v>
      </c>
      <c r="U1286" t="str">
        <f>VLOOKUP(C1286, Query[[Country]:[Region]],12, FALSE)</f>
        <v>Europe</v>
      </c>
      <c r="V1286" t="str">
        <f>VLOOKUP(C1286, Query[[Country]:[Subregion]],13, FALSE)</f>
        <v>Western Europe</v>
      </c>
      <c r="W1286" t="str">
        <f>VLOOKUP(C1286, Query[[Country]:[GDP (IMF)]],16, FALSE)</f>
        <v>$954.93 Bn</v>
      </c>
      <c r="X1286" t="str">
        <f>VLOOKUP(C1286, Query[[Country]:[GDP (UN)]],17, FALSE)</f>
        <v>$777.23 Bn</v>
      </c>
      <c r="Y1286">
        <f>VLOOKUP(C1286, Query[[Country]:[GDP Per Capita]],18, FALSE)</f>
        <v>55730.27</v>
      </c>
    </row>
    <row r="1287" spans="1:25" x14ac:dyDescent="0.2">
      <c r="A1287">
        <v>86</v>
      </c>
      <c r="B1287" t="s">
        <v>72</v>
      </c>
      <c r="C1287" t="s">
        <v>36</v>
      </c>
      <c r="D1287">
        <v>3</v>
      </c>
      <c r="E1287">
        <v>77</v>
      </c>
      <c r="F1287">
        <v>107</v>
      </c>
      <c r="G1287">
        <v>50</v>
      </c>
      <c r="H1287">
        <v>98</v>
      </c>
      <c r="I1287">
        <v>117</v>
      </c>
      <c r="J1287">
        <v>136</v>
      </c>
      <c r="K1287" t="s">
        <v>1920</v>
      </c>
      <c r="L1287">
        <v>39</v>
      </c>
      <c r="M1287">
        <v>51.75</v>
      </c>
      <c r="N1287">
        <v>2015</v>
      </c>
      <c r="O1287" t="str">
        <f>VLOOKUP(C1287, Query[[Country]:[Population Rank]],2,FALSE)</f>
        <v>100</v>
      </c>
      <c r="P1287" t="str">
        <f>VLOOKUP(C1287, Query[[Country]:[Growth Rate]],3,FALSE)</f>
        <v>1.60%</v>
      </c>
      <c r="Q1287" t="str">
        <f>VLOOKUP(C1287, Query[[Country]:[World Percentage]],4,FALSE)</f>
        <v>0.11%</v>
      </c>
      <c r="R1287" t="str">
        <f>VLOOKUP(C1287, Query[[Country]:[Density]],5,FALSE)</f>
        <v>416.73</v>
      </c>
      <c r="S1287" t="str">
        <f>VLOOKUP(C1287, Query[[Country]:[Land Area]],6, FALSE)</f>
        <v>21,640</v>
      </c>
      <c r="T1287" t="str">
        <f>VLOOKUP(C1287, Query[[Country]:[Area]],10, FALSE)</f>
        <v>20,770</v>
      </c>
      <c r="U1287" t="str">
        <f>VLOOKUP(C1287, Query[[Country]:[Region]],12, FALSE)</f>
        <v>Asia</v>
      </c>
      <c r="V1287" t="str">
        <f>VLOOKUP(C1287, Query[[Country]:[Subregion]],13, FALSE)</f>
        <v>Western Asia</v>
      </c>
      <c r="W1287" t="str">
        <f>VLOOKUP(C1287, Query[[Country]:[GDP (IMF)]],16, FALSE)</f>
        <v>$403.96 Bn</v>
      </c>
      <c r="X1287" t="str">
        <f>VLOOKUP(C1287, Query[[Country]:[GDP (UN)]],17, FALSE)</f>
        <v>$317.75 Bn</v>
      </c>
      <c r="Y1287">
        <f>VLOOKUP(C1287, Query[[Country]:[GDP Per Capita]],18, FALSE)</f>
        <v>46670.83</v>
      </c>
    </row>
    <row r="1288" spans="1:25" x14ac:dyDescent="0.2">
      <c r="A1288">
        <v>87</v>
      </c>
      <c r="B1288" t="s">
        <v>123</v>
      </c>
      <c r="C1288" t="s">
        <v>105</v>
      </c>
      <c r="D1288">
        <v>2</v>
      </c>
      <c r="E1288">
        <v>84</v>
      </c>
      <c r="F1288">
        <v>199</v>
      </c>
      <c r="G1288">
        <v>115</v>
      </c>
      <c r="H1288">
        <v>39</v>
      </c>
      <c r="I1288">
        <v>44</v>
      </c>
      <c r="J1288">
        <v>59</v>
      </c>
      <c r="K1288" t="s">
        <v>1099</v>
      </c>
      <c r="L1288">
        <v>429</v>
      </c>
      <c r="M1288">
        <v>51.74</v>
      </c>
      <c r="N1288">
        <v>2015</v>
      </c>
      <c r="O1288" t="str">
        <f>VLOOKUP(C1288, Query[[Country]:[Population Rank]],2,FALSE)</f>
        <v>69</v>
      </c>
      <c r="P1288" t="str">
        <f>VLOOKUP(C1288, Query[[Country]:[Growth Rate]],3,FALSE)</f>
        <v>0.22%</v>
      </c>
      <c r="Q1288" t="str">
        <f>VLOOKUP(C1288, Query[[Country]:[World Percentage]],4,FALSE)</f>
        <v>0.22%</v>
      </c>
      <c r="R1288" t="str">
        <f>VLOOKUP(C1288, Query[[Country]:[Density]],5,FALSE)</f>
        <v>409.44</v>
      </c>
      <c r="S1288" t="str">
        <f>VLOOKUP(C1288, Query[[Country]:[Land Area]],6, FALSE)</f>
        <v>33,720</v>
      </c>
      <c r="T1288" t="str">
        <f>VLOOKUP(C1288, Query[[Country]:[Area]],10, FALSE)</f>
        <v>41,850</v>
      </c>
      <c r="U1288" t="str">
        <f>VLOOKUP(C1288, Query[[Country]:[Region]],12, FALSE)</f>
        <v>Europe</v>
      </c>
      <c r="V1288" t="str">
        <f>VLOOKUP(C1288, Query[[Country]:[Subregion]],13, FALSE)</f>
        <v>Western Europe</v>
      </c>
      <c r="W1288" t="str">
        <f>VLOOKUP(C1288, Query[[Country]:[GDP (IMF)]],16, FALSE)</f>
        <v>$954.93 Bn</v>
      </c>
      <c r="X1288" t="str">
        <f>VLOOKUP(C1288, Query[[Country]:[GDP (UN)]],17, FALSE)</f>
        <v>$777.23 Bn</v>
      </c>
      <c r="Y1288">
        <f>VLOOKUP(C1288, Query[[Country]:[GDP Per Capita]],18, FALSE)</f>
        <v>55730.27</v>
      </c>
    </row>
    <row r="1289" spans="1:25" x14ac:dyDescent="0.2">
      <c r="A1289">
        <v>88</v>
      </c>
      <c r="B1289" t="s">
        <v>118</v>
      </c>
      <c r="C1289" t="s">
        <v>115</v>
      </c>
      <c r="D1289">
        <v>1</v>
      </c>
      <c r="E1289">
        <v>105</v>
      </c>
      <c r="F1289">
        <v>198</v>
      </c>
      <c r="G1289">
        <v>166</v>
      </c>
      <c r="H1289">
        <v>45</v>
      </c>
      <c r="I1289">
        <v>103</v>
      </c>
      <c r="J1289">
        <v>46</v>
      </c>
      <c r="K1289" t="s">
        <v>1655</v>
      </c>
      <c r="L1289">
        <v>75</v>
      </c>
      <c r="M1289">
        <v>51.61</v>
      </c>
      <c r="N1289">
        <v>2015</v>
      </c>
      <c r="O1289" t="str">
        <f>VLOOKUP(C1289, Query[[Country]:[Population Rank]],2,FALSE)</f>
        <v>55</v>
      </c>
      <c r="P1289" t="str">
        <f>VLOOKUP(C1289, Query[[Country]:[Growth Rate]],3,FALSE)</f>
        <v>1.18%</v>
      </c>
      <c r="Q1289" t="str">
        <f>VLOOKUP(C1289, Query[[Country]:[World Percentage]],4,FALSE)</f>
        <v>0.33%</v>
      </c>
      <c r="R1289" t="str">
        <f>VLOOKUP(C1289, Query[[Country]:[Density]],5,FALSE)</f>
        <v>3.32</v>
      </c>
      <c r="S1289" t="str">
        <f>VLOOKUP(C1289, Query[[Country]:[Land Area]],6, FALSE)</f>
        <v>7,682,300</v>
      </c>
      <c r="T1289" t="str">
        <f>VLOOKUP(C1289, Query[[Country]:[Area]],10, FALSE)</f>
        <v>7,692,024</v>
      </c>
      <c r="U1289" t="str">
        <f>VLOOKUP(C1289, Query[[Country]:[Region]],12, FALSE)</f>
        <v>Oceania</v>
      </c>
      <c r="V1289" t="str">
        <f>VLOOKUP(C1289, Query[[Country]:[Subregion]],13, FALSE)</f>
        <v>Australia and New Zealand</v>
      </c>
      <c r="W1289" t="str">
        <f>VLOOKUP(C1289, Query[[Country]:[GDP (IMF)]],16, FALSE)</f>
        <v>$1.48 Tn</v>
      </c>
      <c r="X1289" t="str">
        <f>VLOOKUP(C1289, Query[[Country]:[GDP (UN)]],17, FALSE)</f>
        <v>$1.30 Tn</v>
      </c>
      <c r="Y1289">
        <f>VLOOKUP(C1289, Query[[Country]:[GDP Per Capita]],18, FALSE)</f>
        <v>58096.73</v>
      </c>
    </row>
    <row r="1290" spans="1:25" x14ac:dyDescent="0.2">
      <c r="A1290">
        <v>89</v>
      </c>
      <c r="B1290" t="s">
        <v>64</v>
      </c>
      <c r="C1290" t="s">
        <v>15</v>
      </c>
      <c r="D1290">
        <v>52</v>
      </c>
      <c r="E1290">
        <v>227</v>
      </c>
      <c r="F1290">
        <v>567</v>
      </c>
      <c r="G1290">
        <v>44</v>
      </c>
      <c r="H1290">
        <v>78</v>
      </c>
      <c r="I1290">
        <v>51</v>
      </c>
      <c r="J1290">
        <v>68</v>
      </c>
      <c r="K1290" t="s">
        <v>2669</v>
      </c>
      <c r="L1290">
        <v>162</v>
      </c>
      <c r="M1290">
        <v>51.51</v>
      </c>
      <c r="N1290">
        <v>2015</v>
      </c>
      <c r="O1290" t="str">
        <f>VLOOKUP(C1290, Query[[Country]:[Population Rank]],2,FALSE)</f>
        <v>3</v>
      </c>
      <c r="P1290" t="str">
        <f>VLOOKUP(C1290, Query[[Country]:[Growth Rate]],3,FALSE)</f>
        <v>0.59%</v>
      </c>
      <c r="Q1290" t="str">
        <f>VLOOKUP(C1290, Query[[Country]:[World Percentage]],4,FALSE)</f>
        <v>4.25%</v>
      </c>
      <c r="R1290" t="str">
        <f>VLOOKUP(C1290, Query[[Country]:[Density]],5,FALSE)</f>
        <v>35.32</v>
      </c>
      <c r="S1290" t="str">
        <f>VLOOKUP(C1290, Query[[Country]:[Land Area]],6, FALSE)</f>
        <v>9,147,420</v>
      </c>
      <c r="T1290" t="str">
        <f>VLOOKUP(C1290, Query[[Country]:[Area]],10, FALSE)</f>
        <v>9,372,610</v>
      </c>
      <c r="U1290" t="str">
        <f>VLOOKUP(C1290, Query[[Country]:[Region]],12, FALSE)</f>
        <v>Americas</v>
      </c>
      <c r="V1290" t="str">
        <f>VLOOKUP(C1290, Query[[Country]:[Subregion]],13, FALSE)</f>
        <v>Northern America</v>
      </c>
      <c r="W1290" t="str">
        <f>VLOOKUP(C1290, Query[[Country]:[GDP (IMF)]],16, FALSE)</f>
        <v>$22.20 Tn</v>
      </c>
      <c r="X1290" t="str">
        <f>VLOOKUP(C1290, Query[[Country]:[GDP (UN)]],17, FALSE)</f>
        <v>$18.62 Tn</v>
      </c>
      <c r="Y1290">
        <f>VLOOKUP(C1290, Query[[Country]:[GDP Per Capita]],18, FALSE)</f>
        <v>67063.27</v>
      </c>
    </row>
    <row r="1291" spans="1:25" x14ac:dyDescent="0.2">
      <c r="A1291">
        <v>90</v>
      </c>
      <c r="B1291" t="s">
        <v>120</v>
      </c>
      <c r="C1291" t="s">
        <v>15</v>
      </c>
      <c r="D1291">
        <v>53</v>
      </c>
      <c r="E1291">
        <v>367</v>
      </c>
      <c r="F1291">
        <v>567</v>
      </c>
      <c r="G1291">
        <v>80</v>
      </c>
      <c r="H1291">
        <v>93</v>
      </c>
      <c r="I1291">
        <v>72</v>
      </c>
      <c r="J1291">
        <v>42</v>
      </c>
      <c r="K1291" t="s">
        <v>1877</v>
      </c>
      <c r="L1291">
        <v>71</v>
      </c>
      <c r="M1291">
        <v>51.51</v>
      </c>
      <c r="N1291">
        <v>2015</v>
      </c>
      <c r="O1291" t="str">
        <f>VLOOKUP(C1291, Query[[Country]:[Population Rank]],2,FALSE)</f>
        <v>3</v>
      </c>
      <c r="P1291" t="str">
        <f>VLOOKUP(C1291, Query[[Country]:[Growth Rate]],3,FALSE)</f>
        <v>0.59%</v>
      </c>
      <c r="Q1291" t="str">
        <f>VLOOKUP(C1291, Query[[Country]:[World Percentage]],4,FALSE)</f>
        <v>4.25%</v>
      </c>
      <c r="R1291" t="str">
        <f>VLOOKUP(C1291, Query[[Country]:[Density]],5,FALSE)</f>
        <v>35.32</v>
      </c>
      <c r="S1291" t="str">
        <f>VLOOKUP(C1291, Query[[Country]:[Land Area]],6, FALSE)</f>
        <v>9,147,420</v>
      </c>
      <c r="T1291" t="str">
        <f>VLOOKUP(C1291, Query[[Country]:[Area]],10, FALSE)</f>
        <v>9,372,610</v>
      </c>
      <c r="U1291" t="str">
        <f>VLOOKUP(C1291, Query[[Country]:[Region]],12, FALSE)</f>
        <v>Americas</v>
      </c>
      <c r="V1291" t="str">
        <f>VLOOKUP(C1291, Query[[Country]:[Subregion]],13, FALSE)</f>
        <v>Northern America</v>
      </c>
      <c r="W1291" t="str">
        <f>VLOOKUP(C1291, Query[[Country]:[GDP (IMF)]],16, FALSE)</f>
        <v>$22.20 Tn</v>
      </c>
      <c r="X1291" t="str">
        <f>VLOOKUP(C1291, Query[[Country]:[GDP (UN)]],17, FALSE)</f>
        <v>$18.62 Tn</v>
      </c>
      <c r="Y1291">
        <f>VLOOKUP(C1291, Query[[Country]:[GDP Per Capita]],18, FALSE)</f>
        <v>67063.27</v>
      </c>
    </row>
    <row r="1292" spans="1:25" x14ac:dyDescent="0.2">
      <c r="A1292">
        <v>91</v>
      </c>
      <c r="B1292" t="s">
        <v>84</v>
      </c>
      <c r="C1292" t="s">
        <v>33</v>
      </c>
      <c r="D1292">
        <v>2</v>
      </c>
      <c r="E1292">
        <v>367</v>
      </c>
      <c r="F1292">
        <v>74</v>
      </c>
      <c r="G1292">
        <v>116</v>
      </c>
      <c r="H1292">
        <v>124</v>
      </c>
      <c r="I1292">
        <v>114</v>
      </c>
      <c r="J1292">
        <v>39</v>
      </c>
      <c r="K1292" t="s">
        <v>1736</v>
      </c>
      <c r="L1292">
        <v>58</v>
      </c>
      <c r="M1292">
        <v>51.47</v>
      </c>
      <c r="N1292">
        <v>2015</v>
      </c>
      <c r="O1292" t="str">
        <f>VLOOKUP(C1292, Query[[Country]:[Population Rank]],2,FALSE)</f>
        <v>101</v>
      </c>
      <c r="P1292" t="str">
        <f>VLOOKUP(C1292, Query[[Country]:[Growth Rate]],3,FALSE)</f>
        <v>0.74%</v>
      </c>
      <c r="Q1292" t="str">
        <f>VLOOKUP(C1292, Query[[Country]:[World Percentage]],4,FALSE)</f>
        <v>0.11%</v>
      </c>
      <c r="R1292" t="str">
        <f>VLOOKUP(C1292, Query[[Country]:[Density]],5,FALSE)</f>
        <v>209.64</v>
      </c>
      <c r="S1292" t="str">
        <f>VLOOKUP(C1292, Query[[Country]:[Land Area]],6, FALSE)</f>
        <v>39,516</v>
      </c>
      <c r="T1292" t="str">
        <f>VLOOKUP(C1292, Query[[Country]:[Area]],10, FALSE)</f>
        <v>41,284</v>
      </c>
      <c r="U1292" t="str">
        <f>VLOOKUP(C1292, Query[[Country]:[Region]],12, FALSE)</f>
        <v>Europe</v>
      </c>
      <c r="V1292" t="str">
        <f>VLOOKUP(C1292, Query[[Country]:[Subregion]],13, FALSE)</f>
        <v>Western Europe</v>
      </c>
      <c r="W1292" t="str">
        <f>VLOOKUP(C1292, Query[[Country]:[GDP (IMF)]],16, FALSE)</f>
        <v>$740.70 Bn</v>
      </c>
      <c r="X1292" t="str">
        <f>VLOOKUP(C1292, Query[[Country]:[GDP (UN)]],17, FALSE)</f>
        <v>$668.85 Bn</v>
      </c>
      <c r="Y1292">
        <f>VLOOKUP(C1292, Query[[Country]:[GDP Per Capita]],18, FALSE)</f>
        <v>85584.56</v>
      </c>
    </row>
    <row r="1293" spans="1:25" x14ac:dyDescent="0.2">
      <c r="A1293">
        <v>92</v>
      </c>
      <c r="B1293" t="s">
        <v>80</v>
      </c>
      <c r="C1293" t="s">
        <v>33</v>
      </c>
      <c r="D1293">
        <v>3</v>
      </c>
      <c r="E1293">
        <v>35</v>
      </c>
      <c r="F1293">
        <v>191</v>
      </c>
      <c r="G1293">
        <v>42</v>
      </c>
      <c r="H1293">
        <v>122</v>
      </c>
      <c r="I1293">
        <v>77</v>
      </c>
      <c r="J1293">
        <v>115</v>
      </c>
      <c r="K1293" t="s">
        <v>2504</v>
      </c>
      <c r="L1293">
        <v>321</v>
      </c>
      <c r="M1293">
        <v>51.46</v>
      </c>
      <c r="N1293">
        <v>2015</v>
      </c>
      <c r="O1293" t="str">
        <f>VLOOKUP(C1293, Query[[Country]:[Population Rank]],2,FALSE)</f>
        <v>101</v>
      </c>
      <c r="P1293" t="str">
        <f>VLOOKUP(C1293, Query[[Country]:[Growth Rate]],3,FALSE)</f>
        <v>0.74%</v>
      </c>
      <c r="Q1293" t="str">
        <f>VLOOKUP(C1293, Query[[Country]:[World Percentage]],4,FALSE)</f>
        <v>0.11%</v>
      </c>
      <c r="R1293" t="str">
        <f>VLOOKUP(C1293, Query[[Country]:[Density]],5,FALSE)</f>
        <v>209.64</v>
      </c>
      <c r="S1293" t="str">
        <f>VLOOKUP(C1293, Query[[Country]:[Land Area]],6, FALSE)</f>
        <v>39,516</v>
      </c>
      <c r="T1293" t="str">
        <f>VLOOKUP(C1293, Query[[Country]:[Area]],10, FALSE)</f>
        <v>41,284</v>
      </c>
      <c r="U1293" t="str">
        <f>VLOOKUP(C1293, Query[[Country]:[Region]],12, FALSE)</f>
        <v>Europe</v>
      </c>
      <c r="V1293" t="str">
        <f>VLOOKUP(C1293, Query[[Country]:[Subregion]],13, FALSE)</f>
        <v>Western Europe</v>
      </c>
      <c r="W1293" t="str">
        <f>VLOOKUP(C1293, Query[[Country]:[GDP (IMF)]],16, FALSE)</f>
        <v>$740.70 Bn</v>
      </c>
      <c r="X1293" t="str">
        <f>VLOOKUP(C1293, Query[[Country]:[GDP (UN)]],17, FALSE)</f>
        <v>$668.85 Bn</v>
      </c>
      <c r="Y1293">
        <f>VLOOKUP(C1293, Query[[Country]:[GDP Per Capita]],18, FALSE)</f>
        <v>85584.56</v>
      </c>
    </row>
    <row r="1294" spans="1:25" x14ac:dyDescent="0.2">
      <c r="A1294">
        <v>93</v>
      </c>
      <c r="B1294" t="s">
        <v>147</v>
      </c>
      <c r="C1294" t="s">
        <v>115</v>
      </c>
      <c r="D1294">
        <v>2</v>
      </c>
      <c r="E1294">
        <v>141</v>
      </c>
      <c r="F1294">
        <v>113</v>
      </c>
      <c r="G1294">
        <v>218</v>
      </c>
      <c r="H1294">
        <v>42</v>
      </c>
      <c r="I1294">
        <v>68</v>
      </c>
      <c r="J1294">
        <v>53</v>
      </c>
      <c r="K1294" t="s">
        <v>1409</v>
      </c>
      <c r="L1294">
        <v>223</v>
      </c>
      <c r="M1294">
        <v>51.34</v>
      </c>
      <c r="N1294">
        <v>2015</v>
      </c>
      <c r="O1294" t="str">
        <f>VLOOKUP(C1294, Query[[Country]:[Population Rank]],2,FALSE)</f>
        <v>55</v>
      </c>
      <c r="P1294" t="str">
        <f>VLOOKUP(C1294, Query[[Country]:[Growth Rate]],3,FALSE)</f>
        <v>1.18%</v>
      </c>
      <c r="Q1294" t="str">
        <f>VLOOKUP(C1294, Query[[Country]:[World Percentage]],4,FALSE)</f>
        <v>0.33%</v>
      </c>
      <c r="R1294" t="str">
        <f>VLOOKUP(C1294, Query[[Country]:[Density]],5,FALSE)</f>
        <v>3.32</v>
      </c>
      <c r="S1294" t="str">
        <f>VLOOKUP(C1294, Query[[Country]:[Land Area]],6, FALSE)</f>
        <v>7,682,300</v>
      </c>
      <c r="T1294" t="str">
        <f>VLOOKUP(C1294, Query[[Country]:[Area]],10, FALSE)</f>
        <v>7,692,024</v>
      </c>
      <c r="U1294" t="str">
        <f>VLOOKUP(C1294, Query[[Country]:[Region]],12, FALSE)</f>
        <v>Oceania</v>
      </c>
      <c r="V1294" t="str">
        <f>VLOOKUP(C1294, Query[[Country]:[Subregion]],13, FALSE)</f>
        <v>Australia and New Zealand</v>
      </c>
      <c r="W1294" t="str">
        <f>VLOOKUP(C1294, Query[[Country]:[GDP (IMF)]],16, FALSE)</f>
        <v>$1.48 Tn</v>
      </c>
      <c r="X1294" t="str">
        <f>VLOOKUP(C1294, Query[[Country]:[GDP (UN)]],17, FALSE)</f>
        <v>$1.30 Tn</v>
      </c>
      <c r="Y1294">
        <f>VLOOKUP(C1294, Query[[Country]:[GDP Per Capita]],18, FALSE)</f>
        <v>58096.73</v>
      </c>
    </row>
    <row r="1295" spans="1:25" x14ac:dyDescent="0.2">
      <c r="A1295">
        <v>94</v>
      </c>
      <c r="B1295" t="s">
        <v>126</v>
      </c>
      <c r="C1295" t="s">
        <v>19</v>
      </c>
      <c r="D1295">
        <v>7</v>
      </c>
      <c r="E1295">
        <v>27</v>
      </c>
      <c r="F1295">
        <v>190</v>
      </c>
      <c r="G1295">
        <v>114</v>
      </c>
      <c r="H1295">
        <v>76</v>
      </c>
      <c r="I1295">
        <v>116</v>
      </c>
      <c r="J1295">
        <v>101</v>
      </c>
      <c r="K1295" t="s">
        <v>1271</v>
      </c>
      <c r="L1295">
        <v>188</v>
      </c>
      <c r="M1295">
        <v>51.31</v>
      </c>
      <c r="N1295">
        <v>2015</v>
      </c>
      <c r="O1295" t="str">
        <f>VLOOKUP(C1295, Query[[Country]:[Population Rank]],2,FALSE)</f>
        <v>21</v>
      </c>
      <c r="P1295" t="str">
        <f>VLOOKUP(C1295, Query[[Country]:[Growth Rate]],3,FALSE)</f>
        <v>0.53%</v>
      </c>
      <c r="Q1295" t="str">
        <f>VLOOKUP(C1295, Query[[Country]:[World Percentage]],4,FALSE)</f>
        <v>0.87%</v>
      </c>
      <c r="R1295" t="str">
        <f>VLOOKUP(C1295, Query[[Country]:[Density]],5,FALSE)</f>
        <v>279.48</v>
      </c>
      <c r="S1295" t="str">
        <f>VLOOKUP(C1295, Query[[Country]:[Land Area]],6, FALSE)</f>
        <v>241,930</v>
      </c>
      <c r="T1295" t="str">
        <f>VLOOKUP(C1295, Query[[Country]:[Area]],10, FALSE)</f>
        <v>242,900</v>
      </c>
      <c r="U1295" t="str">
        <f>VLOOKUP(C1295, Query[[Country]:[Region]],12, FALSE)</f>
        <v>Europe</v>
      </c>
      <c r="V1295" t="str">
        <f>VLOOKUP(C1295, Query[[Country]:[Subregion]],13, FALSE)</f>
        <v>Northern Europe</v>
      </c>
      <c r="W1295" t="str">
        <f>VLOOKUP(C1295, Query[[Country]:[GDP (IMF)]],16, FALSE)</f>
        <v>$2.93 Tn</v>
      </c>
      <c r="X1295" t="str">
        <f>VLOOKUP(C1295, Query[[Country]:[GDP (UN)]],17, FALSE)</f>
        <v>$2.65 Tn</v>
      </c>
      <c r="Y1295">
        <f>VLOOKUP(C1295, Query[[Country]:[GDP Per Capita]],18, FALSE)</f>
        <v>43117.57</v>
      </c>
    </row>
    <row r="1296" spans="1:25" x14ac:dyDescent="0.2">
      <c r="A1296">
        <v>95</v>
      </c>
      <c r="B1296" t="s">
        <v>106</v>
      </c>
      <c r="C1296" t="s">
        <v>15</v>
      </c>
      <c r="D1296">
        <v>54</v>
      </c>
      <c r="E1296">
        <v>60</v>
      </c>
      <c r="F1296">
        <v>48</v>
      </c>
      <c r="G1296">
        <v>182</v>
      </c>
      <c r="H1296">
        <v>166</v>
      </c>
      <c r="I1296">
        <v>160</v>
      </c>
      <c r="J1296">
        <v>93</v>
      </c>
      <c r="K1296" t="s">
        <v>1763</v>
      </c>
      <c r="L1296">
        <v>84</v>
      </c>
      <c r="M1296">
        <v>51.22</v>
      </c>
      <c r="N1296">
        <v>2015</v>
      </c>
      <c r="O1296" t="str">
        <f>VLOOKUP(C1296, Query[[Country]:[Population Rank]],2,FALSE)</f>
        <v>3</v>
      </c>
      <c r="P1296" t="str">
        <f>VLOOKUP(C1296, Query[[Country]:[Growth Rate]],3,FALSE)</f>
        <v>0.59%</v>
      </c>
      <c r="Q1296" t="str">
        <f>VLOOKUP(C1296, Query[[Country]:[World Percentage]],4,FALSE)</f>
        <v>4.25%</v>
      </c>
      <c r="R1296" t="str">
        <f>VLOOKUP(C1296, Query[[Country]:[Density]],5,FALSE)</f>
        <v>35.32</v>
      </c>
      <c r="S1296" t="str">
        <f>VLOOKUP(C1296, Query[[Country]:[Land Area]],6, FALSE)</f>
        <v>9,147,420</v>
      </c>
      <c r="T1296" t="str">
        <f>VLOOKUP(C1296, Query[[Country]:[Area]],10, FALSE)</f>
        <v>9,372,610</v>
      </c>
      <c r="U1296" t="str">
        <f>VLOOKUP(C1296, Query[[Country]:[Region]],12, FALSE)</f>
        <v>Americas</v>
      </c>
      <c r="V1296" t="str">
        <f>VLOOKUP(C1296, Query[[Country]:[Subregion]],13, FALSE)</f>
        <v>Northern America</v>
      </c>
      <c r="W1296" t="str">
        <f>VLOOKUP(C1296, Query[[Country]:[GDP (IMF)]],16, FALSE)</f>
        <v>$22.20 Tn</v>
      </c>
      <c r="X1296" t="str">
        <f>VLOOKUP(C1296, Query[[Country]:[GDP (UN)]],17, FALSE)</f>
        <v>$18.62 Tn</v>
      </c>
      <c r="Y1296">
        <f>VLOOKUP(C1296, Query[[Country]:[GDP Per Capita]],18, FALSE)</f>
        <v>67063.27</v>
      </c>
    </row>
    <row r="1297" spans="1:25" x14ac:dyDescent="0.2">
      <c r="A1297">
        <v>96</v>
      </c>
      <c r="B1297" t="s">
        <v>108</v>
      </c>
      <c r="C1297" t="s">
        <v>33</v>
      </c>
      <c r="D1297">
        <v>4</v>
      </c>
      <c r="E1297">
        <v>115</v>
      </c>
      <c r="F1297">
        <v>389</v>
      </c>
      <c r="G1297">
        <v>85</v>
      </c>
      <c r="H1297">
        <v>56</v>
      </c>
      <c r="I1297">
        <v>46</v>
      </c>
      <c r="J1297">
        <v>68</v>
      </c>
      <c r="K1297" t="s">
        <v>2091</v>
      </c>
      <c r="L1297">
        <v>137</v>
      </c>
      <c r="M1297">
        <v>51.14</v>
      </c>
      <c r="N1297">
        <v>2015</v>
      </c>
      <c r="O1297" t="str">
        <f>VLOOKUP(C1297, Query[[Country]:[Population Rank]],2,FALSE)</f>
        <v>101</v>
      </c>
      <c r="P1297" t="str">
        <f>VLOOKUP(C1297, Query[[Country]:[Growth Rate]],3,FALSE)</f>
        <v>0.74%</v>
      </c>
      <c r="Q1297" t="str">
        <f>VLOOKUP(C1297, Query[[Country]:[World Percentage]],4,FALSE)</f>
        <v>0.11%</v>
      </c>
      <c r="R1297" t="str">
        <f>VLOOKUP(C1297, Query[[Country]:[Density]],5,FALSE)</f>
        <v>209.64</v>
      </c>
      <c r="S1297" t="str">
        <f>VLOOKUP(C1297, Query[[Country]:[Land Area]],6, FALSE)</f>
        <v>39,516</v>
      </c>
      <c r="T1297" t="str">
        <f>VLOOKUP(C1297, Query[[Country]:[Area]],10, FALSE)</f>
        <v>41,284</v>
      </c>
      <c r="U1297" t="str">
        <f>VLOOKUP(C1297, Query[[Country]:[Region]],12, FALSE)</f>
        <v>Europe</v>
      </c>
      <c r="V1297" t="str">
        <f>VLOOKUP(C1297, Query[[Country]:[Subregion]],13, FALSE)</f>
        <v>Western Europe</v>
      </c>
      <c r="W1297" t="str">
        <f>VLOOKUP(C1297, Query[[Country]:[GDP (IMF)]],16, FALSE)</f>
        <v>$740.70 Bn</v>
      </c>
      <c r="X1297" t="str">
        <f>VLOOKUP(C1297, Query[[Country]:[GDP (UN)]],17, FALSE)</f>
        <v>$668.85 Bn</v>
      </c>
      <c r="Y1297">
        <f>VLOOKUP(C1297, Query[[Country]:[GDP Per Capita]],18, FALSE)</f>
        <v>85584.56</v>
      </c>
    </row>
    <row r="1298" spans="1:25" x14ac:dyDescent="0.2">
      <c r="A1298">
        <v>97</v>
      </c>
      <c r="B1298" t="s">
        <v>98</v>
      </c>
      <c r="C1298" t="s">
        <v>15</v>
      </c>
      <c r="D1298">
        <v>55</v>
      </c>
      <c r="E1298">
        <v>367</v>
      </c>
      <c r="F1298">
        <v>455</v>
      </c>
      <c r="G1298">
        <v>66</v>
      </c>
      <c r="H1298">
        <v>143</v>
      </c>
      <c r="I1298">
        <v>85</v>
      </c>
      <c r="J1298">
        <v>76</v>
      </c>
      <c r="K1298" t="s">
        <v>2278</v>
      </c>
      <c r="L1298">
        <v>21</v>
      </c>
      <c r="M1298">
        <v>51.13</v>
      </c>
      <c r="N1298">
        <v>2015</v>
      </c>
      <c r="O1298" t="str">
        <f>VLOOKUP(C1298, Query[[Country]:[Population Rank]],2,FALSE)</f>
        <v>3</v>
      </c>
      <c r="P1298" t="str">
        <f>VLOOKUP(C1298, Query[[Country]:[Growth Rate]],3,FALSE)</f>
        <v>0.59%</v>
      </c>
      <c r="Q1298" t="str">
        <f>VLOOKUP(C1298, Query[[Country]:[World Percentage]],4,FALSE)</f>
        <v>4.25%</v>
      </c>
      <c r="R1298" t="str">
        <f>VLOOKUP(C1298, Query[[Country]:[Density]],5,FALSE)</f>
        <v>35.32</v>
      </c>
      <c r="S1298" t="str">
        <f>VLOOKUP(C1298, Query[[Country]:[Land Area]],6, FALSE)</f>
        <v>9,147,420</v>
      </c>
      <c r="T1298" t="str">
        <f>VLOOKUP(C1298, Query[[Country]:[Area]],10, FALSE)</f>
        <v>9,372,610</v>
      </c>
      <c r="U1298" t="str">
        <f>VLOOKUP(C1298, Query[[Country]:[Region]],12, FALSE)</f>
        <v>Americas</v>
      </c>
      <c r="V1298" t="str">
        <f>VLOOKUP(C1298, Query[[Country]:[Subregion]],13, FALSE)</f>
        <v>Northern America</v>
      </c>
      <c r="W1298" t="str">
        <f>VLOOKUP(C1298, Query[[Country]:[GDP (IMF)]],16, FALSE)</f>
        <v>$22.20 Tn</v>
      </c>
      <c r="X1298" t="str">
        <f>VLOOKUP(C1298, Query[[Country]:[GDP (UN)]],17, FALSE)</f>
        <v>$18.62 Tn</v>
      </c>
      <c r="Y1298">
        <f>VLOOKUP(C1298, Query[[Country]:[GDP Per Capita]],18, FALSE)</f>
        <v>67063.27</v>
      </c>
    </row>
    <row r="1299" spans="1:25" x14ac:dyDescent="0.2">
      <c r="A1299">
        <v>98</v>
      </c>
      <c r="B1299" t="s">
        <v>151</v>
      </c>
      <c r="C1299" t="s">
        <v>92</v>
      </c>
      <c r="D1299">
        <v>2</v>
      </c>
      <c r="E1299">
        <v>367</v>
      </c>
      <c r="F1299">
        <v>45</v>
      </c>
      <c r="G1299">
        <v>218</v>
      </c>
      <c r="H1299">
        <v>140</v>
      </c>
      <c r="I1299">
        <v>326</v>
      </c>
      <c r="J1299">
        <v>321</v>
      </c>
      <c r="K1299" t="s">
        <v>2844</v>
      </c>
      <c r="L1299">
        <v>23</v>
      </c>
      <c r="M1299">
        <v>51.02</v>
      </c>
      <c r="N1299">
        <v>2015</v>
      </c>
      <c r="O1299" t="str">
        <f>VLOOKUP(C1299, Query[[Country]:[Population Rank]],2,FALSE)</f>
        <v>28</v>
      </c>
      <c r="P1299" t="str">
        <f>VLOOKUP(C1299, Query[[Country]:[Growth Rate]],3,FALSE)</f>
        <v>0.09%</v>
      </c>
      <c r="Q1299" t="str">
        <f>VLOOKUP(C1299, Query[[Country]:[World Percentage]],4,FALSE)</f>
        <v>0.66%</v>
      </c>
      <c r="R1299" t="str">
        <f>VLOOKUP(C1299, Query[[Country]:[Density]],5,FALSE)</f>
        <v>511.62</v>
      </c>
      <c r="S1299" t="str">
        <f>VLOOKUP(C1299, Query[[Country]:[Land Area]],6, FALSE)</f>
        <v>97,230</v>
      </c>
      <c r="T1299" t="str">
        <f>VLOOKUP(C1299, Query[[Country]:[Area]],10, FALSE)</f>
        <v>100,210</v>
      </c>
      <c r="U1299" t="str">
        <f>VLOOKUP(C1299, Query[[Country]:[Region]],12, FALSE)</f>
        <v>Asia</v>
      </c>
      <c r="V1299" t="str">
        <f>VLOOKUP(C1299, Query[[Country]:[Subregion]],13, FALSE)</f>
        <v>Eastern Asia</v>
      </c>
      <c r="W1299" t="str">
        <f>VLOOKUP(C1299, Query[[Country]:[GDP (IMF)]],16, FALSE)</f>
        <v>$1.74 Tn</v>
      </c>
      <c r="X1299" t="str">
        <f>VLOOKUP(C1299, Query[[Country]:[GDP (UN)]],17, FALSE)</f>
        <v>$1.41 Tn</v>
      </c>
      <c r="Y1299">
        <f>VLOOKUP(C1299, Query[[Country]:[GDP Per Capita]],18, FALSE)</f>
        <v>34023.56</v>
      </c>
    </row>
    <row r="1300" spans="1:25" x14ac:dyDescent="0.2">
      <c r="A1300">
        <v>99</v>
      </c>
      <c r="B1300" t="s">
        <v>112</v>
      </c>
      <c r="C1300" t="s">
        <v>113</v>
      </c>
      <c r="D1300">
        <v>1</v>
      </c>
      <c r="E1300">
        <v>53</v>
      </c>
      <c r="F1300">
        <v>286</v>
      </c>
      <c r="G1300">
        <v>40</v>
      </c>
      <c r="H1300">
        <v>106</v>
      </c>
      <c r="I1300">
        <v>134</v>
      </c>
      <c r="J1300">
        <v>101</v>
      </c>
      <c r="K1300" t="s">
        <v>2342</v>
      </c>
      <c r="L1300">
        <v>302</v>
      </c>
      <c r="M1300">
        <v>50.81</v>
      </c>
      <c r="N1300">
        <v>2015</v>
      </c>
      <c r="O1300" t="str">
        <f>VLOOKUP(C1300, Query[[Country]:[Population Rank]],2,FALSE)</f>
        <v>119</v>
      </c>
      <c r="P1300" t="str">
        <f>VLOOKUP(C1300, Query[[Country]:[Growth Rate]],3,FALSE)</f>
        <v>0.79%</v>
      </c>
      <c r="Q1300" t="str">
        <f>VLOOKUP(C1300, Query[[Country]:[World Percentage]],4,FALSE)</f>
        <v>0.07%</v>
      </c>
      <c r="R1300" t="str">
        <f>VLOOKUP(C1300, Query[[Country]:[Density]],5,FALSE)</f>
        <v>16.74</v>
      </c>
      <c r="S1300" t="str">
        <f>VLOOKUP(C1300, Query[[Country]:[Land Area]],6, FALSE)</f>
        <v>365,268</v>
      </c>
      <c r="T1300" t="str">
        <f>VLOOKUP(C1300, Query[[Country]:[Area]],10, FALSE)</f>
        <v>323,802</v>
      </c>
      <c r="U1300" t="str">
        <f>VLOOKUP(C1300, Query[[Country]:[Region]],12, FALSE)</f>
        <v>Europe</v>
      </c>
      <c r="V1300" t="str">
        <f>VLOOKUP(C1300, Query[[Country]:[Subregion]],13, FALSE)</f>
        <v>Northern Europe</v>
      </c>
      <c r="W1300" t="str">
        <f>VLOOKUP(C1300, Query[[Country]:[GDP (IMF)]],16, FALSE)</f>
        <v>$438.62 Bn</v>
      </c>
      <c r="X1300" t="str">
        <f>VLOOKUP(C1300, Query[[Country]:[GDP (UN)]],17, FALSE)</f>
        <v>$371.07 Bn</v>
      </c>
      <c r="Y1300">
        <f>VLOOKUP(C1300, Query[[Country]:[GDP Per Capita]],18, FALSE)</f>
        <v>80908.23</v>
      </c>
    </row>
    <row r="1301" spans="1:25" x14ac:dyDescent="0.2">
      <c r="A1301">
        <v>100</v>
      </c>
      <c r="B1301" t="s">
        <v>143</v>
      </c>
      <c r="C1301" t="s">
        <v>30</v>
      </c>
      <c r="D1301">
        <v>7</v>
      </c>
      <c r="E1301">
        <v>367</v>
      </c>
      <c r="F1301">
        <v>49</v>
      </c>
      <c r="G1301">
        <v>218</v>
      </c>
      <c r="H1301">
        <v>152</v>
      </c>
      <c r="I1301">
        <v>182</v>
      </c>
      <c r="J1301">
        <v>264</v>
      </c>
      <c r="K1301" t="s">
        <v>2004</v>
      </c>
      <c r="L1301">
        <v>37</v>
      </c>
      <c r="M1301">
        <v>50.6</v>
      </c>
      <c r="N1301">
        <v>2015</v>
      </c>
      <c r="O1301" t="str">
        <f>VLOOKUP(C1301, Query[[Country]:[Population Rank]],2,FALSE)</f>
        <v>11</v>
      </c>
      <c r="P1301" t="str">
        <f>VLOOKUP(C1301, Query[[Country]:[Growth Rate]],3,FALSE)</f>
        <v>-0.30%</v>
      </c>
      <c r="Q1301" t="str">
        <f>VLOOKUP(C1301, Query[[Country]:[World Percentage]],4,FALSE)</f>
        <v>1.62%</v>
      </c>
      <c r="R1301" t="str">
        <f>VLOOKUP(C1301, Query[[Country]:[Density]],5,FALSE)</f>
        <v>334.66</v>
      </c>
      <c r="S1301" t="str">
        <f>VLOOKUP(C1301, Query[[Country]:[Land Area]],6, FALSE)</f>
        <v>364,555</v>
      </c>
      <c r="T1301" t="str">
        <f>VLOOKUP(C1301, Query[[Country]:[Area]],10, FALSE)</f>
        <v>377,930</v>
      </c>
      <c r="U1301" t="str">
        <f>VLOOKUP(C1301, Query[[Country]:[Region]],12, FALSE)</f>
        <v>Asia</v>
      </c>
      <c r="V1301" t="str">
        <f>VLOOKUP(C1301, Query[[Country]:[Subregion]],13, FALSE)</f>
        <v>Eastern Asia</v>
      </c>
      <c r="W1301" t="str">
        <f>VLOOKUP(C1301, Query[[Country]:[GDP (IMF)]],16, FALSE)</f>
        <v>$5.50 Tn</v>
      </c>
      <c r="X1301" t="str">
        <f>VLOOKUP(C1301, Query[[Country]:[GDP (UN)]],17, FALSE)</f>
        <v>$4.94 Tn</v>
      </c>
      <c r="Y1301">
        <f>VLOOKUP(C1301, Query[[Country]:[GDP Per Capita]],18, FALSE)</f>
        <v>43450.14</v>
      </c>
    </row>
    <row r="1302" spans="1:25" x14ac:dyDescent="0.2">
      <c r="A1302">
        <v>101</v>
      </c>
      <c r="B1302" t="s">
        <v>111</v>
      </c>
      <c r="C1302" t="s">
        <v>101</v>
      </c>
      <c r="D1302">
        <v>3</v>
      </c>
      <c r="E1302">
        <v>37</v>
      </c>
      <c r="F1302">
        <v>118</v>
      </c>
      <c r="G1302">
        <v>177</v>
      </c>
      <c r="H1302">
        <v>104</v>
      </c>
      <c r="I1302">
        <v>90</v>
      </c>
      <c r="J1302">
        <v>128</v>
      </c>
      <c r="K1302" t="s">
        <v>1893</v>
      </c>
      <c r="L1302">
        <v>119</v>
      </c>
      <c r="M1302">
        <v>50.58</v>
      </c>
      <c r="N1302">
        <v>2015</v>
      </c>
      <c r="O1302" t="str">
        <f>VLOOKUP(C1302, Query[[Country]:[Population Rank]],2,FALSE)</f>
        <v>19</v>
      </c>
      <c r="P1302" t="str">
        <f>VLOOKUP(C1302, Query[[Country]:[Growth Rate]],3,FALSE)</f>
        <v>0.32%</v>
      </c>
      <c r="Q1302" t="str">
        <f>VLOOKUP(C1302, Query[[Country]:[World Percentage]],4,FALSE)</f>
        <v>1.07%</v>
      </c>
      <c r="R1302" t="str">
        <f>VLOOKUP(C1302, Query[[Country]:[Density]],5,FALSE)</f>
        <v>234.61</v>
      </c>
      <c r="S1302" t="str">
        <f>VLOOKUP(C1302, Query[[Country]:[Land Area]],6, FALSE)</f>
        <v>348,560</v>
      </c>
      <c r="T1302" t="str">
        <f>VLOOKUP(C1302, Query[[Country]:[Area]],10, FALSE)</f>
        <v>357,114</v>
      </c>
      <c r="U1302" t="str">
        <f>VLOOKUP(C1302, Query[[Country]:[Region]],12, FALSE)</f>
        <v>Europe</v>
      </c>
      <c r="V1302" t="str">
        <f>VLOOKUP(C1302, Query[[Country]:[Subregion]],13, FALSE)</f>
        <v>Western Europe</v>
      </c>
      <c r="W1302" t="str">
        <f>VLOOKUP(C1302, Query[[Country]:[GDP (IMF)]],16, FALSE)</f>
        <v>$4.16 Tn</v>
      </c>
      <c r="X1302" t="str">
        <f>VLOOKUP(C1302, Query[[Country]:[GDP (UN)]],17, FALSE)</f>
        <v>$3.48 Tn</v>
      </c>
      <c r="Y1302">
        <f>VLOOKUP(C1302, Query[[Country]:[GDP Per Capita]],18, FALSE)</f>
        <v>49617.15</v>
      </c>
    </row>
    <row r="1303" spans="1:25" x14ac:dyDescent="0.2">
      <c r="A1303">
        <v>102</v>
      </c>
      <c r="B1303" t="s">
        <v>89</v>
      </c>
      <c r="C1303" t="s">
        <v>15</v>
      </c>
      <c r="D1303">
        <v>56</v>
      </c>
      <c r="E1303">
        <v>339</v>
      </c>
      <c r="F1303">
        <v>108</v>
      </c>
      <c r="G1303">
        <v>46</v>
      </c>
      <c r="H1303">
        <v>77</v>
      </c>
      <c r="I1303">
        <v>98</v>
      </c>
      <c r="J1303">
        <v>88</v>
      </c>
      <c r="K1303" t="s">
        <v>1995</v>
      </c>
      <c r="L1303">
        <v>201</v>
      </c>
      <c r="M1303">
        <v>50.43</v>
      </c>
      <c r="N1303">
        <v>2015</v>
      </c>
      <c r="O1303" t="str">
        <f>VLOOKUP(C1303, Query[[Country]:[Population Rank]],2,FALSE)</f>
        <v>3</v>
      </c>
      <c r="P1303" t="str">
        <f>VLOOKUP(C1303, Query[[Country]:[Growth Rate]],3,FALSE)</f>
        <v>0.59%</v>
      </c>
      <c r="Q1303" t="str">
        <f>VLOOKUP(C1303, Query[[Country]:[World Percentage]],4,FALSE)</f>
        <v>4.25%</v>
      </c>
      <c r="R1303" t="str">
        <f>VLOOKUP(C1303, Query[[Country]:[Density]],5,FALSE)</f>
        <v>35.32</v>
      </c>
      <c r="S1303" t="str">
        <f>VLOOKUP(C1303, Query[[Country]:[Land Area]],6, FALSE)</f>
        <v>9,147,420</v>
      </c>
      <c r="T1303" t="str">
        <f>VLOOKUP(C1303, Query[[Country]:[Area]],10, FALSE)</f>
        <v>9,372,610</v>
      </c>
      <c r="U1303" t="str">
        <f>VLOOKUP(C1303, Query[[Country]:[Region]],12, FALSE)</f>
        <v>Americas</v>
      </c>
      <c r="V1303" t="str">
        <f>VLOOKUP(C1303, Query[[Country]:[Subregion]],13, FALSE)</f>
        <v>Northern America</v>
      </c>
      <c r="W1303" t="str">
        <f>VLOOKUP(C1303, Query[[Country]:[GDP (IMF)]],16, FALSE)</f>
        <v>$22.20 Tn</v>
      </c>
      <c r="X1303" t="str">
        <f>VLOOKUP(C1303, Query[[Country]:[GDP (UN)]],17, FALSE)</f>
        <v>$18.62 Tn</v>
      </c>
      <c r="Y1303">
        <f>VLOOKUP(C1303, Query[[Country]:[GDP Per Capita]],18, FALSE)</f>
        <v>67063.27</v>
      </c>
    </row>
    <row r="1304" spans="1:25" x14ac:dyDescent="0.2">
      <c r="A1304">
        <v>103</v>
      </c>
      <c r="B1304" t="s">
        <v>114</v>
      </c>
      <c r="C1304" t="s">
        <v>115</v>
      </c>
      <c r="D1304">
        <v>3</v>
      </c>
      <c r="E1304">
        <v>269</v>
      </c>
      <c r="F1304">
        <v>292</v>
      </c>
      <c r="G1304">
        <v>142</v>
      </c>
      <c r="H1304">
        <v>65</v>
      </c>
      <c r="I1304">
        <v>78</v>
      </c>
      <c r="J1304">
        <v>101</v>
      </c>
      <c r="K1304" t="s">
        <v>1986</v>
      </c>
      <c r="L1304">
        <v>68</v>
      </c>
      <c r="M1304">
        <v>50.4</v>
      </c>
      <c r="N1304">
        <v>2015</v>
      </c>
      <c r="O1304" t="str">
        <f>VLOOKUP(C1304, Query[[Country]:[Population Rank]],2,FALSE)</f>
        <v>55</v>
      </c>
      <c r="P1304" t="str">
        <f>VLOOKUP(C1304, Query[[Country]:[Growth Rate]],3,FALSE)</f>
        <v>1.18%</v>
      </c>
      <c r="Q1304" t="str">
        <f>VLOOKUP(C1304, Query[[Country]:[World Percentage]],4,FALSE)</f>
        <v>0.33%</v>
      </c>
      <c r="R1304" t="str">
        <f>VLOOKUP(C1304, Query[[Country]:[Density]],5,FALSE)</f>
        <v>3.32</v>
      </c>
      <c r="S1304" t="str">
        <f>VLOOKUP(C1304, Query[[Country]:[Land Area]],6, FALSE)</f>
        <v>7,682,300</v>
      </c>
      <c r="T1304" t="str">
        <f>VLOOKUP(C1304, Query[[Country]:[Area]],10, FALSE)</f>
        <v>7,692,024</v>
      </c>
      <c r="U1304" t="str">
        <f>VLOOKUP(C1304, Query[[Country]:[Region]],12, FALSE)</f>
        <v>Oceania</v>
      </c>
      <c r="V1304" t="str">
        <f>VLOOKUP(C1304, Query[[Country]:[Subregion]],13, FALSE)</f>
        <v>Australia and New Zealand</v>
      </c>
      <c r="W1304" t="str">
        <f>VLOOKUP(C1304, Query[[Country]:[GDP (IMF)]],16, FALSE)</f>
        <v>$1.48 Tn</v>
      </c>
      <c r="X1304" t="str">
        <f>VLOOKUP(C1304, Query[[Country]:[GDP (UN)]],17, FALSE)</f>
        <v>$1.30 Tn</v>
      </c>
      <c r="Y1304">
        <f>VLOOKUP(C1304, Query[[Country]:[GDP Per Capita]],18, FALSE)</f>
        <v>58096.73</v>
      </c>
    </row>
    <row r="1305" spans="1:25" x14ac:dyDescent="0.2">
      <c r="A1305">
        <v>104</v>
      </c>
      <c r="B1305" t="s">
        <v>124</v>
      </c>
      <c r="C1305" t="s">
        <v>66</v>
      </c>
      <c r="D1305">
        <v>5</v>
      </c>
      <c r="E1305">
        <v>278</v>
      </c>
      <c r="F1305">
        <v>23</v>
      </c>
      <c r="G1305">
        <v>169</v>
      </c>
      <c r="H1305">
        <v>977</v>
      </c>
      <c r="I1305">
        <v>834</v>
      </c>
      <c r="J1305">
        <v>812</v>
      </c>
      <c r="K1305" t="s">
        <v>2846</v>
      </c>
      <c r="L1305">
        <v>871</v>
      </c>
      <c r="M1305">
        <v>50.34</v>
      </c>
      <c r="N1305">
        <v>2015</v>
      </c>
      <c r="O1305" t="str">
        <f>VLOOKUP(C1305, Query[[Country]:[Population Rank]],2,FALSE)</f>
        <v>22</v>
      </c>
      <c r="P1305" t="str">
        <f>VLOOKUP(C1305, Query[[Country]:[Growth Rate]],3,FALSE)</f>
        <v>0.22%</v>
      </c>
      <c r="Q1305" t="str">
        <f>VLOOKUP(C1305, Query[[Country]:[World Percentage]],4,FALSE)</f>
        <v>0.84%</v>
      </c>
      <c r="R1305" t="str">
        <f>VLOOKUP(C1305, Query[[Country]:[Density]],5,FALSE)</f>
        <v>118.31</v>
      </c>
      <c r="S1305" t="str">
        <f>VLOOKUP(C1305, Query[[Country]:[Land Area]],6, FALSE)</f>
        <v>547,557</v>
      </c>
      <c r="T1305" t="str">
        <f>VLOOKUP(C1305, Query[[Country]:[Area]],10, FALSE)</f>
        <v>551,695</v>
      </c>
      <c r="U1305" t="str">
        <f>VLOOKUP(C1305, Query[[Country]:[Region]],12, FALSE)</f>
        <v>Europe</v>
      </c>
      <c r="V1305" t="str">
        <f>VLOOKUP(C1305, Query[[Country]:[Subregion]],13, FALSE)</f>
        <v>Western Europe</v>
      </c>
      <c r="W1305" t="str">
        <f>VLOOKUP(C1305, Query[[Country]:[GDP (IMF)]],16, FALSE)</f>
        <v>$2.88 Tn</v>
      </c>
      <c r="X1305" t="str">
        <f>VLOOKUP(C1305, Query[[Country]:[GDP (UN)]],17, FALSE)</f>
        <v>$2.47 Tn</v>
      </c>
      <c r="Y1305">
        <f>VLOOKUP(C1305, Query[[Country]:[GDP Per Capita]],18, FALSE)</f>
        <v>44061.52</v>
      </c>
    </row>
    <row r="1306" spans="1:25" x14ac:dyDescent="0.2">
      <c r="A1306">
        <v>105</v>
      </c>
      <c r="B1306" t="s">
        <v>96</v>
      </c>
      <c r="C1306" t="s">
        <v>15</v>
      </c>
      <c r="D1306">
        <v>57</v>
      </c>
      <c r="E1306">
        <v>50</v>
      </c>
      <c r="F1306">
        <v>215</v>
      </c>
      <c r="G1306">
        <v>195</v>
      </c>
      <c r="H1306">
        <v>137</v>
      </c>
      <c r="I1306">
        <v>106</v>
      </c>
      <c r="J1306">
        <v>59</v>
      </c>
      <c r="K1306" t="s">
        <v>1271</v>
      </c>
      <c r="L1306">
        <v>111</v>
      </c>
      <c r="M1306">
        <v>50.28</v>
      </c>
      <c r="N1306">
        <v>2015</v>
      </c>
      <c r="O1306" t="str">
        <f>VLOOKUP(C1306, Query[[Country]:[Population Rank]],2,FALSE)</f>
        <v>3</v>
      </c>
      <c r="P1306" t="str">
        <f>VLOOKUP(C1306, Query[[Country]:[Growth Rate]],3,FALSE)</f>
        <v>0.59%</v>
      </c>
      <c r="Q1306" t="str">
        <f>VLOOKUP(C1306, Query[[Country]:[World Percentage]],4,FALSE)</f>
        <v>4.25%</v>
      </c>
      <c r="R1306" t="str">
        <f>VLOOKUP(C1306, Query[[Country]:[Density]],5,FALSE)</f>
        <v>35.32</v>
      </c>
      <c r="S1306" t="str">
        <f>VLOOKUP(C1306, Query[[Country]:[Land Area]],6, FALSE)</f>
        <v>9,147,420</v>
      </c>
      <c r="T1306" t="str">
        <f>VLOOKUP(C1306, Query[[Country]:[Area]],10, FALSE)</f>
        <v>9,372,610</v>
      </c>
      <c r="U1306" t="str">
        <f>VLOOKUP(C1306, Query[[Country]:[Region]],12, FALSE)</f>
        <v>Americas</v>
      </c>
      <c r="V1306" t="str">
        <f>VLOOKUP(C1306, Query[[Country]:[Subregion]],13, FALSE)</f>
        <v>Northern America</v>
      </c>
      <c r="W1306" t="str">
        <f>VLOOKUP(C1306, Query[[Country]:[GDP (IMF)]],16, FALSE)</f>
        <v>$22.20 Tn</v>
      </c>
      <c r="X1306" t="str">
        <f>VLOOKUP(C1306, Query[[Country]:[GDP (UN)]],17, FALSE)</f>
        <v>$18.62 Tn</v>
      </c>
      <c r="Y1306">
        <f>VLOOKUP(C1306, Query[[Country]:[GDP Per Capita]],18, FALSE)</f>
        <v>67063.27</v>
      </c>
    </row>
    <row r="1307" spans="1:25" x14ac:dyDescent="0.2">
      <c r="A1307">
        <v>106</v>
      </c>
      <c r="B1307" t="s">
        <v>127</v>
      </c>
      <c r="C1307" t="s">
        <v>15</v>
      </c>
      <c r="D1307">
        <v>58</v>
      </c>
      <c r="E1307">
        <v>134</v>
      </c>
      <c r="F1307">
        <v>35</v>
      </c>
      <c r="G1307">
        <v>178</v>
      </c>
      <c r="H1307">
        <v>180</v>
      </c>
      <c r="I1307">
        <v>143</v>
      </c>
      <c r="J1307">
        <v>161</v>
      </c>
      <c r="K1307" t="s">
        <v>2847</v>
      </c>
      <c r="L1307">
        <v>178</v>
      </c>
      <c r="M1307">
        <v>50.26</v>
      </c>
      <c r="N1307">
        <v>2015</v>
      </c>
      <c r="O1307" t="str">
        <f>VLOOKUP(C1307, Query[[Country]:[Population Rank]],2,FALSE)</f>
        <v>3</v>
      </c>
      <c r="P1307" t="str">
        <f>VLOOKUP(C1307, Query[[Country]:[Growth Rate]],3,FALSE)</f>
        <v>0.59%</v>
      </c>
      <c r="Q1307" t="str">
        <f>VLOOKUP(C1307, Query[[Country]:[World Percentage]],4,FALSE)</f>
        <v>4.25%</v>
      </c>
      <c r="R1307" t="str">
        <f>VLOOKUP(C1307, Query[[Country]:[Density]],5,FALSE)</f>
        <v>35.32</v>
      </c>
      <c r="S1307" t="str">
        <f>VLOOKUP(C1307, Query[[Country]:[Land Area]],6, FALSE)</f>
        <v>9,147,420</v>
      </c>
      <c r="T1307" t="str">
        <f>VLOOKUP(C1307, Query[[Country]:[Area]],10, FALSE)</f>
        <v>9,372,610</v>
      </c>
      <c r="U1307" t="str">
        <f>VLOOKUP(C1307, Query[[Country]:[Region]],12, FALSE)</f>
        <v>Americas</v>
      </c>
      <c r="V1307" t="str">
        <f>VLOOKUP(C1307, Query[[Country]:[Subregion]],13, FALSE)</f>
        <v>Northern America</v>
      </c>
      <c r="W1307" t="str">
        <f>VLOOKUP(C1307, Query[[Country]:[GDP (IMF)]],16, FALSE)</f>
        <v>$22.20 Tn</v>
      </c>
      <c r="X1307" t="str">
        <f>VLOOKUP(C1307, Query[[Country]:[GDP (UN)]],17, FALSE)</f>
        <v>$18.62 Tn</v>
      </c>
      <c r="Y1307">
        <f>VLOOKUP(C1307, Query[[Country]:[GDP Per Capita]],18, FALSE)</f>
        <v>67063.27</v>
      </c>
    </row>
    <row r="1308" spans="1:25" x14ac:dyDescent="0.2">
      <c r="A1308">
        <v>107</v>
      </c>
      <c r="B1308" t="s">
        <v>134</v>
      </c>
      <c r="C1308" t="s">
        <v>52</v>
      </c>
      <c r="D1308">
        <v>4</v>
      </c>
      <c r="E1308">
        <v>169</v>
      </c>
      <c r="F1308">
        <v>151</v>
      </c>
      <c r="G1308">
        <v>153</v>
      </c>
      <c r="H1308">
        <v>62</v>
      </c>
      <c r="I1308">
        <v>109</v>
      </c>
      <c r="J1308">
        <v>82</v>
      </c>
      <c r="K1308" t="s">
        <v>2424</v>
      </c>
      <c r="L1308">
        <v>116</v>
      </c>
      <c r="M1308">
        <v>50.25</v>
      </c>
      <c r="N1308">
        <v>2015</v>
      </c>
      <c r="O1308" t="str">
        <f>VLOOKUP(C1308, Query[[Country]:[Population Rank]],2,FALSE)</f>
        <v>39</v>
      </c>
      <c r="P1308" t="str">
        <f>VLOOKUP(C1308, Query[[Country]:[Growth Rate]],3,FALSE)</f>
        <v>0.89%</v>
      </c>
      <c r="Q1308" t="str">
        <f>VLOOKUP(C1308, Query[[Country]:[World Percentage]],4,FALSE)</f>
        <v>0.48%</v>
      </c>
      <c r="R1308" t="str">
        <f>VLOOKUP(C1308, Query[[Country]:[Density]],5,FALSE)</f>
        <v>3.78</v>
      </c>
      <c r="S1308" t="str">
        <f>VLOOKUP(C1308, Query[[Country]:[Land Area]],6, FALSE)</f>
        <v>9,093,510</v>
      </c>
      <c r="T1308" t="str">
        <f>VLOOKUP(C1308, Query[[Country]:[Area]],10, FALSE)</f>
        <v>9,984,670</v>
      </c>
      <c r="U1308" t="str">
        <f>VLOOKUP(C1308, Query[[Country]:[Region]],12, FALSE)</f>
        <v>Americas</v>
      </c>
      <c r="V1308" t="str">
        <f>VLOOKUP(C1308, Query[[Country]:[Subregion]],13, FALSE)</f>
        <v>Northern America</v>
      </c>
      <c r="W1308" t="str">
        <f>VLOOKUP(C1308, Query[[Country]:[GDP (IMF)]],16, FALSE)</f>
        <v>$1.83 Tn</v>
      </c>
      <c r="X1308" t="str">
        <f>VLOOKUP(C1308, Query[[Country]:[GDP (UN)]],17, FALSE)</f>
        <v>$1.53 Tn</v>
      </c>
      <c r="Y1308">
        <f>VLOOKUP(C1308, Query[[Country]:[GDP Per Capita]],18, FALSE)</f>
        <v>48552.87</v>
      </c>
    </row>
    <row r="1309" spans="1:25" x14ac:dyDescent="0.2">
      <c r="A1309">
        <v>108</v>
      </c>
      <c r="B1309" t="s">
        <v>104</v>
      </c>
      <c r="C1309" t="s">
        <v>105</v>
      </c>
      <c r="D1309">
        <v>3</v>
      </c>
      <c r="E1309">
        <v>120</v>
      </c>
      <c r="F1309">
        <v>567</v>
      </c>
      <c r="G1309">
        <v>102</v>
      </c>
      <c r="H1309">
        <v>82</v>
      </c>
      <c r="I1309">
        <v>94</v>
      </c>
      <c r="J1309">
        <v>53</v>
      </c>
      <c r="K1309" t="s">
        <v>2091</v>
      </c>
      <c r="L1309">
        <v>260</v>
      </c>
      <c r="M1309">
        <v>50.17</v>
      </c>
      <c r="N1309">
        <v>2015</v>
      </c>
      <c r="O1309" t="str">
        <f>VLOOKUP(C1309, Query[[Country]:[Population Rank]],2,FALSE)</f>
        <v>69</v>
      </c>
      <c r="P1309" t="str">
        <f>VLOOKUP(C1309, Query[[Country]:[Growth Rate]],3,FALSE)</f>
        <v>0.22%</v>
      </c>
      <c r="Q1309" t="str">
        <f>VLOOKUP(C1309, Query[[Country]:[World Percentage]],4,FALSE)</f>
        <v>0.22%</v>
      </c>
      <c r="R1309" t="str">
        <f>VLOOKUP(C1309, Query[[Country]:[Density]],5,FALSE)</f>
        <v>409.44</v>
      </c>
      <c r="S1309" t="str">
        <f>VLOOKUP(C1309, Query[[Country]:[Land Area]],6, FALSE)</f>
        <v>33,720</v>
      </c>
      <c r="T1309" t="str">
        <f>VLOOKUP(C1309, Query[[Country]:[Area]],10, FALSE)</f>
        <v>41,850</v>
      </c>
      <c r="U1309" t="str">
        <f>VLOOKUP(C1309, Query[[Country]:[Region]],12, FALSE)</f>
        <v>Europe</v>
      </c>
      <c r="V1309" t="str">
        <f>VLOOKUP(C1309, Query[[Country]:[Subregion]],13, FALSE)</f>
        <v>Western Europe</v>
      </c>
      <c r="W1309" t="str">
        <f>VLOOKUP(C1309, Query[[Country]:[GDP (IMF)]],16, FALSE)</f>
        <v>$954.93 Bn</v>
      </c>
      <c r="X1309" t="str">
        <f>VLOOKUP(C1309, Query[[Country]:[GDP (UN)]],17, FALSE)</f>
        <v>$777.23 Bn</v>
      </c>
      <c r="Y1309">
        <f>VLOOKUP(C1309, Query[[Country]:[GDP Per Capita]],18, FALSE)</f>
        <v>55730.27</v>
      </c>
    </row>
    <row r="1310" spans="1:25" x14ac:dyDescent="0.2">
      <c r="A1310">
        <v>109</v>
      </c>
      <c r="B1310" t="s">
        <v>146</v>
      </c>
      <c r="C1310" t="s">
        <v>30</v>
      </c>
      <c r="D1310">
        <v>8</v>
      </c>
      <c r="E1310">
        <v>170</v>
      </c>
      <c r="F1310">
        <v>50</v>
      </c>
      <c r="G1310">
        <v>128</v>
      </c>
      <c r="H1310">
        <v>169</v>
      </c>
      <c r="I1310">
        <v>169</v>
      </c>
      <c r="J1310">
        <v>136</v>
      </c>
      <c r="K1310" t="s">
        <v>2847</v>
      </c>
      <c r="L1310">
        <v>52</v>
      </c>
      <c r="M1310">
        <v>50.13</v>
      </c>
      <c r="N1310">
        <v>2015</v>
      </c>
      <c r="O1310" t="str">
        <f>VLOOKUP(C1310, Query[[Country]:[Population Rank]],2,FALSE)</f>
        <v>11</v>
      </c>
      <c r="P1310" t="str">
        <f>VLOOKUP(C1310, Query[[Country]:[Growth Rate]],3,FALSE)</f>
        <v>-0.30%</v>
      </c>
      <c r="Q1310" t="str">
        <f>VLOOKUP(C1310, Query[[Country]:[World Percentage]],4,FALSE)</f>
        <v>1.62%</v>
      </c>
      <c r="R1310" t="str">
        <f>VLOOKUP(C1310, Query[[Country]:[Density]],5,FALSE)</f>
        <v>334.66</v>
      </c>
      <c r="S1310" t="str">
        <f>VLOOKUP(C1310, Query[[Country]:[Land Area]],6, FALSE)</f>
        <v>364,555</v>
      </c>
      <c r="T1310" t="str">
        <f>VLOOKUP(C1310, Query[[Country]:[Area]],10, FALSE)</f>
        <v>377,930</v>
      </c>
      <c r="U1310" t="str">
        <f>VLOOKUP(C1310, Query[[Country]:[Region]],12, FALSE)</f>
        <v>Asia</v>
      </c>
      <c r="V1310" t="str">
        <f>VLOOKUP(C1310, Query[[Country]:[Subregion]],13, FALSE)</f>
        <v>Eastern Asia</v>
      </c>
      <c r="W1310" t="str">
        <f>VLOOKUP(C1310, Query[[Country]:[GDP (IMF)]],16, FALSE)</f>
        <v>$5.50 Tn</v>
      </c>
      <c r="X1310" t="str">
        <f>VLOOKUP(C1310, Query[[Country]:[GDP (UN)]],17, FALSE)</f>
        <v>$4.94 Tn</v>
      </c>
      <c r="Y1310">
        <f>VLOOKUP(C1310, Query[[Country]:[GDP Per Capita]],18, FALSE)</f>
        <v>43450.14</v>
      </c>
    </row>
    <row r="1311" spans="1:25" x14ac:dyDescent="0.2">
      <c r="A1311">
        <v>110</v>
      </c>
      <c r="B1311" t="s">
        <v>164</v>
      </c>
      <c r="C1311" t="s">
        <v>105</v>
      </c>
      <c r="D1311">
        <v>4</v>
      </c>
      <c r="E1311">
        <v>313</v>
      </c>
      <c r="F1311">
        <v>193</v>
      </c>
      <c r="G1311">
        <v>196</v>
      </c>
      <c r="H1311">
        <v>64</v>
      </c>
      <c r="I1311">
        <v>96</v>
      </c>
      <c r="J1311">
        <v>68</v>
      </c>
      <c r="K1311" t="s">
        <v>1911</v>
      </c>
      <c r="L1311">
        <v>316</v>
      </c>
      <c r="M1311">
        <v>50.1</v>
      </c>
      <c r="N1311">
        <v>2015</v>
      </c>
      <c r="O1311" t="str">
        <f>VLOOKUP(C1311, Query[[Country]:[Population Rank]],2,FALSE)</f>
        <v>69</v>
      </c>
      <c r="P1311" t="str">
        <f>VLOOKUP(C1311, Query[[Country]:[Growth Rate]],3,FALSE)</f>
        <v>0.22%</v>
      </c>
      <c r="Q1311" t="str">
        <f>VLOOKUP(C1311, Query[[Country]:[World Percentage]],4,FALSE)</f>
        <v>0.22%</v>
      </c>
      <c r="R1311" t="str">
        <f>VLOOKUP(C1311, Query[[Country]:[Density]],5,FALSE)</f>
        <v>409.44</v>
      </c>
      <c r="S1311" t="str">
        <f>VLOOKUP(C1311, Query[[Country]:[Land Area]],6, FALSE)</f>
        <v>33,720</v>
      </c>
      <c r="T1311" t="str">
        <f>VLOOKUP(C1311, Query[[Country]:[Area]],10, FALSE)</f>
        <v>41,850</v>
      </c>
      <c r="U1311" t="str">
        <f>VLOOKUP(C1311, Query[[Country]:[Region]],12, FALSE)</f>
        <v>Europe</v>
      </c>
      <c r="V1311" t="str">
        <f>VLOOKUP(C1311, Query[[Country]:[Subregion]],13, FALSE)</f>
        <v>Western Europe</v>
      </c>
      <c r="W1311" t="str">
        <f>VLOOKUP(C1311, Query[[Country]:[GDP (IMF)]],16, FALSE)</f>
        <v>$954.93 Bn</v>
      </c>
      <c r="X1311" t="str">
        <f>VLOOKUP(C1311, Query[[Country]:[GDP (UN)]],17, FALSE)</f>
        <v>$777.23 Bn</v>
      </c>
      <c r="Y1311">
        <f>VLOOKUP(C1311, Query[[Country]:[GDP Per Capita]],18, FALSE)</f>
        <v>55730.27</v>
      </c>
    </row>
    <row r="1312" spans="1:25" x14ac:dyDescent="0.2">
      <c r="A1312">
        <v>111</v>
      </c>
      <c r="B1312" t="s">
        <v>109</v>
      </c>
      <c r="C1312" t="s">
        <v>110</v>
      </c>
      <c r="D1312">
        <v>1</v>
      </c>
      <c r="E1312">
        <v>56</v>
      </c>
      <c r="F1312">
        <v>551</v>
      </c>
      <c r="G1312">
        <v>111</v>
      </c>
      <c r="H1312">
        <v>80</v>
      </c>
      <c r="I1312">
        <v>79</v>
      </c>
      <c r="J1312">
        <v>88</v>
      </c>
      <c r="K1312" t="s">
        <v>2472</v>
      </c>
      <c r="L1312">
        <v>420</v>
      </c>
      <c r="M1312">
        <v>50.04</v>
      </c>
      <c r="N1312">
        <v>2015</v>
      </c>
      <c r="O1312" t="str">
        <f>VLOOKUP(C1312, Query[[Country]:[Population Rank]],2,FALSE)</f>
        <v>116</v>
      </c>
      <c r="P1312" t="str">
        <f>VLOOKUP(C1312, Query[[Country]:[Growth Rate]],3,FALSE)</f>
        <v>0.15%</v>
      </c>
      <c r="Q1312" t="str">
        <f>VLOOKUP(C1312, Query[[Country]:[World Percentage]],4,FALSE)</f>
        <v>0.07%</v>
      </c>
      <c r="R1312" t="str">
        <f>VLOOKUP(C1312, Query[[Country]:[Density]],5,FALSE)</f>
        <v>16.37</v>
      </c>
      <c r="S1312" t="str">
        <f>VLOOKUP(C1312, Query[[Country]:[Land Area]],6, FALSE)</f>
        <v>303,890</v>
      </c>
      <c r="T1312" t="str">
        <f>VLOOKUP(C1312, Query[[Country]:[Area]],10, FALSE)</f>
        <v>338,424</v>
      </c>
      <c r="U1312" t="str">
        <f>VLOOKUP(C1312, Query[[Country]:[Region]],12, FALSE)</f>
        <v>Europe</v>
      </c>
      <c r="V1312" t="str">
        <f>VLOOKUP(C1312, Query[[Country]:[Subregion]],13, FALSE)</f>
        <v>Northern Europe</v>
      </c>
      <c r="W1312" t="str">
        <f>VLOOKUP(C1312, Query[[Country]:[GDP (IMF)]],16, FALSE)</f>
        <v>$289.24 Bn</v>
      </c>
      <c r="X1312" t="str">
        <f>VLOOKUP(C1312, Query[[Country]:[GDP (UN)]],17, FALSE)</f>
        <v>$238.50 Bn</v>
      </c>
      <c r="Y1312">
        <f>VLOOKUP(C1312, Query[[Country]:[GDP Per Capita]],18, FALSE)</f>
        <v>52203.14</v>
      </c>
    </row>
    <row r="1313" spans="1:25" x14ac:dyDescent="0.2">
      <c r="A1313">
        <v>112</v>
      </c>
      <c r="B1313" t="s">
        <v>94</v>
      </c>
      <c r="C1313" t="s">
        <v>95</v>
      </c>
      <c r="D1313">
        <v>1</v>
      </c>
      <c r="E1313">
        <v>67</v>
      </c>
      <c r="F1313">
        <v>205</v>
      </c>
      <c r="G1313">
        <v>45</v>
      </c>
      <c r="H1313">
        <v>83</v>
      </c>
      <c r="I1313">
        <v>166</v>
      </c>
      <c r="J1313">
        <v>212</v>
      </c>
      <c r="K1313" t="s">
        <v>2385</v>
      </c>
      <c r="L1313">
        <v>312</v>
      </c>
      <c r="M1313">
        <v>49.97</v>
      </c>
      <c r="N1313">
        <v>2015</v>
      </c>
      <c r="O1313" t="str">
        <f>VLOOKUP(C1313, Query[[Country]:[Population Rank]],2,FALSE)</f>
        <v>23</v>
      </c>
      <c r="P1313" t="str">
        <f>VLOOKUP(C1313, Query[[Country]:[Growth Rate]],3,FALSE)</f>
        <v>-0.15%</v>
      </c>
      <c r="Q1313" t="str">
        <f>VLOOKUP(C1313, Query[[Country]:[World Percentage]],4,FALSE)</f>
        <v>0.78%</v>
      </c>
      <c r="R1313" t="str">
        <f>VLOOKUP(C1313, Query[[Country]:[Density]],5,FALSE)</f>
        <v>200.65</v>
      </c>
      <c r="S1313" t="str">
        <f>VLOOKUP(C1313, Query[[Country]:[Land Area]],6, FALSE)</f>
        <v>294,140</v>
      </c>
      <c r="T1313" t="str">
        <f>VLOOKUP(C1313, Query[[Country]:[Area]],10, FALSE)</f>
        <v>301,336</v>
      </c>
      <c r="U1313" t="str">
        <f>VLOOKUP(C1313, Query[[Country]:[Region]],12, FALSE)</f>
        <v>Europe</v>
      </c>
      <c r="V1313" t="str">
        <f>VLOOKUP(C1313, Query[[Country]:[Subregion]],13, FALSE)</f>
        <v>Southern Europe</v>
      </c>
      <c r="W1313" t="str">
        <f>VLOOKUP(C1313, Query[[Country]:[GDP (IMF)]],16, FALSE)</f>
        <v>$2.09 Tn</v>
      </c>
      <c r="X1313" t="str">
        <f>VLOOKUP(C1313, Query[[Country]:[GDP (UN)]],17, FALSE)</f>
        <v>$1.86 Tn</v>
      </c>
      <c r="Y1313">
        <f>VLOOKUP(C1313, Query[[Country]:[GDP Per Capita]],18, FALSE)</f>
        <v>34574.71</v>
      </c>
    </row>
    <row r="1314" spans="1:25" x14ac:dyDescent="0.2">
      <c r="A1314">
        <v>113</v>
      </c>
      <c r="B1314" t="s">
        <v>156</v>
      </c>
      <c r="C1314" t="s">
        <v>15</v>
      </c>
      <c r="D1314">
        <v>59</v>
      </c>
      <c r="E1314">
        <v>159</v>
      </c>
      <c r="F1314">
        <v>34</v>
      </c>
      <c r="G1314">
        <v>218</v>
      </c>
      <c r="H1314">
        <v>298</v>
      </c>
      <c r="I1314">
        <v>321</v>
      </c>
      <c r="J1314">
        <v>321</v>
      </c>
      <c r="K1314" t="s">
        <v>2464</v>
      </c>
      <c r="L1314">
        <v>122</v>
      </c>
      <c r="M1314">
        <v>49.92</v>
      </c>
      <c r="N1314">
        <v>2015</v>
      </c>
      <c r="O1314" t="str">
        <f>VLOOKUP(C1314, Query[[Country]:[Population Rank]],2,FALSE)</f>
        <v>3</v>
      </c>
      <c r="P1314" t="str">
        <f>VLOOKUP(C1314, Query[[Country]:[Growth Rate]],3,FALSE)</f>
        <v>0.59%</v>
      </c>
      <c r="Q1314" t="str">
        <f>VLOOKUP(C1314, Query[[Country]:[World Percentage]],4,FALSE)</f>
        <v>4.25%</v>
      </c>
      <c r="R1314" t="str">
        <f>VLOOKUP(C1314, Query[[Country]:[Density]],5,FALSE)</f>
        <v>35.32</v>
      </c>
      <c r="S1314" t="str">
        <f>VLOOKUP(C1314, Query[[Country]:[Land Area]],6, FALSE)</f>
        <v>9,147,420</v>
      </c>
      <c r="T1314" t="str">
        <f>VLOOKUP(C1314, Query[[Country]:[Area]],10, FALSE)</f>
        <v>9,372,610</v>
      </c>
      <c r="U1314" t="str">
        <f>VLOOKUP(C1314, Query[[Country]:[Region]],12, FALSE)</f>
        <v>Americas</v>
      </c>
      <c r="V1314" t="str">
        <f>VLOOKUP(C1314, Query[[Country]:[Subregion]],13, FALSE)</f>
        <v>Northern America</v>
      </c>
      <c r="W1314" t="str">
        <f>VLOOKUP(C1314, Query[[Country]:[GDP (IMF)]],16, FALSE)</f>
        <v>$22.20 Tn</v>
      </c>
      <c r="X1314" t="str">
        <f>VLOOKUP(C1314, Query[[Country]:[GDP (UN)]],17, FALSE)</f>
        <v>$18.62 Tn</v>
      </c>
      <c r="Y1314">
        <f>VLOOKUP(C1314, Query[[Country]:[GDP Per Capita]],18, FALSE)</f>
        <v>67063.27</v>
      </c>
    </row>
    <row r="1315" spans="1:25" x14ac:dyDescent="0.2">
      <c r="A1315">
        <v>114</v>
      </c>
      <c r="B1315" t="s">
        <v>161</v>
      </c>
      <c r="C1315" t="s">
        <v>105</v>
      </c>
      <c r="D1315">
        <v>5</v>
      </c>
      <c r="E1315">
        <v>109</v>
      </c>
      <c r="F1315">
        <v>317</v>
      </c>
      <c r="G1315">
        <v>212</v>
      </c>
      <c r="H1315">
        <v>70</v>
      </c>
      <c r="I1315">
        <v>88</v>
      </c>
      <c r="J1315">
        <v>93</v>
      </c>
      <c r="K1315" t="s">
        <v>1582</v>
      </c>
      <c r="L1315">
        <v>282</v>
      </c>
      <c r="M1315">
        <v>49.83</v>
      </c>
      <c r="N1315">
        <v>2015</v>
      </c>
      <c r="O1315" t="str">
        <f>VLOOKUP(C1315, Query[[Country]:[Population Rank]],2,FALSE)</f>
        <v>69</v>
      </c>
      <c r="P1315" t="str">
        <f>VLOOKUP(C1315, Query[[Country]:[Growth Rate]],3,FALSE)</f>
        <v>0.22%</v>
      </c>
      <c r="Q1315" t="str">
        <f>VLOOKUP(C1315, Query[[Country]:[World Percentage]],4,FALSE)</f>
        <v>0.22%</v>
      </c>
      <c r="R1315" t="str">
        <f>VLOOKUP(C1315, Query[[Country]:[Density]],5,FALSE)</f>
        <v>409.44</v>
      </c>
      <c r="S1315" t="str">
        <f>VLOOKUP(C1315, Query[[Country]:[Land Area]],6, FALSE)</f>
        <v>33,720</v>
      </c>
      <c r="T1315" t="str">
        <f>VLOOKUP(C1315, Query[[Country]:[Area]],10, FALSE)</f>
        <v>41,850</v>
      </c>
      <c r="U1315" t="str">
        <f>VLOOKUP(C1315, Query[[Country]:[Region]],12, FALSE)</f>
        <v>Europe</v>
      </c>
      <c r="V1315" t="str">
        <f>VLOOKUP(C1315, Query[[Country]:[Subregion]],13, FALSE)</f>
        <v>Western Europe</v>
      </c>
      <c r="W1315" t="str">
        <f>VLOOKUP(C1315, Query[[Country]:[GDP (IMF)]],16, FALSE)</f>
        <v>$954.93 Bn</v>
      </c>
      <c r="X1315" t="str">
        <f>VLOOKUP(C1315, Query[[Country]:[GDP (UN)]],17, FALSE)</f>
        <v>$777.23 Bn</v>
      </c>
      <c r="Y1315">
        <f>VLOOKUP(C1315, Query[[Country]:[GDP Per Capita]],18, FALSE)</f>
        <v>55730.27</v>
      </c>
    </row>
    <row r="1316" spans="1:25" x14ac:dyDescent="0.2">
      <c r="A1316">
        <v>115</v>
      </c>
      <c r="B1316" t="s">
        <v>167</v>
      </c>
      <c r="C1316" t="s">
        <v>92</v>
      </c>
      <c r="D1316">
        <v>3</v>
      </c>
      <c r="E1316">
        <v>367</v>
      </c>
      <c r="F1316">
        <v>58</v>
      </c>
      <c r="G1316">
        <v>218</v>
      </c>
      <c r="H1316">
        <v>172</v>
      </c>
      <c r="I1316">
        <v>411</v>
      </c>
      <c r="J1316">
        <v>321</v>
      </c>
      <c r="K1316" t="s">
        <v>2848</v>
      </c>
      <c r="L1316">
        <v>26</v>
      </c>
      <c r="M1316">
        <v>49.79</v>
      </c>
      <c r="N1316">
        <v>2015</v>
      </c>
      <c r="O1316" t="str">
        <f>VLOOKUP(C1316, Query[[Country]:[Population Rank]],2,FALSE)</f>
        <v>28</v>
      </c>
      <c r="P1316" t="str">
        <f>VLOOKUP(C1316, Query[[Country]:[Growth Rate]],3,FALSE)</f>
        <v>0.09%</v>
      </c>
      <c r="Q1316" t="str">
        <f>VLOOKUP(C1316, Query[[Country]:[World Percentage]],4,FALSE)</f>
        <v>0.66%</v>
      </c>
      <c r="R1316" t="str">
        <f>VLOOKUP(C1316, Query[[Country]:[Density]],5,FALSE)</f>
        <v>511.62</v>
      </c>
      <c r="S1316" t="str">
        <f>VLOOKUP(C1316, Query[[Country]:[Land Area]],6, FALSE)</f>
        <v>97,230</v>
      </c>
      <c r="T1316" t="str">
        <f>VLOOKUP(C1316, Query[[Country]:[Area]],10, FALSE)</f>
        <v>100,210</v>
      </c>
      <c r="U1316" t="str">
        <f>VLOOKUP(C1316, Query[[Country]:[Region]],12, FALSE)</f>
        <v>Asia</v>
      </c>
      <c r="V1316" t="str">
        <f>VLOOKUP(C1316, Query[[Country]:[Subregion]],13, FALSE)</f>
        <v>Eastern Asia</v>
      </c>
      <c r="W1316" t="str">
        <f>VLOOKUP(C1316, Query[[Country]:[GDP (IMF)]],16, FALSE)</f>
        <v>$1.74 Tn</v>
      </c>
      <c r="X1316" t="str">
        <f>VLOOKUP(C1316, Query[[Country]:[GDP (UN)]],17, FALSE)</f>
        <v>$1.41 Tn</v>
      </c>
      <c r="Y1316">
        <f>VLOOKUP(C1316, Query[[Country]:[GDP Per Capita]],18, FALSE)</f>
        <v>34023.56</v>
      </c>
    </row>
    <row r="1317" spans="1:25" x14ac:dyDescent="0.2">
      <c r="A1317">
        <v>116</v>
      </c>
      <c r="B1317" t="s">
        <v>158</v>
      </c>
      <c r="C1317" t="s">
        <v>159</v>
      </c>
      <c r="D1317">
        <v>1</v>
      </c>
      <c r="E1317">
        <v>367</v>
      </c>
      <c r="F1317">
        <v>226</v>
      </c>
      <c r="G1317">
        <v>218</v>
      </c>
      <c r="H1317">
        <v>61</v>
      </c>
      <c r="I1317">
        <v>108</v>
      </c>
      <c r="J1317">
        <v>93</v>
      </c>
      <c r="K1317" t="s">
        <v>2849</v>
      </c>
      <c r="L1317">
        <v>215</v>
      </c>
      <c r="M1317">
        <v>49.79</v>
      </c>
      <c r="N1317">
        <v>2015</v>
      </c>
      <c r="O1317" t="str">
        <f>VLOOKUP(C1317, Query[[Country]:[Population Rank]],2,FALSE)</f>
        <v>30</v>
      </c>
      <c r="P1317" t="str">
        <f>VLOOKUP(C1317, Query[[Country]:[Growth Rate]],3,FALSE)</f>
        <v>0.04%</v>
      </c>
      <c r="Q1317" t="str">
        <f>VLOOKUP(C1317, Query[[Country]:[World Percentage]],4,FALSE)</f>
        <v>0.60%</v>
      </c>
      <c r="R1317" t="str">
        <f>VLOOKUP(C1317, Query[[Country]:[Density]],5,FALSE)</f>
        <v>92.40</v>
      </c>
      <c r="S1317" t="str">
        <f>VLOOKUP(C1317, Query[[Country]:[Land Area]],6, FALSE)</f>
        <v>498,800</v>
      </c>
      <c r="T1317" t="str">
        <f>VLOOKUP(C1317, Query[[Country]:[Area]],10, FALSE)</f>
        <v>505,992</v>
      </c>
      <c r="U1317" t="str">
        <f>VLOOKUP(C1317, Query[[Country]:[Region]],12, FALSE)</f>
        <v>Europe</v>
      </c>
      <c r="V1317" t="str">
        <f>VLOOKUP(C1317, Query[[Country]:[Subregion]],13, FALSE)</f>
        <v>Southern Europe</v>
      </c>
      <c r="W1317" t="str">
        <f>VLOOKUP(C1317, Query[[Country]:[GDP (IMF)]],16, FALSE)</f>
        <v>$1.50 Tn</v>
      </c>
      <c r="X1317" t="str">
        <f>VLOOKUP(C1317, Query[[Country]:[GDP (UN)]],17, FALSE)</f>
        <v>$1.24 Tn</v>
      </c>
      <c r="Y1317">
        <f>VLOOKUP(C1317, Query[[Country]:[GDP Per Capita]],18, FALSE)</f>
        <v>32019.83</v>
      </c>
    </row>
    <row r="1318" spans="1:25" x14ac:dyDescent="0.2">
      <c r="A1318">
        <v>117</v>
      </c>
      <c r="B1318" t="s">
        <v>155</v>
      </c>
      <c r="C1318" t="s">
        <v>86</v>
      </c>
      <c r="D1318">
        <v>2</v>
      </c>
      <c r="E1318">
        <v>136</v>
      </c>
      <c r="F1318">
        <v>466</v>
      </c>
      <c r="G1318">
        <v>169</v>
      </c>
      <c r="H1318">
        <v>85</v>
      </c>
      <c r="I1318">
        <v>135</v>
      </c>
      <c r="J1318">
        <v>53</v>
      </c>
      <c r="K1318" t="s">
        <v>1582</v>
      </c>
      <c r="L1318">
        <v>871</v>
      </c>
      <c r="M1318">
        <v>49.75</v>
      </c>
      <c r="N1318">
        <v>2015</v>
      </c>
      <c r="O1318" t="str">
        <f>VLOOKUP(C1318, Query[[Country]:[Population Rank]],2,FALSE)</f>
        <v>91</v>
      </c>
      <c r="P1318" t="str">
        <f>VLOOKUP(C1318, Query[[Country]:[Growth Rate]],3,FALSE)</f>
        <v>0.63%</v>
      </c>
      <c r="Q1318" t="str">
        <f>VLOOKUP(C1318, Query[[Country]:[World Percentage]],4,FALSE)</f>
        <v>0.13%</v>
      </c>
      <c r="R1318" t="str">
        <f>VLOOKUP(C1318, Query[[Country]:[Density]],5,FALSE)</f>
        <v>22.43</v>
      </c>
      <c r="S1318" t="str">
        <f>VLOOKUP(C1318, Query[[Country]:[Land Area]],6, FALSE)</f>
        <v>410,340</v>
      </c>
      <c r="T1318" t="str">
        <f>VLOOKUP(C1318, Query[[Country]:[Area]],10, FALSE)</f>
        <v>450,295</v>
      </c>
      <c r="U1318" t="str">
        <f>VLOOKUP(C1318, Query[[Country]:[Region]],12, FALSE)</f>
        <v>Europe</v>
      </c>
      <c r="V1318" t="str">
        <f>VLOOKUP(C1318, Query[[Country]:[Subregion]],13, FALSE)</f>
        <v>Northern Europe</v>
      </c>
      <c r="W1318" t="str">
        <f>VLOOKUP(C1318, Query[[Country]:[GDP (IMF)]],16, FALSE)</f>
        <v>$576.72 Bn</v>
      </c>
      <c r="X1318" t="str">
        <f>VLOOKUP(C1318, Query[[Country]:[GDP (UN)]],17, FALSE)</f>
        <v>$514.48 Bn</v>
      </c>
      <c r="Y1318">
        <f>VLOOKUP(C1318, Query[[Country]:[GDP Per Capita]],18, FALSE)</f>
        <v>57105.15</v>
      </c>
    </row>
    <row r="1319" spans="1:25" x14ac:dyDescent="0.2">
      <c r="A1319">
        <v>118</v>
      </c>
      <c r="B1319" t="s">
        <v>152</v>
      </c>
      <c r="C1319" t="s">
        <v>15</v>
      </c>
      <c r="D1319">
        <v>60</v>
      </c>
      <c r="E1319">
        <v>112</v>
      </c>
      <c r="F1319">
        <v>162</v>
      </c>
      <c r="G1319">
        <v>218</v>
      </c>
      <c r="H1319">
        <v>88</v>
      </c>
      <c r="I1319">
        <v>123</v>
      </c>
      <c r="J1319">
        <v>65</v>
      </c>
      <c r="K1319" t="s">
        <v>2109</v>
      </c>
      <c r="L1319">
        <v>136</v>
      </c>
      <c r="M1319">
        <v>49.74</v>
      </c>
      <c r="N1319">
        <v>2015</v>
      </c>
      <c r="O1319" t="str">
        <f>VLOOKUP(C1319, Query[[Country]:[Population Rank]],2,FALSE)</f>
        <v>3</v>
      </c>
      <c r="P1319" t="str">
        <f>VLOOKUP(C1319, Query[[Country]:[Growth Rate]],3,FALSE)</f>
        <v>0.59%</v>
      </c>
      <c r="Q1319" t="str">
        <f>VLOOKUP(C1319, Query[[Country]:[World Percentage]],4,FALSE)</f>
        <v>4.25%</v>
      </c>
      <c r="R1319" t="str">
        <f>VLOOKUP(C1319, Query[[Country]:[Density]],5,FALSE)</f>
        <v>35.32</v>
      </c>
      <c r="S1319" t="str">
        <f>VLOOKUP(C1319, Query[[Country]:[Land Area]],6, FALSE)</f>
        <v>9,147,420</v>
      </c>
      <c r="T1319" t="str">
        <f>VLOOKUP(C1319, Query[[Country]:[Area]],10, FALSE)</f>
        <v>9,372,610</v>
      </c>
      <c r="U1319" t="str">
        <f>VLOOKUP(C1319, Query[[Country]:[Region]],12, FALSE)</f>
        <v>Americas</v>
      </c>
      <c r="V1319" t="str">
        <f>VLOOKUP(C1319, Query[[Country]:[Subregion]],13, FALSE)</f>
        <v>Northern America</v>
      </c>
      <c r="W1319" t="str">
        <f>VLOOKUP(C1319, Query[[Country]:[GDP (IMF)]],16, FALSE)</f>
        <v>$22.20 Tn</v>
      </c>
      <c r="X1319" t="str">
        <f>VLOOKUP(C1319, Query[[Country]:[GDP (UN)]],17, FALSE)</f>
        <v>$18.62 Tn</v>
      </c>
      <c r="Y1319">
        <f>VLOOKUP(C1319, Query[[Country]:[GDP Per Capita]],18, FALSE)</f>
        <v>67063.27</v>
      </c>
    </row>
    <row r="1320" spans="1:25" x14ac:dyDescent="0.2">
      <c r="A1320">
        <v>119</v>
      </c>
      <c r="B1320" t="s">
        <v>172</v>
      </c>
      <c r="C1320" t="s">
        <v>145</v>
      </c>
      <c r="D1320">
        <v>2</v>
      </c>
      <c r="E1320">
        <v>123</v>
      </c>
      <c r="F1320">
        <v>329</v>
      </c>
      <c r="G1320">
        <v>147</v>
      </c>
      <c r="H1320">
        <v>84</v>
      </c>
      <c r="I1320">
        <v>149</v>
      </c>
      <c r="J1320">
        <v>68</v>
      </c>
      <c r="K1320" t="s">
        <v>1619</v>
      </c>
      <c r="L1320">
        <v>90</v>
      </c>
      <c r="M1320">
        <v>49.73</v>
      </c>
      <c r="N1320">
        <v>2015</v>
      </c>
      <c r="O1320" t="str">
        <f>VLOOKUP(C1320, Query[[Country]:[Population Rank]],2,FALSE)</f>
        <v>81</v>
      </c>
      <c r="P1320" t="str">
        <f>VLOOKUP(C1320, Query[[Country]:[Growth Rate]],3,FALSE)</f>
        <v>0.44%</v>
      </c>
      <c r="Q1320" t="str">
        <f>VLOOKUP(C1320, Query[[Country]:[World Percentage]],4,FALSE)</f>
        <v>0.15%</v>
      </c>
      <c r="R1320" t="str">
        <f>VLOOKUP(C1320, Query[[Country]:[Density]],5,FALSE)</f>
        <v>379.64</v>
      </c>
      <c r="S1320" t="str">
        <f>VLOOKUP(C1320, Query[[Country]:[Land Area]],6, FALSE)</f>
        <v>30,280</v>
      </c>
      <c r="T1320" t="str">
        <f>VLOOKUP(C1320, Query[[Country]:[Area]],10, FALSE)</f>
        <v>30,528</v>
      </c>
      <c r="U1320" t="str">
        <f>VLOOKUP(C1320, Query[[Country]:[Region]],12, FALSE)</f>
        <v>Europe</v>
      </c>
      <c r="V1320" t="str">
        <f>VLOOKUP(C1320, Query[[Country]:[Subregion]],13, FALSE)</f>
        <v>Western Europe</v>
      </c>
      <c r="W1320" t="str">
        <f>VLOOKUP(C1320, Query[[Country]:[GDP (IMF)]],16, FALSE)</f>
        <v>$553.78 Bn</v>
      </c>
      <c r="X1320" t="str">
        <f>VLOOKUP(C1320, Query[[Country]:[GDP (UN)]],17, FALSE)</f>
        <v>$467.96 Bn</v>
      </c>
      <c r="Y1320">
        <f>VLOOKUP(C1320, Query[[Country]:[GDP Per Capita]],18, FALSE)</f>
        <v>47782.49</v>
      </c>
    </row>
    <row r="1321" spans="1:25" x14ac:dyDescent="0.2">
      <c r="A1321">
        <v>120</v>
      </c>
      <c r="B1321" t="s">
        <v>73</v>
      </c>
      <c r="C1321" t="s">
        <v>15</v>
      </c>
      <c r="D1321">
        <v>61</v>
      </c>
      <c r="E1321">
        <v>52</v>
      </c>
      <c r="F1321">
        <v>161</v>
      </c>
      <c r="G1321">
        <v>95</v>
      </c>
      <c r="H1321">
        <v>255</v>
      </c>
      <c r="I1321">
        <v>150</v>
      </c>
      <c r="J1321">
        <v>59</v>
      </c>
      <c r="K1321" t="s">
        <v>2385</v>
      </c>
      <c r="L1321">
        <v>76</v>
      </c>
      <c r="M1321">
        <v>49.73</v>
      </c>
      <c r="N1321">
        <v>2015</v>
      </c>
      <c r="O1321" t="str">
        <f>VLOOKUP(C1321, Query[[Country]:[Population Rank]],2,FALSE)</f>
        <v>3</v>
      </c>
      <c r="P1321" t="str">
        <f>VLOOKUP(C1321, Query[[Country]:[Growth Rate]],3,FALSE)</f>
        <v>0.59%</v>
      </c>
      <c r="Q1321" t="str">
        <f>VLOOKUP(C1321, Query[[Country]:[World Percentage]],4,FALSE)</f>
        <v>4.25%</v>
      </c>
      <c r="R1321" t="str">
        <f>VLOOKUP(C1321, Query[[Country]:[Density]],5,FALSE)</f>
        <v>35.32</v>
      </c>
      <c r="S1321" t="str">
        <f>VLOOKUP(C1321, Query[[Country]:[Land Area]],6, FALSE)</f>
        <v>9,147,420</v>
      </c>
      <c r="T1321" t="str">
        <f>VLOOKUP(C1321, Query[[Country]:[Area]],10, FALSE)</f>
        <v>9,372,610</v>
      </c>
      <c r="U1321" t="str">
        <f>VLOOKUP(C1321, Query[[Country]:[Region]],12, FALSE)</f>
        <v>Americas</v>
      </c>
      <c r="V1321" t="str">
        <f>VLOOKUP(C1321, Query[[Country]:[Subregion]],13, FALSE)</f>
        <v>Northern America</v>
      </c>
      <c r="W1321" t="str">
        <f>VLOOKUP(C1321, Query[[Country]:[GDP (IMF)]],16, FALSE)</f>
        <v>$22.20 Tn</v>
      </c>
      <c r="X1321" t="str">
        <f>VLOOKUP(C1321, Query[[Country]:[GDP (UN)]],17, FALSE)</f>
        <v>$18.62 Tn</v>
      </c>
      <c r="Y1321">
        <f>VLOOKUP(C1321, Query[[Country]:[GDP Per Capita]],18, FALSE)</f>
        <v>67063.27</v>
      </c>
    </row>
    <row r="1322" spans="1:25" x14ac:dyDescent="0.2">
      <c r="A1322">
        <v>121</v>
      </c>
      <c r="B1322" t="s">
        <v>160</v>
      </c>
      <c r="C1322" t="s">
        <v>15</v>
      </c>
      <c r="D1322">
        <v>62</v>
      </c>
      <c r="E1322">
        <v>367</v>
      </c>
      <c r="F1322">
        <v>567</v>
      </c>
      <c r="G1322">
        <v>218</v>
      </c>
      <c r="H1322">
        <v>113</v>
      </c>
      <c r="I1322">
        <v>41</v>
      </c>
      <c r="J1322">
        <v>101</v>
      </c>
      <c r="K1322" t="s">
        <v>2557</v>
      </c>
      <c r="L1322">
        <v>199</v>
      </c>
      <c r="M1322">
        <v>49.7</v>
      </c>
      <c r="N1322">
        <v>2015</v>
      </c>
      <c r="O1322" t="str">
        <f>VLOOKUP(C1322, Query[[Country]:[Population Rank]],2,FALSE)</f>
        <v>3</v>
      </c>
      <c r="P1322" t="str">
        <f>VLOOKUP(C1322, Query[[Country]:[Growth Rate]],3,FALSE)</f>
        <v>0.59%</v>
      </c>
      <c r="Q1322" t="str">
        <f>VLOOKUP(C1322, Query[[Country]:[World Percentage]],4,FALSE)</f>
        <v>4.25%</v>
      </c>
      <c r="R1322" t="str">
        <f>VLOOKUP(C1322, Query[[Country]:[Density]],5,FALSE)</f>
        <v>35.32</v>
      </c>
      <c r="S1322" t="str">
        <f>VLOOKUP(C1322, Query[[Country]:[Land Area]],6, FALSE)</f>
        <v>9,147,420</v>
      </c>
      <c r="T1322" t="str">
        <f>VLOOKUP(C1322, Query[[Country]:[Area]],10, FALSE)</f>
        <v>9,372,610</v>
      </c>
      <c r="U1322" t="str">
        <f>VLOOKUP(C1322, Query[[Country]:[Region]],12, FALSE)</f>
        <v>Americas</v>
      </c>
      <c r="V1322" t="str">
        <f>VLOOKUP(C1322, Query[[Country]:[Subregion]],13, FALSE)</f>
        <v>Northern America</v>
      </c>
      <c r="W1322" t="str">
        <f>VLOOKUP(C1322, Query[[Country]:[GDP (IMF)]],16, FALSE)</f>
        <v>$22.20 Tn</v>
      </c>
      <c r="X1322" t="str">
        <f>VLOOKUP(C1322, Query[[Country]:[GDP (UN)]],17, FALSE)</f>
        <v>$18.62 Tn</v>
      </c>
      <c r="Y1322">
        <f>VLOOKUP(C1322, Query[[Country]:[GDP Per Capita]],18, FALSE)</f>
        <v>67063.27</v>
      </c>
    </row>
    <row r="1323" spans="1:25" x14ac:dyDescent="0.2">
      <c r="A1323">
        <v>122</v>
      </c>
      <c r="B1323" t="s">
        <v>157</v>
      </c>
      <c r="C1323" t="s">
        <v>117</v>
      </c>
      <c r="D1323">
        <v>2</v>
      </c>
      <c r="E1323">
        <v>310</v>
      </c>
      <c r="F1323">
        <v>165</v>
      </c>
      <c r="G1323">
        <v>106</v>
      </c>
      <c r="H1323">
        <v>91</v>
      </c>
      <c r="I1323">
        <v>81</v>
      </c>
      <c r="J1323">
        <v>101</v>
      </c>
      <c r="K1323" t="s">
        <v>1893</v>
      </c>
      <c r="L1323">
        <v>154</v>
      </c>
      <c r="M1323">
        <v>49.65</v>
      </c>
      <c r="N1323">
        <v>2015</v>
      </c>
      <c r="O1323" t="str">
        <f>VLOOKUP(C1323, Query[[Country]:[Population Rank]],2,FALSE)</f>
        <v>115</v>
      </c>
      <c r="P1323" t="str">
        <f>VLOOKUP(C1323, Query[[Country]:[Growth Rate]],3,FALSE)</f>
        <v>0.35%</v>
      </c>
      <c r="Q1323" t="str">
        <f>VLOOKUP(C1323, Query[[Country]:[World Percentage]],4,FALSE)</f>
        <v>0.07%</v>
      </c>
      <c r="R1323" t="str">
        <f>VLOOKUP(C1323, Query[[Country]:[Density]],5,FALSE)</f>
        <v>134.41</v>
      </c>
      <c r="S1323" t="str">
        <f>VLOOKUP(C1323, Query[[Country]:[Land Area]],6, FALSE)</f>
        <v>42,430</v>
      </c>
      <c r="T1323" t="str">
        <f>VLOOKUP(C1323, Query[[Country]:[Area]],10, FALSE)</f>
        <v>43,094</v>
      </c>
      <c r="U1323" t="str">
        <f>VLOOKUP(C1323, Query[[Country]:[Region]],12, FALSE)</f>
        <v>Europe</v>
      </c>
      <c r="V1323" t="str">
        <f>VLOOKUP(C1323, Query[[Country]:[Subregion]],13, FALSE)</f>
        <v>Northern Europe</v>
      </c>
      <c r="W1323" t="str">
        <f>VLOOKUP(C1323, Query[[Country]:[GDP (IMF)]],16, FALSE)</f>
        <v>$364.55 Bn</v>
      </c>
      <c r="X1323" t="str">
        <f>VLOOKUP(C1323, Query[[Country]:[GDP (UN)]],17, FALSE)</f>
        <v>$306.90 Bn</v>
      </c>
      <c r="Y1323">
        <f>VLOOKUP(C1323, Query[[Country]:[GDP Per Capita]],18, FALSE)</f>
        <v>62937.38</v>
      </c>
    </row>
    <row r="1324" spans="1:25" x14ac:dyDescent="0.2">
      <c r="A1324">
        <v>123</v>
      </c>
      <c r="B1324" t="s">
        <v>122</v>
      </c>
      <c r="C1324" t="s">
        <v>19</v>
      </c>
      <c r="D1324">
        <v>8</v>
      </c>
      <c r="E1324">
        <v>194</v>
      </c>
      <c r="F1324">
        <v>196</v>
      </c>
      <c r="G1324">
        <v>74</v>
      </c>
      <c r="H1324">
        <v>92</v>
      </c>
      <c r="I1324">
        <v>69</v>
      </c>
      <c r="J1324">
        <v>82</v>
      </c>
      <c r="K1324" t="s">
        <v>1298</v>
      </c>
      <c r="L1324">
        <v>335</v>
      </c>
      <c r="M1324">
        <v>49.59</v>
      </c>
      <c r="N1324">
        <v>2015</v>
      </c>
      <c r="O1324" t="str">
        <f>VLOOKUP(C1324, Query[[Country]:[Population Rank]],2,FALSE)</f>
        <v>21</v>
      </c>
      <c r="P1324" t="str">
        <f>VLOOKUP(C1324, Query[[Country]:[Growth Rate]],3,FALSE)</f>
        <v>0.53%</v>
      </c>
      <c r="Q1324" t="str">
        <f>VLOOKUP(C1324, Query[[Country]:[World Percentage]],4,FALSE)</f>
        <v>0.87%</v>
      </c>
      <c r="R1324" t="str">
        <f>VLOOKUP(C1324, Query[[Country]:[Density]],5,FALSE)</f>
        <v>279.48</v>
      </c>
      <c r="S1324" t="str">
        <f>VLOOKUP(C1324, Query[[Country]:[Land Area]],6, FALSE)</f>
        <v>241,930</v>
      </c>
      <c r="T1324" t="str">
        <f>VLOOKUP(C1324, Query[[Country]:[Area]],10, FALSE)</f>
        <v>242,900</v>
      </c>
      <c r="U1324" t="str">
        <f>VLOOKUP(C1324, Query[[Country]:[Region]],12, FALSE)</f>
        <v>Europe</v>
      </c>
      <c r="V1324" t="str">
        <f>VLOOKUP(C1324, Query[[Country]:[Subregion]],13, FALSE)</f>
        <v>Northern Europe</v>
      </c>
      <c r="W1324" t="str">
        <f>VLOOKUP(C1324, Query[[Country]:[GDP (IMF)]],16, FALSE)</f>
        <v>$2.93 Tn</v>
      </c>
      <c r="X1324" t="str">
        <f>VLOOKUP(C1324, Query[[Country]:[GDP (UN)]],17, FALSE)</f>
        <v>$2.65 Tn</v>
      </c>
      <c r="Y1324">
        <f>VLOOKUP(C1324, Query[[Country]:[GDP Per Capita]],18, FALSE)</f>
        <v>43117.57</v>
      </c>
    </row>
    <row r="1325" spans="1:25" x14ac:dyDescent="0.2">
      <c r="A1325">
        <v>124</v>
      </c>
      <c r="B1325" t="s">
        <v>162</v>
      </c>
      <c r="C1325" t="s">
        <v>86</v>
      </c>
      <c r="D1325">
        <v>3</v>
      </c>
      <c r="E1325">
        <v>73</v>
      </c>
      <c r="F1325">
        <v>321</v>
      </c>
      <c r="G1325">
        <v>70</v>
      </c>
      <c r="H1325">
        <v>95</v>
      </c>
      <c r="I1325">
        <v>75</v>
      </c>
      <c r="J1325">
        <v>93</v>
      </c>
      <c r="K1325" t="s">
        <v>2424</v>
      </c>
      <c r="L1325">
        <v>871</v>
      </c>
      <c r="M1325">
        <v>49.57</v>
      </c>
      <c r="N1325">
        <v>2015</v>
      </c>
      <c r="O1325" t="str">
        <f>VLOOKUP(C1325, Query[[Country]:[Population Rank]],2,FALSE)</f>
        <v>91</v>
      </c>
      <c r="P1325" t="str">
        <f>VLOOKUP(C1325, Query[[Country]:[Growth Rate]],3,FALSE)</f>
        <v>0.63%</v>
      </c>
      <c r="Q1325" t="str">
        <f>VLOOKUP(C1325, Query[[Country]:[World Percentage]],4,FALSE)</f>
        <v>0.13%</v>
      </c>
      <c r="R1325" t="str">
        <f>VLOOKUP(C1325, Query[[Country]:[Density]],5,FALSE)</f>
        <v>22.43</v>
      </c>
      <c r="S1325" t="str">
        <f>VLOOKUP(C1325, Query[[Country]:[Land Area]],6, FALSE)</f>
        <v>410,340</v>
      </c>
      <c r="T1325" t="str">
        <f>VLOOKUP(C1325, Query[[Country]:[Area]],10, FALSE)</f>
        <v>450,295</v>
      </c>
      <c r="U1325" t="str">
        <f>VLOOKUP(C1325, Query[[Country]:[Region]],12, FALSE)</f>
        <v>Europe</v>
      </c>
      <c r="V1325" t="str">
        <f>VLOOKUP(C1325, Query[[Country]:[Subregion]],13, FALSE)</f>
        <v>Northern Europe</v>
      </c>
      <c r="W1325" t="str">
        <f>VLOOKUP(C1325, Query[[Country]:[GDP (IMF)]],16, FALSE)</f>
        <v>$576.72 Bn</v>
      </c>
      <c r="X1325" t="str">
        <f>VLOOKUP(C1325, Query[[Country]:[GDP (UN)]],17, FALSE)</f>
        <v>$514.48 Bn</v>
      </c>
      <c r="Y1325">
        <f>VLOOKUP(C1325, Query[[Country]:[GDP Per Capita]],18, FALSE)</f>
        <v>57105.15</v>
      </c>
    </row>
    <row r="1326" spans="1:25" x14ac:dyDescent="0.2">
      <c r="A1326">
        <v>125</v>
      </c>
      <c r="B1326" t="s">
        <v>90</v>
      </c>
      <c r="C1326" t="s">
        <v>30</v>
      </c>
      <c r="D1326">
        <v>9</v>
      </c>
      <c r="E1326">
        <v>39</v>
      </c>
      <c r="F1326">
        <v>322</v>
      </c>
      <c r="G1326">
        <v>53</v>
      </c>
      <c r="H1326">
        <v>138</v>
      </c>
      <c r="I1326">
        <v>140</v>
      </c>
      <c r="J1326">
        <v>146</v>
      </c>
      <c r="K1326" t="s">
        <v>2082</v>
      </c>
      <c r="L1326">
        <v>78</v>
      </c>
      <c r="M1326">
        <v>49.57</v>
      </c>
      <c r="N1326">
        <v>2015</v>
      </c>
      <c r="O1326" t="str">
        <f>VLOOKUP(C1326, Query[[Country]:[Population Rank]],2,FALSE)</f>
        <v>11</v>
      </c>
      <c r="P1326" t="str">
        <f>VLOOKUP(C1326, Query[[Country]:[Growth Rate]],3,FALSE)</f>
        <v>-0.30%</v>
      </c>
      <c r="Q1326" t="str">
        <f>VLOOKUP(C1326, Query[[Country]:[World Percentage]],4,FALSE)</f>
        <v>1.62%</v>
      </c>
      <c r="R1326" t="str">
        <f>VLOOKUP(C1326, Query[[Country]:[Density]],5,FALSE)</f>
        <v>334.66</v>
      </c>
      <c r="S1326" t="str">
        <f>VLOOKUP(C1326, Query[[Country]:[Land Area]],6, FALSE)</f>
        <v>364,555</v>
      </c>
      <c r="T1326" t="str">
        <f>VLOOKUP(C1326, Query[[Country]:[Area]],10, FALSE)</f>
        <v>377,930</v>
      </c>
      <c r="U1326" t="str">
        <f>VLOOKUP(C1326, Query[[Country]:[Region]],12, FALSE)</f>
        <v>Asia</v>
      </c>
      <c r="V1326" t="str">
        <f>VLOOKUP(C1326, Query[[Country]:[Subregion]],13, FALSE)</f>
        <v>Eastern Asia</v>
      </c>
      <c r="W1326" t="str">
        <f>VLOOKUP(C1326, Query[[Country]:[GDP (IMF)]],16, FALSE)</f>
        <v>$5.50 Tn</v>
      </c>
      <c r="X1326" t="str">
        <f>VLOOKUP(C1326, Query[[Country]:[GDP (UN)]],17, FALSE)</f>
        <v>$4.94 Tn</v>
      </c>
      <c r="Y1326">
        <f>VLOOKUP(C1326, Query[[Country]:[GDP Per Capita]],18, FALSE)</f>
        <v>43450.14</v>
      </c>
    </row>
    <row r="1327" spans="1:25" x14ac:dyDescent="0.2">
      <c r="A1327">
        <v>126</v>
      </c>
      <c r="B1327" t="s">
        <v>149</v>
      </c>
      <c r="C1327" t="s">
        <v>86</v>
      </c>
      <c r="D1327">
        <v>4</v>
      </c>
      <c r="E1327">
        <v>199</v>
      </c>
      <c r="F1327">
        <v>30</v>
      </c>
      <c r="G1327">
        <v>105</v>
      </c>
      <c r="H1327">
        <v>221</v>
      </c>
      <c r="I1327">
        <v>300</v>
      </c>
      <c r="J1327">
        <v>321</v>
      </c>
      <c r="K1327" t="s">
        <v>2685</v>
      </c>
      <c r="L1327">
        <v>797</v>
      </c>
      <c r="M1327">
        <v>49.54</v>
      </c>
      <c r="N1327">
        <v>2015</v>
      </c>
      <c r="O1327" t="str">
        <f>VLOOKUP(C1327, Query[[Country]:[Population Rank]],2,FALSE)</f>
        <v>91</v>
      </c>
      <c r="P1327" t="str">
        <f>VLOOKUP(C1327, Query[[Country]:[Growth Rate]],3,FALSE)</f>
        <v>0.63%</v>
      </c>
      <c r="Q1327" t="str">
        <f>VLOOKUP(C1327, Query[[Country]:[World Percentage]],4,FALSE)</f>
        <v>0.13%</v>
      </c>
      <c r="R1327" t="str">
        <f>VLOOKUP(C1327, Query[[Country]:[Density]],5,FALSE)</f>
        <v>22.43</v>
      </c>
      <c r="S1327" t="str">
        <f>VLOOKUP(C1327, Query[[Country]:[Land Area]],6, FALSE)</f>
        <v>410,340</v>
      </c>
      <c r="T1327" t="str">
        <f>VLOOKUP(C1327, Query[[Country]:[Area]],10, FALSE)</f>
        <v>450,295</v>
      </c>
      <c r="U1327" t="str">
        <f>VLOOKUP(C1327, Query[[Country]:[Region]],12, FALSE)</f>
        <v>Europe</v>
      </c>
      <c r="V1327" t="str">
        <f>VLOOKUP(C1327, Query[[Country]:[Subregion]],13, FALSE)</f>
        <v>Northern Europe</v>
      </c>
      <c r="W1327" t="str">
        <f>VLOOKUP(C1327, Query[[Country]:[GDP (IMF)]],16, FALSE)</f>
        <v>$576.72 Bn</v>
      </c>
      <c r="X1327" t="str">
        <f>VLOOKUP(C1327, Query[[Country]:[GDP (UN)]],17, FALSE)</f>
        <v>$514.48 Bn</v>
      </c>
      <c r="Y1327">
        <f>VLOOKUP(C1327, Query[[Country]:[GDP Per Capita]],18, FALSE)</f>
        <v>57105.15</v>
      </c>
    </row>
    <row r="1328" spans="1:25" x14ac:dyDescent="0.2">
      <c r="A1328">
        <v>127</v>
      </c>
      <c r="B1328" t="s">
        <v>169</v>
      </c>
      <c r="C1328" t="s">
        <v>15</v>
      </c>
      <c r="D1328">
        <v>63</v>
      </c>
      <c r="E1328">
        <v>367</v>
      </c>
      <c r="F1328">
        <v>567</v>
      </c>
      <c r="G1328">
        <v>140</v>
      </c>
      <c r="H1328">
        <v>135</v>
      </c>
      <c r="I1328">
        <v>110</v>
      </c>
      <c r="J1328">
        <v>128</v>
      </c>
      <c r="K1328" t="s">
        <v>1379</v>
      </c>
      <c r="L1328">
        <v>72</v>
      </c>
      <c r="M1328">
        <v>49.48</v>
      </c>
      <c r="N1328">
        <v>2015</v>
      </c>
      <c r="O1328" t="str">
        <f>VLOOKUP(C1328, Query[[Country]:[Population Rank]],2,FALSE)</f>
        <v>3</v>
      </c>
      <c r="P1328" t="str">
        <f>VLOOKUP(C1328, Query[[Country]:[Growth Rate]],3,FALSE)</f>
        <v>0.59%</v>
      </c>
      <c r="Q1328" t="str">
        <f>VLOOKUP(C1328, Query[[Country]:[World Percentage]],4,FALSE)</f>
        <v>4.25%</v>
      </c>
      <c r="R1328" t="str">
        <f>VLOOKUP(C1328, Query[[Country]:[Density]],5,FALSE)</f>
        <v>35.32</v>
      </c>
      <c r="S1328" t="str">
        <f>VLOOKUP(C1328, Query[[Country]:[Land Area]],6, FALSE)</f>
        <v>9,147,420</v>
      </c>
      <c r="T1328" t="str">
        <f>VLOOKUP(C1328, Query[[Country]:[Area]],10, FALSE)</f>
        <v>9,372,610</v>
      </c>
      <c r="U1328" t="str">
        <f>VLOOKUP(C1328, Query[[Country]:[Region]],12, FALSE)</f>
        <v>Americas</v>
      </c>
      <c r="V1328" t="str">
        <f>VLOOKUP(C1328, Query[[Country]:[Subregion]],13, FALSE)</f>
        <v>Northern America</v>
      </c>
      <c r="W1328" t="str">
        <f>VLOOKUP(C1328, Query[[Country]:[GDP (IMF)]],16, FALSE)</f>
        <v>$22.20 Tn</v>
      </c>
      <c r="X1328" t="str">
        <f>VLOOKUP(C1328, Query[[Country]:[GDP (UN)]],17, FALSE)</f>
        <v>$18.62 Tn</v>
      </c>
      <c r="Y1328">
        <f>VLOOKUP(C1328, Query[[Country]:[GDP Per Capita]],18, FALSE)</f>
        <v>67063.27</v>
      </c>
    </row>
    <row r="1329" spans="1:25" x14ac:dyDescent="0.2">
      <c r="A1329">
        <v>128</v>
      </c>
      <c r="B1329" t="s">
        <v>173</v>
      </c>
      <c r="C1329" t="s">
        <v>19</v>
      </c>
      <c r="D1329">
        <v>9</v>
      </c>
      <c r="E1329">
        <v>234</v>
      </c>
      <c r="F1329">
        <v>89</v>
      </c>
      <c r="G1329">
        <v>218</v>
      </c>
      <c r="H1329">
        <v>123</v>
      </c>
      <c r="I1329">
        <v>144</v>
      </c>
      <c r="J1329">
        <v>82</v>
      </c>
      <c r="K1329" t="s">
        <v>1210</v>
      </c>
      <c r="L1329">
        <v>402</v>
      </c>
      <c r="M1329">
        <v>49.45</v>
      </c>
      <c r="N1329">
        <v>2015</v>
      </c>
      <c r="O1329" t="str">
        <f>VLOOKUP(C1329, Query[[Country]:[Population Rank]],2,FALSE)</f>
        <v>21</v>
      </c>
      <c r="P1329" t="str">
        <f>VLOOKUP(C1329, Query[[Country]:[Growth Rate]],3,FALSE)</f>
        <v>0.53%</v>
      </c>
      <c r="Q1329" t="str">
        <f>VLOOKUP(C1329, Query[[Country]:[World Percentage]],4,FALSE)</f>
        <v>0.87%</v>
      </c>
      <c r="R1329" t="str">
        <f>VLOOKUP(C1329, Query[[Country]:[Density]],5,FALSE)</f>
        <v>279.48</v>
      </c>
      <c r="S1329" t="str">
        <f>VLOOKUP(C1329, Query[[Country]:[Land Area]],6, FALSE)</f>
        <v>241,930</v>
      </c>
      <c r="T1329" t="str">
        <f>VLOOKUP(C1329, Query[[Country]:[Area]],10, FALSE)</f>
        <v>242,900</v>
      </c>
      <c r="U1329" t="str">
        <f>VLOOKUP(C1329, Query[[Country]:[Region]],12, FALSE)</f>
        <v>Europe</v>
      </c>
      <c r="V1329" t="str">
        <f>VLOOKUP(C1329, Query[[Country]:[Subregion]],13, FALSE)</f>
        <v>Northern Europe</v>
      </c>
      <c r="W1329" t="str">
        <f>VLOOKUP(C1329, Query[[Country]:[GDP (IMF)]],16, FALSE)</f>
        <v>$2.93 Tn</v>
      </c>
      <c r="X1329" t="str">
        <f>VLOOKUP(C1329, Query[[Country]:[GDP (UN)]],17, FALSE)</f>
        <v>$2.65 Tn</v>
      </c>
      <c r="Y1329">
        <f>VLOOKUP(C1329, Query[[Country]:[GDP Per Capita]],18, FALSE)</f>
        <v>43117.57</v>
      </c>
    </row>
    <row r="1330" spans="1:25" x14ac:dyDescent="0.2">
      <c r="A1330">
        <v>129</v>
      </c>
      <c r="B1330" t="s">
        <v>178</v>
      </c>
      <c r="C1330" t="s">
        <v>105</v>
      </c>
      <c r="D1330">
        <v>6</v>
      </c>
      <c r="E1330">
        <v>367</v>
      </c>
      <c r="F1330">
        <v>385</v>
      </c>
      <c r="G1330">
        <v>218</v>
      </c>
      <c r="H1330">
        <v>79</v>
      </c>
      <c r="I1330">
        <v>120</v>
      </c>
      <c r="J1330">
        <v>68</v>
      </c>
      <c r="K1330" t="s">
        <v>2504</v>
      </c>
      <c r="L1330">
        <v>871</v>
      </c>
      <c r="M1330">
        <v>49.44</v>
      </c>
      <c r="N1330">
        <v>2015</v>
      </c>
      <c r="O1330" t="str">
        <f>VLOOKUP(C1330, Query[[Country]:[Population Rank]],2,FALSE)</f>
        <v>69</v>
      </c>
      <c r="P1330" t="str">
        <f>VLOOKUP(C1330, Query[[Country]:[Growth Rate]],3,FALSE)</f>
        <v>0.22%</v>
      </c>
      <c r="Q1330" t="str">
        <f>VLOOKUP(C1330, Query[[Country]:[World Percentage]],4,FALSE)</f>
        <v>0.22%</v>
      </c>
      <c r="R1330" t="str">
        <f>VLOOKUP(C1330, Query[[Country]:[Density]],5,FALSE)</f>
        <v>409.44</v>
      </c>
      <c r="S1330" t="str">
        <f>VLOOKUP(C1330, Query[[Country]:[Land Area]],6, FALSE)</f>
        <v>33,720</v>
      </c>
      <c r="T1330" t="str">
        <f>VLOOKUP(C1330, Query[[Country]:[Area]],10, FALSE)</f>
        <v>41,850</v>
      </c>
      <c r="U1330" t="str">
        <f>VLOOKUP(C1330, Query[[Country]:[Region]],12, FALSE)</f>
        <v>Europe</v>
      </c>
      <c r="V1330" t="str">
        <f>VLOOKUP(C1330, Query[[Country]:[Subregion]],13, FALSE)</f>
        <v>Western Europe</v>
      </c>
      <c r="W1330" t="str">
        <f>VLOOKUP(C1330, Query[[Country]:[GDP (IMF)]],16, FALSE)</f>
        <v>$954.93 Bn</v>
      </c>
      <c r="X1330" t="str">
        <f>VLOOKUP(C1330, Query[[Country]:[GDP (UN)]],17, FALSE)</f>
        <v>$777.23 Bn</v>
      </c>
      <c r="Y1330">
        <f>VLOOKUP(C1330, Query[[Country]:[GDP Per Capita]],18, FALSE)</f>
        <v>55730.27</v>
      </c>
    </row>
    <row r="1331" spans="1:25" x14ac:dyDescent="0.2">
      <c r="A1331">
        <v>130</v>
      </c>
      <c r="B1331" t="s">
        <v>182</v>
      </c>
      <c r="C1331" t="s">
        <v>115</v>
      </c>
      <c r="D1331">
        <v>4</v>
      </c>
      <c r="E1331">
        <v>177</v>
      </c>
      <c r="F1331">
        <v>70</v>
      </c>
      <c r="G1331">
        <v>218</v>
      </c>
      <c r="H1331">
        <v>90</v>
      </c>
      <c r="I1331">
        <v>177</v>
      </c>
      <c r="J1331">
        <v>101</v>
      </c>
      <c r="K1331" t="s">
        <v>2351</v>
      </c>
      <c r="L1331">
        <v>157</v>
      </c>
      <c r="M1331">
        <v>49.33</v>
      </c>
      <c r="N1331">
        <v>2015</v>
      </c>
      <c r="O1331" t="str">
        <f>VLOOKUP(C1331, Query[[Country]:[Population Rank]],2,FALSE)</f>
        <v>55</v>
      </c>
      <c r="P1331" t="str">
        <f>VLOOKUP(C1331, Query[[Country]:[Growth Rate]],3,FALSE)</f>
        <v>1.18%</v>
      </c>
      <c r="Q1331" t="str">
        <f>VLOOKUP(C1331, Query[[Country]:[World Percentage]],4,FALSE)</f>
        <v>0.33%</v>
      </c>
      <c r="R1331" t="str">
        <f>VLOOKUP(C1331, Query[[Country]:[Density]],5,FALSE)</f>
        <v>3.32</v>
      </c>
      <c r="S1331" t="str">
        <f>VLOOKUP(C1331, Query[[Country]:[Land Area]],6, FALSE)</f>
        <v>7,682,300</v>
      </c>
      <c r="T1331" t="str">
        <f>VLOOKUP(C1331, Query[[Country]:[Area]],10, FALSE)</f>
        <v>7,692,024</v>
      </c>
      <c r="U1331" t="str">
        <f>VLOOKUP(C1331, Query[[Country]:[Region]],12, FALSE)</f>
        <v>Oceania</v>
      </c>
      <c r="V1331" t="str">
        <f>VLOOKUP(C1331, Query[[Country]:[Subregion]],13, FALSE)</f>
        <v>Australia and New Zealand</v>
      </c>
      <c r="W1331" t="str">
        <f>VLOOKUP(C1331, Query[[Country]:[GDP (IMF)]],16, FALSE)</f>
        <v>$1.48 Tn</v>
      </c>
      <c r="X1331" t="str">
        <f>VLOOKUP(C1331, Query[[Country]:[GDP (UN)]],17, FALSE)</f>
        <v>$1.30 Tn</v>
      </c>
      <c r="Y1331">
        <f>VLOOKUP(C1331, Query[[Country]:[GDP Per Capita]],18, FALSE)</f>
        <v>58096.73</v>
      </c>
    </row>
    <row r="1332" spans="1:25" x14ac:dyDescent="0.2">
      <c r="A1332">
        <v>131</v>
      </c>
      <c r="B1332" t="s">
        <v>135</v>
      </c>
      <c r="C1332" t="s">
        <v>66</v>
      </c>
      <c r="D1332">
        <v>6</v>
      </c>
      <c r="E1332">
        <v>127</v>
      </c>
      <c r="F1332">
        <v>567</v>
      </c>
      <c r="G1332">
        <v>68</v>
      </c>
      <c r="H1332">
        <v>105</v>
      </c>
      <c r="I1332">
        <v>56</v>
      </c>
      <c r="J1332">
        <v>115</v>
      </c>
      <c r="K1332" t="s">
        <v>2400</v>
      </c>
      <c r="L1332">
        <v>483</v>
      </c>
      <c r="M1332">
        <v>49.33</v>
      </c>
      <c r="N1332">
        <v>2015</v>
      </c>
      <c r="O1332" t="str">
        <f>VLOOKUP(C1332, Query[[Country]:[Population Rank]],2,FALSE)</f>
        <v>22</v>
      </c>
      <c r="P1332" t="str">
        <f>VLOOKUP(C1332, Query[[Country]:[Growth Rate]],3,FALSE)</f>
        <v>0.22%</v>
      </c>
      <c r="Q1332" t="str">
        <f>VLOOKUP(C1332, Query[[Country]:[World Percentage]],4,FALSE)</f>
        <v>0.84%</v>
      </c>
      <c r="R1332" t="str">
        <f>VLOOKUP(C1332, Query[[Country]:[Density]],5,FALSE)</f>
        <v>118.31</v>
      </c>
      <c r="S1332" t="str">
        <f>VLOOKUP(C1332, Query[[Country]:[Land Area]],6, FALSE)</f>
        <v>547,557</v>
      </c>
      <c r="T1332" t="str">
        <f>VLOOKUP(C1332, Query[[Country]:[Area]],10, FALSE)</f>
        <v>551,695</v>
      </c>
      <c r="U1332" t="str">
        <f>VLOOKUP(C1332, Query[[Country]:[Region]],12, FALSE)</f>
        <v>Europe</v>
      </c>
      <c r="V1332" t="str">
        <f>VLOOKUP(C1332, Query[[Country]:[Subregion]],13, FALSE)</f>
        <v>Western Europe</v>
      </c>
      <c r="W1332" t="str">
        <f>VLOOKUP(C1332, Query[[Country]:[GDP (IMF)]],16, FALSE)</f>
        <v>$2.88 Tn</v>
      </c>
      <c r="X1332" t="str">
        <f>VLOOKUP(C1332, Query[[Country]:[GDP (UN)]],17, FALSE)</f>
        <v>$2.47 Tn</v>
      </c>
      <c r="Y1332">
        <f>VLOOKUP(C1332, Query[[Country]:[GDP Per Capita]],18, FALSE)</f>
        <v>44061.52</v>
      </c>
    </row>
    <row r="1333" spans="1:25" x14ac:dyDescent="0.2">
      <c r="A1333">
        <v>132</v>
      </c>
      <c r="B1333" t="s">
        <v>2680</v>
      </c>
      <c r="C1333" t="s">
        <v>168</v>
      </c>
      <c r="D1333">
        <v>1</v>
      </c>
      <c r="E1333">
        <v>297</v>
      </c>
      <c r="F1333">
        <v>71</v>
      </c>
      <c r="G1333">
        <v>218</v>
      </c>
      <c r="H1333">
        <v>59</v>
      </c>
      <c r="I1333">
        <v>186</v>
      </c>
      <c r="J1333">
        <v>136</v>
      </c>
      <c r="K1333" t="s">
        <v>2351</v>
      </c>
      <c r="L1333">
        <v>710</v>
      </c>
      <c r="M1333">
        <v>49.31</v>
      </c>
      <c r="N1333">
        <v>2015</v>
      </c>
      <c r="O1333" t="str">
        <f>VLOOKUP(C1333, Query[[Country]:[Population Rank]],2,FALSE)</f>
        <v>6</v>
      </c>
      <c r="P1333" t="str">
        <f>VLOOKUP(C1333, Query[[Country]:[Growth Rate]],3,FALSE)</f>
        <v>0.72%</v>
      </c>
      <c r="Q1333" t="str">
        <f>VLOOKUP(C1333, Query[[Country]:[World Percentage]],4,FALSE)</f>
        <v>2.73%</v>
      </c>
      <c r="R1333" t="str">
        <f>VLOOKUP(C1333, Query[[Country]:[Density]],5,FALSE)</f>
        <v>24.96</v>
      </c>
      <c r="S1333" t="str">
        <f>VLOOKUP(C1333, Query[[Country]:[Land Area]],6, FALSE)</f>
        <v>8,358,140</v>
      </c>
      <c r="T1333" t="str">
        <f>VLOOKUP(C1333, Query[[Country]:[Area]],10, FALSE)</f>
        <v>8,515,767</v>
      </c>
      <c r="U1333" t="str">
        <f>VLOOKUP(C1333, Query[[Country]:[Region]],12, FALSE)</f>
        <v>Americas</v>
      </c>
      <c r="V1333" t="str">
        <f>VLOOKUP(C1333, Query[[Country]:[Subregion]],13, FALSE)</f>
        <v>South America</v>
      </c>
      <c r="W1333" t="str">
        <f>VLOOKUP(C1333, Query[[Country]:[GDP (IMF)]],16, FALSE)</f>
        <v>$2.06 Tn</v>
      </c>
      <c r="X1333" t="str">
        <f>VLOOKUP(C1333, Query[[Country]:[GDP (UN)]],17, FALSE)</f>
        <v>$1.80 Tn</v>
      </c>
      <c r="Y1333">
        <f>VLOOKUP(C1333, Query[[Country]:[GDP Per Capita]],18, FALSE)</f>
        <v>9703.17</v>
      </c>
    </row>
    <row r="1334" spans="1:25" x14ac:dyDescent="0.2">
      <c r="A1334">
        <v>133</v>
      </c>
      <c r="B1334" t="s">
        <v>185</v>
      </c>
      <c r="C1334" t="s">
        <v>52</v>
      </c>
      <c r="D1334">
        <v>5</v>
      </c>
      <c r="E1334">
        <v>367</v>
      </c>
      <c r="F1334">
        <v>41</v>
      </c>
      <c r="G1334">
        <v>218</v>
      </c>
      <c r="H1334">
        <v>149</v>
      </c>
      <c r="I1334">
        <v>208</v>
      </c>
      <c r="J1334">
        <v>234</v>
      </c>
      <c r="K1334" t="s">
        <v>2847</v>
      </c>
      <c r="L1334">
        <v>261</v>
      </c>
      <c r="M1334">
        <v>49.31</v>
      </c>
      <c r="N1334">
        <v>2015</v>
      </c>
      <c r="O1334" t="str">
        <f>VLOOKUP(C1334, Query[[Country]:[Population Rank]],2,FALSE)</f>
        <v>39</v>
      </c>
      <c r="P1334" t="str">
        <f>VLOOKUP(C1334, Query[[Country]:[Growth Rate]],3,FALSE)</f>
        <v>0.89%</v>
      </c>
      <c r="Q1334" t="str">
        <f>VLOOKUP(C1334, Query[[Country]:[World Percentage]],4,FALSE)</f>
        <v>0.48%</v>
      </c>
      <c r="R1334" t="str">
        <f>VLOOKUP(C1334, Query[[Country]:[Density]],5,FALSE)</f>
        <v>3.78</v>
      </c>
      <c r="S1334" t="str">
        <f>VLOOKUP(C1334, Query[[Country]:[Land Area]],6, FALSE)</f>
        <v>9,093,510</v>
      </c>
      <c r="T1334" t="str">
        <f>VLOOKUP(C1334, Query[[Country]:[Area]],10, FALSE)</f>
        <v>9,984,670</v>
      </c>
      <c r="U1334" t="str">
        <f>VLOOKUP(C1334, Query[[Country]:[Region]],12, FALSE)</f>
        <v>Americas</v>
      </c>
      <c r="V1334" t="str">
        <f>VLOOKUP(C1334, Query[[Country]:[Subregion]],13, FALSE)</f>
        <v>Northern America</v>
      </c>
      <c r="W1334" t="str">
        <f>VLOOKUP(C1334, Query[[Country]:[GDP (IMF)]],16, FALSE)</f>
        <v>$1.83 Tn</v>
      </c>
      <c r="X1334" t="str">
        <f>VLOOKUP(C1334, Query[[Country]:[GDP (UN)]],17, FALSE)</f>
        <v>$1.53 Tn</v>
      </c>
      <c r="Y1334">
        <f>VLOOKUP(C1334, Query[[Country]:[GDP Per Capita]],18, FALSE)</f>
        <v>48552.87</v>
      </c>
    </row>
    <row r="1335" spans="1:25" x14ac:dyDescent="0.2">
      <c r="A1335">
        <v>134</v>
      </c>
      <c r="B1335" t="s">
        <v>166</v>
      </c>
      <c r="C1335" t="s">
        <v>105</v>
      </c>
      <c r="D1335">
        <v>7</v>
      </c>
      <c r="E1335">
        <v>128</v>
      </c>
      <c r="F1335">
        <v>274</v>
      </c>
      <c r="G1335">
        <v>218</v>
      </c>
      <c r="H1335">
        <v>89</v>
      </c>
      <c r="I1335">
        <v>119</v>
      </c>
      <c r="J1335">
        <v>93</v>
      </c>
      <c r="K1335" t="s">
        <v>1271</v>
      </c>
      <c r="L1335">
        <v>410</v>
      </c>
      <c r="M1335">
        <v>49.3</v>
      </c>
      <c r="N1335">
        <v>2015</v>
      </c>
      <c r="O1335" t="str">
        <f>VLOOKUP(C1335, Query[[Country]:[Population Rank]],2,FALSE)</f>
        <v>69</v>
      </c>
      <c r="P1335" t="str">
        <f>VLOOKUP(C1335, Query[[Country]:[Growth Rate]],3,FALSE)</f>
        <v>0.22%</v>
      </c>
      <c r="Q1335" t="str">
        <f>VLOOKUP(C1335, Query[[Country]:[World Percentage]],4,FALSE)</f>
        <v>0.22%</v>
      </c>
      <c r="R1335" t="str">
        <f>VLOOKUP(C1335, Query[[Country]:[Density]],5,FALSE)</f>
        <v>409.44</v>
      </c>
      <c r="S1335" t="str">
        <f>VLOOKUP(C1335, Query[[Country]:[Land Area]],6, FALSE)</f>
        <v>33,720</v>
      </c>
      <c r="T1335" t="str">
        <f>VLOOKUP(C1335, Query[[Country]:[Area]],10, FALSE)</f>
        <v>41,850</v>
      </c>
      <c r="U1335" t="str">
        <f>VLOOKUP(C1335, Query[[Country]:[Region]],12, FALSE)</f>
        <v>Europe</v>
      </c>
      <c r="V1335" t="str">
        <f>VLOOKUP(C1335, Query[[Country]:[Subregion]],13, FALSE)</f>
        <v>Western Europe</v>
      </c>
      <c r="W1335" t="str">
        <f>VLOOKUP(C1335, Query[[Country]:[GDP (IMF)]],16, FALSE)</f>
        <v>$954.93 Bn</v>
      </c>
      <c r="X1335" t="str">
        <f>VLOOKUP(C1335, Query[[Country]:[GDP (UN)]],17, FALSE)</f>
        <v>$777.23 Bn</v>
      </c>
      <c r="Y1335">
        <f>VLOOKUP(C1335, Query[[Country]:[GDP Per Capita]],18, FALSE)</f>
        <v>55730.27</v>
      </c>
    </row>
    <row r="1336" spans="1:25" x14ac:dyDescent="0.2">
      <c r="A1336">
        <v>135</v>
      </c>
      <c r="B1336" t="s">
        <v>181</v>
      </c>
      <c r="C1336" t="s">
        <v>129</v>
      </c>
      <c r="D1336">
        <v>2</v>
      </c>
      <c r="E1336">
        <v>367</v>
      </c>
      <c r="F1336">
        <v>567</v>
      </c>
      <c r="G1336">
        <v>218</v>
      </c>
      <c r="H1336">
        <v>102</v>
      </c>
      <c r="I1336">
        <v>361</v>
      </c>
      <c r="J1336">
        <v>212</v>
      </c>
      <c r="K1336" t="s">
        <v>2464</v>
      </c>
      <c r="L1336">
        <v>32</v>
      </c>
      <c r="M1336">
        <v>49.29</v>
      </c>
      <c r="N1336">
        <v>2015</v>
      </c>
      <c r="O1336" t="str">
        <f>VLOOKUP(C1336, Query[[Country]:[Population Rank]],2,FALSE)</f>
        <v>114</v>
      </c>
      <c r="P1336" t="str">
        <f>VLOOKUP(C1336, Query[[Country]:[Growth Rate]],3,FALSE)</f>
        <v>0.79%</v>
      </c>
      <c r="Q1336" t="str">
        <f>VLOOKUP(C1336, Query[[Country]:[World Percentage]],4,FALSE)</f>
        <v>0.08%</v>
      </c>
      <c r="R1336" t="str">
        <f>VLOOKUP(C1336, Query[[Country]:[Density]],5,FALSE)</f>
        <v>8239.92</v>
      </c>
      <c r="S1336" t="str">
        <f>VLOOKUP(C1336, Query[[Country]:[Land Area]],6, FALSE)</f>
        <v>700</v>
      </c>
      <c r="T1336" t="str">
        <f>VLOOKUP(C1336, Query[[Country]:[Area]],10, FALSE)</f>
        <v>710</v>
      </c>
      <c r="U1336" t="str">
        <f>VLOOKUP(C1336, Query[[Country]:[Region]],12, FALSE)</f>
        <v>Asia</v>
      </c>
      <c r="V1336" t="str">
        <f>VLOOKUP(C1336, Query[[Country]:[Subregion]],13, FALSE)</f>
        <v>South-Eastern Asia</v>
      </c>
      <c r="W1336" t="str">
        <f>VLOOKUP(C1336, Query[[Country]:[GDP (IMF)]],16, FALSE)</f>
        <v>$391.88 Bn</v>
      </c>
      <c r="X1336" t="str">
        <f>VLOOKUP(C1336, Query[[Country]:[GDP (UN)]],17, FALSE)</f>
        <v>$296.95 Bn</v>
      </c>
      <c r="Y1336">
        <f>VLOOKUP(C1336, Query[[Country]:[GDP Per Capita]],18, FALSE)</f>
        <v>66983.259999999995</v>
      </c>
    </row>
    <row r="1337" spans="1:25" x14ac:dyDescent="0.2">
      <c r="A1337">
        <v>136</v>
      </c>
      <c r="B1337" t="s">
        <v>2660</v>
      </c>
      <c r="C1337" t="s">
        <v>36</v>
      </c>
      <c r="D1337">
        <v>4</v>
      </c>
      <c r="E1337">
        <v>45</v>
      </c>
      <c r="F1337">
        <v>180</v>
      </c>
      <c r="G1337">
        <v>55</v>
      </c>
      <c r="H1337">
        <v>186</v>
      </c>
      <c r="I1337">
        <v>221</v>
      </c>
      <c r="J1337">
        <v>161</v>
      </c>
      <c r="K1337" t="s">
        <v>2850</v>
      </c>
      <c r="L1337">
        <v>88</v>
      </c>
      <c r="M1337">
        <v>49.12</v>
      </c>
      <c r="N1337">
        <v>2015</v>
      </c>
      <c r="O1337" t="str">
        <f>VLOOKUP(C1337, Query[[Country]:[Population Rank]],2,FALSE)</f>
        <v>100</v>
      </c>
      <c r="P1337" t="str">
        <f>VLOOKUP(C1337, Query[[Country]:[Growth Rate]],3,FALSE)</f>
        <v>1.60%</v>
      </c>
      <c r="Q1337" t="str">
        <f>VLOOKUP(C1337, Query[[Country]:[World Percentage]],4,FALSE)</f>
        <v>0.11%</v>
      </c>
      <c r="R1337" t="str">
        <f>VLOOKUP(C1337, Query[[Country]:[Density]],5,FALSE)</f>
        <v>416.73</v>
      </c>
      <c r="S1337" t="str">
        <f>VLOOKUP(C1337, Query[[Country]:[Land Area]],6, FALSE)</f>
        <v>21,640</v>
      </c>
      <c r="T1337" t="str">
        <f>VLOOKUP(C1337, Query[[Country]:[Area]],10, FALSE)</f>
        <v>20,770</v>
      </c>
      <c r="U1337" t="str">
        <f>VLOOKUP(C1337, Query[[Country]:[Region]],12, FALSE)</f>
        <v>Asia</v>
      </c>
      <c r="V1337" t="str">
        <f>VLOOKUP(C1337, Query[[Country]:[Subregion]],13, FALSE)</f>
        <v>Western Asia</v>
      </c>
      <c r="W1337" t="str">
        <f>VLOOKUP(C1337, Query[[Country]:[GDP (IMF)]],16, FALSE)</f>
        <v>$403.96 Bn</v>
      </c>
      <c r="X1337" t="str">
        <f>VLOOKUP(C1337, Query[[Country]:[GDP (UN)]],17, FALSE)</f>
        <v>$317.75 Bn</v>
      </c>
      <c r="Y1337">
        <f>VLOOKUP(C1337, Query[[Country]:[GDP Per Capita]],18, FALSE)</f>
        <v>46670.83</v>
      </c>
    </row>
    <row r="1338" spans="1:25" x14ac:dyDescent="0.2">
      <c r="A1338">
        <v>137</v>
      </c>
      <c r="B1338" t="s">
        <v>174</v>
      </c>
      <c r="C1338" t="s">
        <v>15</v>
      </c>
      <c r="D1338">
        <v>64</v>
      </c>
      <c r="E1338">
        <v>367</v>
      </c>
      <c r="F1338">
        <v>241</v>
      </c>
      <c r="G1338">
        <v>218</v>
      </c>
      <c r="H1338">
        <v>159</v>
      </c>
      <c r="I1338">
        <v>130</v>
      </c>
      <c r="J1338">
        <v>82</v>
      </c>
      <c r="K1338" t="s">
        <v>2360</v>
      </c>
      <c r="L1338">
        <v>73</v>
      </c>
      <c r="M1338">
        <v>49.09</v>
      </c>
      <c r="N1338">
        <v>2015</v>
      </c>
      <c r="O1338" t="str">
        <f>VLOOKUP(C1338, Query[[Country]:[Population Rank]],2,FALSE)</f>
        <v>3</v>
      </c>
      <c r="P1338" t="str">
        <f>VLOOKUP(C1338, Query[[Country]:[Growth Rate]],3,FALSE)</f>
        <v>0.59%</v>
      </c>
      <c r="Q1338" t="str">
        <f>VLOOKUP(C1338, Query[[Country]:[World Percentage]],4,FALSE)</f>
        <v>4.25%</v>
      </c>
      <c r="R1338" t="str">
        <f>VLOOKUP(C1338, Query[[Country]:[Density]],5,FALSE)</f>
        <v>35.32</v>
      </c>
      <c r="S1338" t="str">
        <f>VLOOKUP(C1338, Query[[Country]:[Land Area]],6, FALSE)</f>
        <v>9,147,420</v>
      </c>
      <c r="T1338" t="str">
        <f>VLOOKUP(C1338, Query[[Country]:[Area]],10, FALSE)</f>
        <v>9,372,610</v>
      </c>
      <c r="U1338" t="str">
        <f>VLOOKUP(C1338, Query[[Country]:[Region]],12, FALSE)</f>
        <v>Americas</v>
      </c>
      <c r="V1338" t="str">
        <f>VLOOKUP(C1338, Query[[Country]:[Subregion]],13, FALSE)</f>
        <v>Northern America</v>
      </c>
      <c r="W1338" t="str">
        <f>VLOOKUP(C1338, Query[[Country]:[GDP (IMF)]],16, FALSE)</f>
        <v>$22.20 Tn</v>
      </c>
      <c r="X1338" t="str">
        <f>VLOOKUP(C1338, Query[[Country]:[GDP (UN)]],17, FALSE)</f>
        <v>$18.62 Tn</v>
      </c>
      <c r="Y1338">
        <f>VLOOKUP(C1338, Query[[Country]:[GDP Per Capita]],18, FALSE)</f>
        <v>67063.27</v>
      </c>
    </row>
    <row r="1339" spans="1:25" x14ac:dyDescent="0.2">
      <c r="A1339">
        <v>138</v>
      </c>
      <c r="B1339" t="s">
        <v>130</v>
      </c>
      <c r="C1339" t="s">
        <v>15</v>
      </c>
      <c r="D1339">
        <v>65</v>
      </c>
      <c r="E1339">
        <v>186</v>
      </c>
      <c r="F1339">
        <v>567</v>
      </c>
      <c r="G1339">
        <v>58</v>
      </c>
      <c r="H1339">
        <v>173</v>
      </c>
      <c r="I1339">
        <v>84</v>
      </c>
      <c r="J1339">
        <v>93</v>
      </c>
      <c r="K1339" t="s">
        <v>2408</v>
      </c>
      <c r="L1339">
        <v>96</v>
      </c>
      <c r="M1339">
        <v>49.09</v>
      </c>
      <c r="N1339">
        <v>2015</v>
      </c>
      <c r="O1339" t="str">
        <f>VLOOKUP(C1339, Query[[Country]:[Population Rank]],2,FALSE)</f>
        <v>3</v>
      </c>
      <c r="P1339" t="str">
        <f>VLOOKUP(C1339, Query[[Country]:[Growth Rate]],3,FALSE)</f>
        <v>0.59%</v>
      </c>
      <c r="Q1339" t="str">
        <f>VLOOKUP(C1339, Query[[Country]:[World Percentage]],4,FALSE)</f>
        <v>4.25%</v>
      </c>
      <c r="R1339" t="str">
        <f>VLOOKUP(C1339, Query[[Country]:[Density]],5,FALSE)</f>
        <v>35.32</v>
      </c>
      <c r="S1339" t="str">
        <f>VLOOKUP(C1339, Query[[Country]:[Land Area]],6, FALSE)</f>
        <v>9,147,420</v>
      </c>
      <c r="T1339" t="str">
        <f>VLOOKUP(C1339, Query[[Country]:[Area]],10, FALSE)</f>
        <v>9,372,610</v>
      </c>
      <c r="U1339" t="str">
        <f>VLOOKUP(C1339, Query[[Country]:[Region]],12, FALSE)</f>
        <v>Americas</v>
      </c>
      <c r="V1339" t="str">
        <f>VLOOKUP(C1339, Query[[Country]:[Subregion]],13, FALSE)</f>
        <v>Northern America</v>
      </c>
      <c r="W1339" t="str">
        <f>VLOOKUP(C1339, Query[[Country]:[GDP (IMF)]],16, FALSE)</f>
        <v>$22.20 Tn</v>
      </c>
      <c r="X1339" t="str">
        <f>VLOOKUP(C1339, Query[[Country]:[GDP (UN)]],17, FALSE)</f>
        <v>$18.62 Tn</v>
      </c>
      <c r="Y1339">
        <f>VLOOKUP(C1339, Query[[Country]:[GDP Per Capita]],18, FALSE)</f>
        <v>67063.27</v>
      </c>
    </row>
    <row r="1340" spans="1:25" x14ac:dyDescent="0.2">
      <c r="A1340">
        <v>139</v>
      </c>
      <c r="B1340" t="s">
        <v>177</v>
      </c>
      <c r="C1340" t="s">
        <v>15</v>
      </c>
      <c r="D1340">
        <v>66</v>
      </c>
      <c r="E1340">
        <v>367</v>
      </c>
      <c r="F1340">
        <v>159</v>
      </c>
      <c r="G1340">
        <v>218</v>
      </c>
      <c r="H1340">
        <v>250</v>
      </c>
      <c r="I1340">
        <v>151</v>
      </c>
      <c r="J1340">
        <v>59</v>
      </c>
      <c r="K1340" t="s">
        <v>1518</v>
      </c>
      <c r="L1340">
        <v>313</v>
      </c>
      <c r="M1340">
        <v>49.05</v>
      </c>
      <c r="N1340">
        <v>2015</v>
      </c>
      <c r="O1340" t="str">
        <f>VLOOKUP(C1340, Query[[Country]:[Population Rank]],2,FALSE)</f>
        <v>3</v>
      </c>
      <c r="P1340" t="str">
        <f>VLOOKUP(C1340, Query[[Country]:[Growth Rate]],3,FALSE)</f>
        <v>0.59%</v>
      </c>
      <c r="Q1340" t="str">
        <f>VLOOKUP(C1340, Query[[Country]:[World Percentage]],4,FALSE)</f>
        <v>4.25%</v>
      </c>
      <c r="R1340" t="str">
        <f>VLOOKUP(C1340, Query[[Country]:[Density]],5,FALSE)</f>
        <v>35.32</v>
      </c>
      <c r="S1340" t="str">
        <f>VLOOKUP(C1340, Query[[Country]:[Land Area]],6, FALSE)</f>
        <v>9,147,420</v>
      </c>
      <c r="T1340" t="str">
        <f>VLOOKUP(C1340, Query[[Country]:[Area]],10, FALSE)</f>
        <v>9,372,610</v>
      </c>
      <c r="U1340" t="str">
        <f>VLOOKUP(C1340, Query[[Country]:[Region]],12, FALSE)</f>
        <v>Americas</v>
      </c>
      <c r="V1340" t="str">
        <f>VLOOKUP(C1340, Query[[Country]:[Subregion]],13, FALSE)</f>
        <v>Northern America</v>
      </c>
      <c r="W1340" t="str">
        <f>VLOOKUP(C1340, Query[[Country]:[GDP (IMF)]],16, FALSE)</f>
        <v>$22.20 Tn</v>
      </c>
      <c r="X1340" t="str">
        <f>VLOOKUP(C1340, Query[[Country]:[GDP (UN)]],17, FALSE)</f>
        <v>$18.62 Tn</v>
      </c>
      <c r="Y1340">
        <f>VLOOKUP(C1340, Query[[Country]:[GDP Per Capita]],18, FALSE)</f>
        <v>67063.27</v>
      </c>
    </row>
    <row r="1341" spans="1:25" x14ac:dyDescent="0.2">
      <c r="A1341">
        <v>140</v>
      </c>
      <c r="B1341" t="s">
        <v>121</v>
      </c>
      <c r="C1341" t="s">
        <v>19</v>
      </c>
      <c r="D1341">
        <v>10</v>
      </c>
      <c r="E1341">
        <v>131</v>
      </c>
      <c r="F1341">
        <v>109</v>
      </c>
      <c r="G1341">
        <v>84</v>
      </c>
      <c r="H1341">
        <v>116</v>
      </c>
      <c r="I1341">
        <v>176</v>
      </c>
      <c r="J1341">
        <v>146</v>
      </c>
      <c r="K1341" t="s">
        <v>2278</v>
      </c>
      <c r="L1341">
        <v>138</v>
      </c>
      <c r="M1341">
        <v>49.02</v>
      </c>
      <c r="N1341">
        <v>2015</v>
      </c>
      <c r="O1341" t="str">
        <f>VLOOKUP(C1341, Query[[Country]:[Population Rank]],2,FALSE)</f>
        <v>21</v>
      </c>
      <c r="P1341" t="str">
        <f>VLOOKUP(C1341, Query[[Country]:[Growth Rate]],3,FALSE)</f>
        <v>0.53%</v>
      </c>
      <c r="Q1341" t="str">
        <f>VLOOKUP(C1341, Query[[Country]:[World Percentage]],4,FALSE)</f>
        <v>0.87%</v>
      </c>
      <c r="R1341" t="str">
        <f>VLOOKUP(C1341, Query[[Country]:[Density]],5,FALSE)</f>
        <v>279.48</v>
      </c>
      <c r="S1341" t="str">
        <f>VLOOKUP(C1341, Query[[Country]:[Land Area]],6, FALSE)</f>
        <v>241,930</v>
      </c>
      <c r="T1341" t="str">
        <f>VLOOKUP(C1341, Query[[Country]:[Area]],10, FALSE)</f>
        <v>242,900</v>
      </c>
      <c r="U1341" t="str">
        <f>VLOOKUP(C1341, Query[[Country]:[Region]],12, FALSE)</f>
        <v>Europe</v>
      </c>
      <c r="V1341" t="str">
        <f>VLOOKUP(C1341, Query[[Country]:[Subregion]],13, FALSE)</f>
        <v>Northern Europe</v>
      </c>
      <c r="W1341" t="str">
        <f>VLOOKUP(C1341, Query[[Country]:[GDP (IMF)]],16, FALSE)</f>
        <v>$2.93 Tn</v>
      </c>
      <c r="X1341" t="str">
        <f>VLOOKUP(C1341, Query[[Country]:[GDP (UN)]],17, FALSE)</f>
        <v>$2.65 Tn</v>
      </c>
      <c r="Y1341">
        <f>VLOOKUP(C1341, Query[[Country]:[GDP Per Capita]],18, FALSE)</f>
        <v>43117.57</v>
      </c>
    </row>
    <row r="1342" spans="1:25" x14ac:dyDescent="0.2">
      <c r="A1342">
        <v>141</v>
      </c>
      <c r="B1342" t="s">
        <v>163</v>
      </c>
      <c r="C1342" t="s">
        <v>15</v>
      </c>
      <c r="D1342">
        <v>67</v>
      </c>
      <c r="E1342">
        <v>233</v>
      </c>
      <c r="F1342">
        <v>296</v>
      </c>
      <c r="G1342">
        <v>167</v>
      </c>
      <c r="H1342">
        <v>103</v>
      </c>
      <c r="I1342">
        <v>83</v>
      </c>
      <c r="J1342">
        <v>115</v>
      </c>
      <c r="K1342" t="s">
        <v>2360</v>
      </c>
      <c r="L1342">
        <v>121</v>
      </c>
      <c r="M1342">
        <v>49.01</v>
      </c>
      <c r="N1342">
        <v>2015</v>
      </c>
      <c r="O1342" t="str">
        <f>VLOOKUP(C1342, Query[[Country]:[Population Rank]],2,FALSE)</f>
        <v>3</v>
      </c>
      <c r="P1342" t="str">
        <f>VLOOKUP(C1342, Query[[Country]:[Growth Rate]],3,FALSE)</f>
        <v>0.59%</v>
      </c>
      <c r="Q1342" t="str">
        <f>VLOOKUP(C1342, Query[[Country]:[World Percentage]],4,FALSE)</f>
        <v>4.25%</v>
      </c>
      <c r="R1342" t="str">
        <f>VLOOKUP(C1342, Query[[Country]:[Density]],5,FALSE)</f>
        <v>35.32</v>
      </c>
      <c r="S1342" t="str">
        <f>VLOOKUP(C1342, Query[[Country]:[Land Area]],6, FALSE)</f>
        <v>9,147,420</v>
      </c>
      <c r="T1342" t="str">
        <f>VLOOKUP(C1342, Query[[Country]:[Area]],10, FALSE)</f>
        <v>9,372,610</v>
      </c>
      <c r="U1342" t="str">
        <f>VLOOKUP(C1342, Query[[Country]:[Region]],12, FALSE)</f>
        <v>Americas</v>
      </c>
      <c r="V1342" t="str">
        <f>VLOOKUP(C1342, Query[[Country]:[Subregion]],13, FALSE)</f>
        <v>Northern America</v>
      </c>
      <c r="W1342" t="str">
        <f>VLOOKUP(C1342, Query[[Country]:[GDP (IMF)]],16, FALSE)</f>
        <v>$22.20 Tn</v>
      </c>
      <c r="X1342" t="str">
        <f>VLOOKUP(C1342, Query[[Country]:[GDP (UN)]],17, FALSE)</f>
        <v>$18.62 Tn</v>
      </c>
      <c r="Y1342">
        <f>VLOOKUP(C1342, Query[[Country]:[GDP Per Capita]],18, FALSE)</f>
        <v>67063.27</v>
      </c>
    </row>
    <row r="1343" spans="1:25" x14ac:dyDescent="0.2">
      <c r="A1343">
        <v>142</v>
      </c>
      <c r="B1343" t="s">
        <v>201</v>
      </c>
      <c r="C1343" t="s">
        <v>15</v>
      </c>
      <c r="D1343">
        <v>68</v>
      </c>
      <c r="E1343">
        <v>179</v>
      </c>
      <c r="F1343">
        <v>28</v>
      </c>
      <c r="G1343">
        <v>218</v>
      </c>
      <c r="H1343">
        <v>624</v>
      </c>
      <c r="I1343">
        <v>655</v>
      </c>
      <c r="J1343">
        <v>368</v>
      </c>
      <c r="K1343" t="s">
        <v>2851</v>
      </c>
      <c r="L1343">
        <v>824</v>
      </c>
      <c r="M1343">
        <v>48.99</v>
      </c>
      <c r="N1343">
        <v>2015</v>
      </c>
      <c r="O1343" t="str">
        <f>VLOOKUP(C1343, Query[[Country]:[Population Rank]],2,FALSE)</f>
        <v>3</v>
      </c>
      <c r="P1343" t="str">
        <f>VLOOKUP(C1343, Query[[Country]:[Growth Rate]],3,FALSE)</f>
        <v>0.59%</v>
      </c>
      <c r="Q1343" t="str">
        <f>VLOOKUP(C1343, Query[[Country]:[World Percentage]],4,FALSE)</f>
        <v>4.25%</v>
      </c>
      <c r="R1343" t="str">
        <f>VLOOKUP(C1343, Query[[Country]:[Density]],5,FALSE)</f>
        <v>35.32</v>
      </c>
      <c r="S1343" t="str">
        <f>VLOOKUP(C1343, Query[[Country]:[Land Area]],6, FALSE)</f>
        <v>9,147,420</v>
      </c>
      <c r="T1343" t="str">
        <f>VLOOKUP(C1343, Query[[Country]:[Area]],10, FALSE)</f>
        <v>9,372,610</v>
      </c>
      <c r="U1343" t="str">
        <f>VLOOKUP(C1343, Query[[Country]:[Region]],12, FALSE)</f>
        <v>Americas</v>
      </c>
      <c r="V1343" t="str">
        <f>VLOOKUP(C1343, Query[[Country]:[Subregion]],13, FALSE)</f>
        <v>Northern America</v>
      </c>
      <c r="W1343" t="str">
        <f>VLOOKUP(C1343, Query[[Country]:[GDP (IMF)]],16, FALSE)</f>
        <v>$22.20 Tn</v>
      </c>
      <c r="X1343" t="str">
        <f>VLOOKUP(C1343, Query[[Country]:[GDP (UN)]],17, FALSE)</f>
        <v>$18.62 Tn</v>
      </c>
      <c r="Y1343">
        <f>VLOOKUP(C1343, Query[[Country]:[GDP Per Capita]],18, FALSE)</f>
        <v>67063.27</v>
      </c>
    </row>
    <row r="1344" spans="1:25" x14ac:dyDescent="0.2">
      <c r="A1344">
        <v>143</v>
      </c>
      <c r="B1344" t="s">
        <v>197</v>
      </c>
      <c r="C1344" t="s">
        <v>15</v>
      </c>
      <c r="D1344">
        <v>69</v>
      </c>
      <c r="E1344">
        <v>367</v>
      </c>
      <c r="F1344">
        <v>567</v>
      </c>
      <c r="G1344">
        <v>218</v>
      </c>
      <c r="H1344">
        <v>160</v>
      </c>
      <c r="I1344">
        <v>71</v>
      </c>
      <c r="J1344">
        <v>161</v>
      </c>
      <c r="K1344" t="s">
        <v>1399</v>
      </c>
      <c r="L1344">
        <v>101</v>
      </c>
      <c r="M1344">
        <v>48.96</v>
      </c>
      <c r="N1344">
        <v>2015</v>
      </c>
      <c r="O1344" t="str">
        <f>VLOOKUP(C1344, Query[[Country]:[Population Rank]],2,FALSE)</f>
        <v>3</v>
      </c>
      <c r="P1344" t="str">
        <f>VLOOKUP(C1344, Query[[Country]:[Growth Rate]],3,FALSE)</f>
        <v>0.59%</v>
      </c>
      <c r="Q1344" t="str">
        <f>VLOOKUP(C1344, Query[[Country]:[World Percentage]],4,FALSE)</f>
        <v>4.25%</v>
      </c>
      <c r="R1344" t="str">
        <f>VLOOKUP(C1344, Query[[Country]:[Density]],5,FALSE)</f>
        <v>35.32</v>
      </c>
      <c r="S1344" t="str">
        <f>VLOOKUP(C1344, Query[[Country]:[Land Area]],6, FALSE)</f>
        <v>9,147,420</v>
      </c>
      <c r="T1344" t="str">
        <f>VLOOKUP(C1344, Query[[Country]:[Area]],10, FALSE)</f>
        <v>9,372,610</v>
      </c>
      <c r="U1344" t="str">
        <f>VLOOKUP(C1344, Query[[Country]:[Region]],12, FALSE)</f>
        <v>Americas</v>
      </c>
      <c r="V1344" t="str">
        <f>VLOOKUP(C1344, Query[[Country]:[Subregion]],13, FALSE)</f>
        <v>Northern America</v>
      </c>
      <c r="W1344" t="str">
        <f>VLOOKUP(C1344, Query[[Country]:[GDP (IMF)]],16, FALSE)</f>
        <v>$22.20 Tn</v>
      </c>
      <c r="X1344" t="str">
        <f>VLOOKUP(C1344, Query[[Country]:[GDP (UN)]],17, FALSE)</f>
        <v>$18.62 Tn</v>
      </c>
      <c r="Y1344">
        <f>VLOOKUP(C1344, Query[[Country]:[GDP Per Capita]],18, FALSE)</f>
        <v>67063.27</v>
      </c>
    </row>
    <row r="1345" spans="1:25" x14ac:dyDescent="0.2">
      <c r="A1345">
        <v>144</v>
      </c>
      <c r="B1345" t="s">
        <v>165</v>
      </c>
      <c r="C1345" t="s">
        <v>92</v>
      </c>
      <c r="D1345">
        <v>4</v>
      </c>
      <c r="E1345">
        <v>367</v>
      </c>
      <c r="F1345">
        <v>194</v>
      </c>
      <c r="G1345">
        <v>218</v>
      </c>
      <c r="H1345">
        <v>183</v>
      </c>
      <c r="I1345">
        <v>283</v>
      </c>
      <c r="J1345">
        <v>368</v>
      </c>
      <c r="K1345" t="s">
        <v>2852</v>
      </c>
      <c r="L1345">
        <v>8</v>
      </c>
      <c r="M1345">
        <v>48.95</v>
      </c>
      <c r="N1345">
        <v>2015</v>
      </c>
      <c r="O1345" t="str">
        <f>VLOOKUP(C1345, Query[[Country]:[Population Rank]],2,FALSE)</f>
        <v>28</v>
      </c>
      <c r="P1345" t="str">
        <f>VLOOKUP(C1345, Query[[Country]:[Growth Rate]],3,FALSE)</f>
        <v>0.09%</v>
      </c>
      <c r="Q1345" t="str">
        <f>VLOOKUP(C1345, Query[[Country]:[World Percentage]],4,FALSE)</f>
        <v>0.66%</v>
      </c>
      <c r="R1345" t="str">
        <f>VLOOKUP(C1345, Query[[Country]:[Density]],5,FALSE)</f>
        <v>511.62</v>
      </c>
      <c r="S1345" t="str">
        <f>VLOOKUP(C1345, Query[[Country]:[Land Area]],6, FALSE)</f>
        <v>97,230</v>
      </c>
      <c r="T1345" t="str">
        <f>VLOOKUP(C1345, Query[[Country]:[Area]],10, FALSE)</f>
        <v>100,210</v>
      </c>
      <c r="U1345" t="str">
        <f>VLOOKUP(C1345, Query[[Country]:[Region]],12, FALSE)</f>
        <v>Asia</v>
      </c>
      <c r="V1345" t="str">
        <f>VLOOKUP(C1345, Query[[Country]:[Subregion]],13, FALSE)</f>
        <v>Eastern Asia</v>
      </c>
      <c r="W1345" t="str">
        <f>VLOOKUP(C1345, Query[[Country]:[GDP (IMF)]],16, FALSE)</f>
        <v>$1.74 Tn</v>
      </c>
      <c r="X1345" t="str">
        <f>VLOOKUP(C1345, Query[[Country]:[GDP (UN)]],17, FALSE)</f>
        <v>$1.41 Tn</v>
      </c>
      <c r="Y1345">
        <f>VLOOKUP(C1345, Query[[Country]:[GDP Per Capita]],18, FALSE)</f>
        <v>34023.56</v>
      </c>
    </row>
    <row r="1346" spans="1:25" x14ac:dyDescent="0.2">
      <c r="A1346">
        <v>145</v>
      </c>
      <c r="B1346" t="s">
        <v>200</v>
      </c>
      <c r="C1346" t="s">
        <v>115</v>
      </c>
      <c r="D1346">
        <v>5</v>
      </c>
      <c r="E1346">
        <v>277</v>
      </c>
      <c r="F1346">
        <v>145</v>
      </c>
      <c r="G1346">
        <v>218</v>
      </c>
      <c r="H1346">
        <v>86</v>
      </c>
      <c r="I1346">
        <v>136</v>
      </c>
      <c r="J1346">
        <v>182</v>
      </c>
      <c r="K1346" t="s">
        <v>1928</v>
      </c>
      <c r="L1346">
        <v>99</v>
      </c>
      <c r="M1346">
        <v>48.91</v>
      </c>
      <c r="N1346">
        <v>2015</v>
      </c>
      <c r="O1346" t="str">
        <f>VLOOKUP(C1346, Query[[Country]:[Population Rank]],2,FALSE)</f>
        <v>55</v>
      </c>
      <c r="P1346" t="str">
        <f>VLOOKUP(C1346, Query[[Country]:[Growth Rate]],3,FALSE)</f>
        <v>1.18%</v>
      </c>
      <c r="Q1346" t="str">
        <f>VLOOKUP(C1346, Query[[Country]:[World Percentage]],4,FALSE)</f>
        <v>0.33%</v>
      </c>
      <c r="R1346" t="str">
        <f>VLOOKUP(C1346, Query[[Country]:[Density]],5,FALSE)</f>
        <v>3.32</v>
      </c>
      <c r="S1346" t="str">
        <f>VLOOKUP(C1346, Query[[Country]:[Land Area]],6, FALSE)</f>
        <v>7,682,300</v>
      </c>
      <c r="T1346" t="str">
        <f>VLOOKUP(C1346, Query[[Country]:[Area]],10, FALSE)</f>
        <v>7,692,024</v>
      </c>
      <c r="U1346" t="str">
        <f>VLOOKUP(C1346, Query[[Country]:[Region]],12, FALSE)</f>
        <v>Oceania</v>
      </c>
      <c r="V1346" t="str">
        <f>VLOOKUP(C1346, Query[[Country]:[Subregion]],13, FALSE)</f>
        <v>Australia and New Zealand</v>
      </c>
      <c r="W1346" t="str">
        <f>VLOOKUP(C1346, Query[[Country]:[GDP (IMF)]],16, FALSE)</f>
        <v>$1.48 Tn</v>
      </c>
      <c r="X1346" t="str">
        <f>VLOOKUP(C1346, Query[[Country]:[GDP (UN)]],17, FALSE)</f>
        <v>$1.30 Tn</v>
      </c>
      <c r="Y1346">
        <f>VLOOKUP(C1346, Query[[Country]:[GDP Per Capita]],18, FALSE)</f>
        <v>58096.73</v>
      </c>
    </row>
    <row r="1347" spans="1:25" x14ac:dyDescent="0.2">
      <c r="A1347">
        <v>146</v>
      </c>
      <c r="B1347" t="s">
        <v>196</v>
      </c>
      <c r="C1347" t="s">
        <v>15</v>
      </c>
      <c r="D1347">
        <v>70</v>
      </c>
      <c r="E1347">
        <v>367</v>
      </c>
      <c r="F1347">
        <v>567</v>
      </c>
      <c r="G1347">
        <v>218</v>
      </c>
      <c r="H1347">
        <v>141</v>
      </c>
      <c r="I1347">
        <v>124</v>
      </c>
      <c r="J1347">
        <v>128</v>
      </c>
      <c r="K1347" t="s">
        <v>1409</v>
      </c>
      <c r="L1347">
        <v>130</v>
      </c>
      <c r="M1347">
        <v>48.79</v>
      </c>
      <c r="N1347">
        <v>2015</v>
      </c>
      <c r="O1347" t="str">
        <f>VLOOKUP(C1347, Query[[Country]:[Population Rank]],2,FALSE)</f>
        <v>3</v>
      </c>
      <c r="P1347" t="str">
        <f>VLOOKUP(C1347, Query[[Country]:[Growth Rate]],3,FALSE)</f>
        <v>0.59%</v>
      </c>
      <c r="Q1347" t="str">
        <f>VLOOKUP(C1347, Query[[Country]:[World Percentage]],4,FALSE)</f>
        <v>4.25%</v>
      </c>
      <c r="R1347" t="str">
        <f>VLOOKUP(C1347, Query[[Country]:[Density]],5,FALSE)</f>
        <v>35.32</v>
      </c>
      <c r="S1347" t="str">
        <f>VLOOKUP(C1347, Query[[Country]:[Land Area]],6, FALSE)</f>
        <v>9,147,420</v>
      </c>
      <c r="T1347" t="str">
        <f>VLOOKUP(C1347, Query[[Country]:[Area]],10, FALSE)</f>
        <v>9,372,610</v>
      </c>
      <c r="U1347" t="str">
        <f>VLOOKUP(C1347, Query[[Country]:[Region]],12, FALSE)</f>
        <v>Americas</v>
      </c>
      <c r="V1347" t="str">
        <f>VLOOKUP(C1347, Query[[Country]:[Subregion]],13, FALSE)</f>
        <v>Northern America</v>
      </c>
      <c r="W1347" t="str">
        <f>VLOOKUP(C1347, Query[[Country]:[GDP (IMF)]],16, FALSE)</f>
        <v>$22.20 Tn</v>
      </c>
      <c r="X1347" t="str">
        <f>VLOOKUP(C1347, Query[[Country]:[GDP (UN)]],17, FALSE)</f>
        <v>$18.62 Tn</v>
      </c>
      <c r="Y1347">
        <f>VLOOKUP(C1347, Query[[Country]:[GDP Per Capita]],18, FALSE)</f>
        <v>67063.27</v>
      </c>
    </row>
    <row r="1348" spans="1:25" x14ac:dyDescent="0.2">
      <c r="A1348">
        <v>147</v>
      </c>
      <c r="B1348" t="s">
        <v>192</v>
      </c>
      <c r="C1348" t="s">
        <v>101</v>
      </c>
      <c r="D1348">
        <v>4</v>
      </c>
      <c r="E1348">
        <v>76</v>
      </c>
      <c r="F1348">
        <v>548</v>
      </c>
      <c r="G1348">
        <v>128</v>
      </c>
      <c r="H1348">
        <v>109</v>
      </c>
      <c r="I1348">
        <v>80</v>
      </c>
      <c r="J1348">
        <v>234</v>
      </c>
      <c r="K1348" t="s">
        <v>1256</v>
      </c>
      <c r="L1348">
        <v>461</v>
      </c>
      <c r="M1348">
        <v>48.78</v>
      </c>
      <c r="N1348">
        <v>2015</v>
      </c>
      <c r="O1348" t="str">
        <f>VLOOKUP(C1348, Query[[Country]:[Population Rank]],2,FALSE)</f>
        <v>19</v>
      </c>
      <c r="P1348" t="str">
        <f>VLOOKUP(C1348, Query[[Country]:[Growth Rate]],3,FALSE)</f>
        <v>0.32%</v>
      </c>
      <c r="Q1348" t="str">
        <f>VLOOKUP(C1348, Query[[Country]:[World Percentage]],4,FALSE)</f>
        <v>1.07%</v>
      </c>
      <c r="R1348" t="str">
        <f>VLOOKUP(C1348, Query[[Country]:[Density]],5,FALSE)</f>
        <v>234.61</v>
      </c>
      <c r="S1348" t="str">
        <f>VLOOKUP(C1348, Query[[Country]:[Land Area]],6, FALSE)</f>
        <v>348,560</v>
      </c>
      <c r="T1348" t="str">
        <f>VLOOKUP(C1348, Query[[Country]:[Area]],10, FALSE)</f>
        <v>357,114</v>
      </c>
      <c r="U1348" t="str">
        <f>VLOOKUP(C1348, Query[[Country]:[Region]],12, FALSE)</f>
        <v>Europe</v>
      </c>
      <c r="V1348" t="str">
        <f>VLOOKUP(C1348, Query[[Country]:[Subregion]],13, FALSE)</f>
        <v>Western Europe</v>
      </c>
      <c r="W1348" t="str">
        <f>VLOOKUP(C1348, Query[[Country]:[GDP (IMF)]],16, FALSE)</f>
        <v>$4.16 Tn</v>
      </c>
      <c r="X1348" t="str">
        <f>VLOOKUP(C1348, Query[[Country]:[GDP (UN)]],17, FALSE)</f>
        <v>$3.48 Tn</v>
      </c>
      <c r="Y1348">
        <f>VLOOKUP(C1348, Query[[Country]:[GDP Per Capita]],18, FALSE)</f>
        <v>49617.15</v>
      </c>
    </row>
    <row r="1349" spans="1:25" x14ac:dyDescent="0.2">
      <c r="A1349">
        <v>148</v>
      </c>
      <c r="B1349" t="s">
        <v>180</v>
      </c>
      <c r="C1349" t="s">
        <v>19</v>
      </c>
      <c r="D1349">
        <v>11</v>
      </c>
      <c r="E1349">
        <v>329</v>
      </c>
      <c r="F1349">
        <v>95</v>
      </c>
      <c r="G1349">
        <v>218</v>
      </c>
      <c r="H1349">
        <v>115</v>
      </c>
      <c r="I1349">
        <v>133</v>
      </c>
      <c r="J1349">
        <v>101</v>
      </c>
      <c r="K1349" t="s">
        <v>2385</v>
      </c>
      <c r="L1349">
        <v>334</v>
      </c>
      <c r="M1349">
        <v>48.77</v>
      </c>
      <c r="N1349">
        <v>2015</v>
      </c>
      <c r="O1349" t="str">
        <f>VLOOKUP(C1349, Query[[Country]:[Population Rank]],2,FALSE)</f>
        <v>21</v>
      </c>
      <c r="P1349" t="str">
        <f>VLOOKUP(C1349, Query[[Country]:[Growth Rate]],3,FALSE)</f>
        <v>0.53%</v>
      </c>
      <c r="Q1349" t="str">
        <f>VLOOKUP(C1349, Query[[Country]:[World Percentage]],4,FALSE)</f>
        <v>0.87%</v>
      </c>
      <c r="R1349" t="str">
        <f>VLOOKUP(C1349, Query[[Country]:[Density]],5,FALSE)</f>
        <v>279.48</v>
      </c>
      <c r="S1349" t="str">
        <f>VLOOKUP(C1349, Query[[Country]:[Land Area]],6, FALSE)</f>
        <v>241,930</v>
      </c>
      <c r="T1349" t="str">
        <f>VLOOKUP(C1349, Query[[Country]:[Area]],10, FALSE)</f>
        <v>242,900</v>
      </c>
      <c r="U1349" t="str">
        <f>VLOOKUP(C1349, Query[[Country]:[Region]],12, FALSE)</f>
        <v>Europe</v>
      </c>
      <c r="V1349" t="str">
        <f>VLOOKUP(C1349, Query[[Country]:[Subregion]],13, FALSE)</f>
        <v>Northern Europe</v>
      </c>
      <c r="W1349" t="str">
        <f>VLOOKUP(C1349, Query[[Country]:[GDP (IMF)]],16, FALSE)</f>
        <v>$2.93 Tn</v>
      </c>
      <c r="X1349" t="str">
        <f>VLOOKUP(C1349, Query[[Country]:[GDP (UN)]],17, FALSE)</f>
        <v>$2.65 Tn</v>
      </c>
      <c r="Y1349">
        <f>VLOOKUP(C1349, Query[[Country]:[GDP Per Capita]],18, FALSE)</f>
        <v>43117.57</v>
      </c>
    </row>
    <row r="1350" spans="1:25" x14ac:dyDescent="0.2">
      <c r="A1350">
        <v>149</v>
      </c>
      <c r="B1350" t="s">
        <v>153</v>
      </c>
      <c r="C1350" t="s">
        <v>154</v>
      </c>
      <c r="D1350">
        <v>1</v>
      </c>
      <c r="E1350">
        <v>61</v>
      </c>
      <c r="F1350">
        <v>32</v>
      </c>
      <c r="G1350">
        <v>172</v>
      </c>
      <c r="H1350">
        <v>442</v>
      </c>
      <c r="I1350">
        <v>237</v>
      </c>
      <c r="J1350">
        <v>321</v>
      </c>
      <c r="K1350" t="s">
        <v>2853</v>
      </c>
      <c r="L1350">
        <v>291</v>
      </c>
      <c r="M1350">
        <v>48.75</v>
      </c>
      <c r="N1350">
        <v>2015</v>
      </c>
      <c r="O1350" t="str">
        <f>VLOOKUP(C1350, Query[[Country]:[Population Rank]],2,FALSE)</f>
        <v>25</v>
      </c>
      <c r="P1350" t="str">
        <f>VLOOKUP(C1350, Query[[Country]:[Growth Rate]],3,FALSE)</f>
        <v>1.28%</v>
      </c>
      <c r="Q1350" t="str">
        <f>VLOOKUP(C1350, Query[[Country]:[World Percentage]],4,FALSE)</f>
        <v>0.76%</v>
      </c>
      <c r="R1350" t="str">
        <f>VLOOKUP(C1350, Query[[Country]:[Density]],5,FALSE)</f>
        <v>48.57</v>
      </c>
      <c r="S1350" t="str">
        <f>VLOOKUP(C1350, Query[[Country]:[Land Area]],6, FALSE)</f>
        <v>1,213,090</v>
      </c>
      <c r="T1350" t="str">
        <f>VLOOKUP(C1350, Query[[Country]:[Area]],10, FALSE)</f>
        <v>1,221,037</v>
      </c>
      <c r="U1350" t="str">
        <f>VLOOKUP(C1350, Query[[Country]:[Region]],12, FALSE)</f>
        <v>Africa</v>
      </c>
      <c r="V1350" t="str">
        <f>VLOOKUP(C1350, Query[[Country]:[Subregion]],13, FALSE)</f>
        <v>Southern Africa</v>
      </c>
      <c r="W1350" t="str">
        <f>VLOOKUP(C1350, Query[[Country]:[GDP (IMF)]],16, FALSE)</f>
        <v>$386.73 Bn</v>
      </c>
      <c r="X1350" t="str">
        <f>VLOOKUP(C1350, Query[[Country]:[GDP (UN)]],17, FALSE)</f>
        <v>$295.44 Bn</v>
      </c>
      <c r="Y1350">
        <f>VLOOKUP(C1350, Query[[Country]:[GDP Per Capita]],18, FALSE)</f>
        <v>6520.58</v>
      </c>
    </row>
    <row r="1351" spans="1:25" x14ac:dyDescent="0.2">
      <c r="A1351">
        <v>150</v>
      </c>
      <c r="B1351" t="s">
        <v>175</v>
      </c>
      <c r="C1351" t="s">
        <v>52</v>
      </c>
      <c r="D1351">
        <v>6</v>
      </c>
      <c r="E1351">
        <v>222</v>
      </c>
      <c r="F1351">
        <v>268</v>
      </c>
      <c r="G1351">
        <v>163</v>
      </c>
      <c r="H1351">
        <v>127</v>
      </c>
      <c r="I1351">
        <v>156</v>
      </c>
      <c r="J1351">
        <v>101</v>
      </c>
      <c r="K1351" t="s">
        <v>1210</v>
      </c>
      <c r="L1351">
        <v>222</v>
      </c>
      <c r="M1351">
        <v>48.74</v>
      </c>
      <c r="N1351">
        <v>2015</v>
      </c>
      <c r="O1351" t="str">
        <f>VLOOKUP(C1351, Query[[Country]:[Population Rank]],2,FALSE)</f>
        <v>39</v>
      </c>
      <c r="P1351" t="str">
        <f>VLOOKUP(C1351, Query[[Country]:[Growth Rate]],3,FALSE)</f>
        <v>0.89%</v>
      </c>
      <c r="Q1351" t="str">
        <f>VLOOKUP(C1351, Query[[Country]:[World Percentage]],4,FALSE)</f>
        <v>0.48%</v>
      </c>
      <c r="R1351" t="str">
        <f>VLOOKUP(C1351, Query[[Country]:[Density]],5,FALSE)</f>
        <v>3.78</v>
      </c>
      <c r="S1351" t="str">
        <f>VLOOKUP(C1351, Query[[Country]:[Land Area]],6, FALSE)</f>
        <v>9,093,510</v>
      </c>
      <c r="T1351" t="str">
        <f>VLOOKUP(C1351, Query[[Country]:[Area]],10, FALSE)</f>
        <v>9,984,670</v>
      </c>
      <c r="U1351" t="str">
        <f>VLOOKUP(C1351, Query[[Country]:[Region]],12, FALSE)</f>
        <v>Americas</v>
      </c>
      <c r="V1351" t="str">
        <f>VLOOKUP(C1351, Query[[Country]:[Subregion]],13, FALSE)</f>
        <v>Northern America</v>
      </c>
      <c r="W1351" t="str">
        <f>VLOOKUP(C1351, Query[[Country]:[GDP (IMF)]],16, FALSE)</f>
        <v>$1.83 Tn</v>
      </c>
      <c r="X1351" t="str">
        <f>VLOOKUP(C1351, Query[[Country]:[GDP (UN)]],17, FALSE)</f>
        <v>$1.53 Tn</v>
      </c>
      <c r="Y1351">
        <f>VLOOKUP(C1351, Query[[Country]:[GDP Per Capita]],18, FALSE)</f>
        <v>48552.87</v>
      </c>
    </row>
    <row r="1352" spans="1:25" x14ac:dyDescent="0.2">
      <c r="A1352">
        <v>151</v>
      </c>
      <c r="B1352" t="s">
        <v>170</v>
      </c>
      <c r="C1352" t="s">
        <v>52</v>
      </c>
      <c r="D1352">
        <v>7</v>
      </c>
      <c r="E1352">
        <v>320</v>
      </c>
      <c r="F1352">
        <v>376</v>
      </c>
      <c r="G1352">
        <v>218</v>
      </c>
      <c r="H1352">
        <v>101</v>
      </c>
      <c r="I1352">
        <v>111</v>
      </c>
      <c r="J1352">
        <v>101</v>
      </c>
      <c r="K1352" t="s">
        <v>1256</v>
      </c>
      <c r="L1352">
        <v>540</v>
      </c>
      <c r="M1352">
        <v>48.72</v>
      </c>
      <c r="N1352">
        <v>2015</v>
      </c>
      <c r="O1352" t="str">
        <f>VLOOKUP(C1352, Query[[Country]:[Population Rank]],2,FALSE)</f>
        <v>39</v>
      </c>
      <c r="P1352" t="str">
        <f>VLOOKUP(C1352, Query[[Country]:[Growth Rate]],3,FALSE)</f>
        <v>0.89%</v>
      </c>
      <c r="Q1352" t="str">
        <f>VLOOKUP(C1352, Query[[Country]:[World Percentage]],4,FALSE)</f>
        <v>0.48%</v>
      </c>
      <c r="R1352" t="str">
        <f>VLOOKUP(C1352, Query[[Country]:[Density]],5,FALSE)</f>
        <v>3.78</v>
      </c>
      <c r="S1352" t="str">
        <f>VLOOKUP(C1352, Query[[Country]:[Land Area]],6, FALSE)</f>
        <v>9,093,510</v>
      </c>
      <c r="T1352" t="str">
        <f>VLOOKUP(C1352, Query[[Country]:[Area]],10, FALSE)</f>
        <v>9,984,670</v>
      </c>
      <c r="U1352" t="str">
        <f>VLOOKUP(C1352, Query[[Country]:[Region]],12, FALSE)</f>
        <v>Americas</v>
      </c>
      <c r="V1352" t="str">
        <f>VLOOKUP(C1352, Query[[Country]:[Subregion]],13, FALSE)</f>
        <v>Northern America</v>
      </c>
      <c r="W1352" t="str">
        <f>VLOOKUP(C1352, Query[[Country]:[GDP (IMF)]],16, FALSE)</f>
        <v>$1.83 Tn</v>
      </c>
      <c r="X1352" t="str">
        <f>VLOOKUP(C1352, Query[[Country]:[GDP (UN)]],17, FALSE)</f>
        <v>$1.53 Tn</v>
      </c>
      <c r="Y1352">
        <f>VLOOKUP(C1352, Query[[Country]:[GDP Per Capita]],18, FALSE)</f>
        <v>48552.87</v>
      </c>
    </row>
    <row r="1353" spans="1:25" x14ac:dyDescent="0.2">
      <c r="A1353">
        <v>152</v>
      </c>
      <c r="B1353" t="s">
        <v>176</v>
      </c>
      <c r="C1353" t="s">
        <v>19</v>
      </c>
      <c r="D1353">
        <v>12</v>
      </c>
      <c r="E1353">
        <v>65</v>
      </c>
      <c r="F1353">
        <v>158</v>
      </c>
      <c r="G1353">
        <v>205</v>
      </c>
      <c r="H1353">
        <v>117</v>
      </c>
      <c r="I1353">
        <v>165</v>
      </c>
      <c r="J1353">
        <v>146</v>
      </c>
      <c r="K1353" t="s">
        <v>2574</v>
      </c>
      <c r="L1353">
        <v>170</v>
      </c>
      <c r="M1353">
        <v>48.7</v>
      </c>
      <c r="N1353">
        <v>2015</v>
      </c>
      <c r="O1353" t="str">
        <f>VLOOKUP(C1353, Query[[Country]:[Population Rank]],2,FALSE)</f>
        <v>21</v>
      </c>
      <c r="P1353" t="str">
        <f>VLOOKUP(C1353, Query[[Country]:[Growth Rate]],3,FALSE)</f>
        <v>0.53%</v>
      </c>
      <c r="Q1353" t="str">
        <f>VLOOKUP(C1353, Query[[Country]:[World Percentage]],4,FALSE)</f>
        <v>0.87%</v>
      </c>
      <c r="R1353" t="str">
        <f>VLOOKUP(C1353, Query[[Country]:[Density]],5,FALSE)</f>
        <v>279.48</v>
      </c>
      <c r="S1353" t="str">
        <f>VLOOKUP(C1353, Query[[Country]:[Land Area]],6, FALSE)</f>
        <v>241,930</v>
      </c>
      <c r="T1353" t="str">
        <f>VLOOKUP(C1353, Query[[Country]:[Area]],10, FALSE)</f>
        <v>242,900</v>
      </c>
      <c r="U1353" t="str">
        <f>VLOOKUP(C1353, Query[[Country]:[Region]],12, FALSE)</f>
        <v>Europe</v>
      </c>
      <c r="V1353" t="str">
        <f>VLOOKUP(C1353, Query[[Country]:[Subregion]],13, FALSE)</f>
        <v>Northern Europe</v>
      </c>
      <c r="W1353" t="str">
        <f>VLOOKUP(C1353, Query[[Country]:[GDP (IMF)]],16, FALSE)</f>
        <v>$2.93 Tn</v>
      </c>
      <c r="X1353" t="str">
        <f>VLOOKUP(C1353, Query[[Country]:[GDP (UN)]],17, FALSE)</f>
        <v>$2.65 Tn</v>
      </c>
      <c r="Y1353">
        <f>VLOOKUP(C1353, Query[[Country]:[GDP Per Capita]],18, FALSE)</f>
        <v>43117.57</v>
      </c>
    </row>
    <row r="1354" spans="1:25" x14ac:dyDescent="0.2">
      <c r="A1354">
        <v>153</v>
      </c>
      <c r="B1354" t="s">
        <v>191</v>
      </c>
      <c r="C1354" t="s">
        <v>101</v>
      </c>
      <c r="D1354">
        <v>5</v>
      </c>
      <c r="E1354">
        <v>291</v>
      </c>
      <c r="F1354">
        <v>567</v>
      </c>
      <c r="G1354">
        <v>108</v>
      </c>
      <c r="H1354">
        <v>108</v>
      </c>
      <c r="I1354">
        <v>82</v>
      </c>
      <c r="J1354">
        <v>161</v>
      </c>
      <c r="K1354" t="s">
        <v>1763</v>
      </c>
      <c r="L1354">
        <v>471</v>
      </c>
      <c r="M1354">
        <v>48.64</v>
      </c>
      <c r="N1354">
        <v>2015</v>
      </c>
      <c r="O1354" t="str">
        <f>VLOOKUP(C1354, Query[[Country]:[Population Rank]],2,FALSE)</f>
        <v>19</v>
      </c>
      <c r="P1354" t="str">
        <f>VLOOKUP(C1354, Query[[Country]:[Growth Rate]],3,FALSE)</f>
        <v>0.32%</v>
      </c>
      <c r="Q1354" t="str">
        <f>VLOOKUP(C1354, Query[[Country]:[World Percentage]],4,FALSE)</f>
        <v>1.07%</v>
      </c>
      <c r="R1354" t="str">
        <f>VLOOKUP(C1354, Query[[Country]:[Density]],5,FALSE)</f>
        <v>234.61</v>
      </c>
      <c r="S1354" t="str">
        <f>VLOOKUP(C1354, Query[[Country]:[Land Area]],6, FALSE)</f>
        <v>348,560</v>
      </c>
      <c r="T1354" t="str">
        <f>VLOOKUP(C1354, Query[[Country]:[Area]],10, FALSE)</f>
        <v>357,114</v>
      </c>
      <c r="U1354" t="str">
        <f>VLOOKUP(C1354, Query[[Country]:[Region]],12, FALSE)</f>
        <v>Europe</v>
      </c>
      <c r="V1354" t="str">
        <f>VLOOKUP(C1354, Query[[Country]:[Subregion]],13, FALSE)</f>
        <v>Western Europe</v>
      </c>
      <c r="W1354" t="str">
        <f>VLOOKUP(C1354, Query[[Country]:[GDP (IMF)]],16, FALSE)</f>
        <v>$4.16 Tn</v>
      </c>
      <c r="X1354" t="str">
        <f>VLOOKUP(C1354, Query[[Country]:[GDP (UN)]],17, FALSE)</f>
        <v>$3.48 Tn</v>
      </c>
      <c r="Y1354">
        <f>VLOOKUP(C1354, Query[[Country]:[GDP Per Capita]],18, FALSE)</f>
        <v>49617.15</v>
      </c>
    </row>
    <row r="1355" spans="1:25" x14ac:dyDescent="0.2">
      <c r="A1355">
        <v>154</v>
      </c>
      <c r="B1355" t="s">
        <v>195</v>
      </c>
      <c r="C1355" t="s">
        <v>15</v>
      </c>
      <c r="D1355">
        <v>71</v>
      </c>
      <c r="E1355">
        <v>175</v>
      </c>
      <c r="F1355">
        <v>567</v>
      </c>
      <c r="G1355">
        <v>100</v>
      </c>
      <c r="H1355">
        <v>243</v>
      </c>
      <c r="I1355">
        <v>49</v>
      </c>
      <c r="J1355">
        <v>115</v>
      </c>
      <c r="K1355" t="s">
        <v>1986</v>
      </c>
      <c r="L1355">
        <v>183</v>
      </c>
      <c r="M1355">
        <v>48.59</v>
      </c>
      <c r="N1355">
        <v>2015</v>
      </c>
      <c r="O1355" t="str">
        <f>VLOOKUP(C1355, Query[[Country]:[Population Rank]],2,FALSE)</f>
        <v>3</v>
      </c>
      <c r="P1355" t="str">
        <f>VLOOKUP(C1355, Query[[Country]:[Growth Rate]],3,FALSE)</f>
        <v>0.59%</v>
      </c>
      <c r="Q1355" t="str">
        <f>VLOOKUP(C1355, Query[[Country]:[World Percentage]],4,FALSE)</f>
        <v>4.25%</v>
      </c>
      <c r="R1355" t="str">
        <f>VLOOKUP(C1355, Query[[Country]:[Density]],5,FALSE)</f>
        <v>35.32</v>
      </c>
      <c r="S1355" t="str">
        <f>VLOOKUP(C1355, Query[[Country]:[Land Area]],6, FALSE)</f>
        <v>9,147,420</v>
      </c>
      <c r="T1355" t="str">
        <f>VLOOKUP(C1355, Query[[Country]:[Area]],10, FALSE)</f>
        <v>9,372,610</v>
      </c>
      <c r="U1355" t="str">
        <f>VLOOKUP(C1355, Query[[Country]:[Region]],12, FALSE)</f>
        <v>Americas</v>
      </c>
      <c r="V1355" t="str">
        <f>VLOOKUP(C1355, Query[[Country]:[Subregion]],13, FALSE)</f>
        <v>Northern America</v>
      </c>
      <c r="W1355" t="str">
        <f>VLOOKUP(C1355, Query[[Country]:[GDP (IMF)]],16, FALSE)</f>
        <v>$22.20 Tn</v>
      </c>
      <c r="X1355" t="str">
        <f>VLOOKUP(C1355, Query[[Country]:[GDP (UN)]],17, FALSE)</f>
        <v>$18.62 Tn</v>
      </c>
      <c r="Y1355">
        <f>VLOOKUP(C1355, Query[[Country]:[GDP Per Capita]],18, FALSE)</f>
        <v>67063.27</v>
      </c>
    </row>
    <row r="1356" spans="1:25" x14ac:dyDescent="0.2">
      <c r="A1356">
        <v>155</v>
      </c>
      <c r="B1356" t="s">
        <v>171</v>
      </c>
      <c r="C1356" t="s">
        <v>101</v>
      </c>
      <c r="D1356">
        <v>6</v>
      </c>
      <c r="E1356">
        <v>148</v>
      </c>
      <c r="F1356">
        <v>134</v>
      </c>
      <c r="G1356">
        <v>193</v>
      </c>
      <c r="H1356">
        <v>156</v>
      </c>
      <c r="I1356">
        <v>104</v>
      </c>
      <c r="J1356">
        <v>182</v>
      </c>
      <c r="K1356" t="s">
        <v>2408</v>
      </c>
      <c r="L1356">
        <v>98</v>
      </c>
      <c r="M1356">
        <v>48.57</v>
      </c>
      <c r="N1356">
        <v>2015</v>
      </c>
      <c r="O1356" t="str">
        <f>VLOOKUP(C1356, Query[[Country]:[Population Rank]],2,FALSE)</f>
        <v>19</v>
      </c>
      <c r="P1356" t="str">
        <f>VLOOKUP(C1356, Query[[Country]:[Growth Rate]],3,FALSE)</f>
        <v>0.32%</v>
      </c>
      <c r="Q1356" t="str">
        <f>VLOOKUP(C1356, Query[[Country]:[World Percentage]],4,FALSE)</f>
        <v>1.07%</v>
      </c>
      <c r="R1356" t="str">
        <f>VLOOKUP(C1356, Query[[Country]:[Density]],5,FALSE)</f>
        <v>234.61</v>
      </c>
      <c r="S1356" t="str">
        <f>VLOOKUP(C1356, Query[[Country]:[Land Area]],6, FALSE)</f>
        <v>348,560</v>
      </c>
      <c r="T1356" t="str">
        <f>VLOOKUP(C1356, Query[[Country]:[Area]],10, FALSE)</f>
        <v>357,114</v>
      </c>
      <c r="U1356" t="str">
        <f>VLOOKUP(C1356, Query[[Country]:[Region]],12, FALSE)</f>
        <v>Europe</v>
      </c>
      <c r="V1356" t="str">
        <f>VLOOKUP(C1356, Query[[Country]:[Subregion]],13, FALSE)</f>
        <v>Western Europe</v>
      </c>
      <c r="W1356" t="str">
        <f>VLOOKUP(C1356, Query[[Country]:[GDP (IMF)]],16, FALSE)</f>
        <v>$4.16 Tn</v>
      </c>
      <c r="X1356" t="str">
        <f>VLOOKUP(C1356, Query[[Country]:[GDP (UN)]],17, FALSE)</f>
        <v>$3.48 Tn</v>
      </c>
      <c r="Y1356">
        <f>VLOOKUP(C1356, Query[[Country]:[GDP Per Capita]],18, FALSE)</f>
        <v>49617.15</v>
      </c>
    </row>
    <row r="1357" spans="1:25" x14ac:dyDescent="0.2">
      <c r="A1357">
        <v>156</v>
      </c>
      <c r="B1357" t="s">
        <v>2686</v>
      </c>
      <c r="C1357" t="s">
        <v>101</v>
      </c>
      <c r="D1357">
        <v>7</v>
      </c>
      <c r="E1357">
        <v>69</v>
      </c>
      <c r="F1357">
        <v>490</v>
      </c>
      <c r="G1357">
        <v>103</v>
      </c>
      <c r="H1357">
        <v>142</v>
      </c>
      <c r="I1357">
        <v>122</v>
      </c>
      <c r="J1357">
        <v>146</v>
      </c>
      <c r="K1357" t="s">
        <v>1461</v>
      </c>
      <c r="L1357">
        <v>226</v>
      </c>
      <c r="M1357">
        <v>48.56</v>
      </c>
      <c r="N1357">
        <v>2015</v>
      </c>
      <c r="O1357" t="str">
        <f>VLOOKUP(C1357, Query[[Country]:[Population Rank]],2,FALSE)</f>
        <v>19</v>
      </c>
      <c r="P1357" t="str">
        <f>VLOOKUP(C1357, Query[[Country]:[Growth Rate]],3,FALSE)</f>
        <v>0.32%</v>
      </c>
      <c r="Q1357" t="str">
        <f>VLOOKUP(C1357, Query[[Country]:[World Percentage]],4,FALSE)</f>
        <v>1.07%</v>
      </c>
      <c r="R1357" t="str">
        <f>VLOOKUP(C1357, Query[[Country]:[Density]],5,FALSE)</f>
        <v>234.61</v>
      </c>
      <c r="S1357" t="str">
        <f>VLOOKUP(C1357, Query[[Country]:[Land Area]],6, FALSE)</f>
        <v>348,560</v>
      </c>
      <c r="T1357" t="str">
        <f>VLOOKUP(C1357, Query[[Country]:[Area]],10, FALSE)</f>
        <v>357,114</v>
      </c>
      <c r="U1357" t="str">
        <f>VLOOKUP(C1357, Query[[Country]:[Region]],12, FALSE)</f>
        <v>Europe</v>
      </c>
      <c r="V1357" t="str">
        <f>VLOOKUP(C1357, Query[[Country]:[Subregion]],13, FALSE)</f>
        <v>Western Europe</v>
      </c>
      <c r="W1357" t="str">
        <f>VLOOKUP(C1357, Query[[Country]:[GDP (IMF)]],16, FALSE)</f>
        <v>$4.16 Tn</v>
      </c>
      <c r="X1357" t="str">
        <f>VLOOKUP(C1357, Query[[Country]:[GDP (UN)]],17, FALSE)</f>
        <v>$3.48 Tn</v>
      </c>
      <c r="Y1357">
        <f>VLOOKUP(C1357, Query[[Country]:[GDP Per Capita]],18, FALSE)</f>
        <v>49617.15</v>
      </c>
    </row>
    <row r="1358" spans="1:25" x14ac:dyDescent="0.2">
      <c r="A1358">
        <v>157</v>
      </c>
      <c r="B1358" t="s">
        <v>207</v>
      </c>
      <c r="C1358" t="s">
        <v>15</v>
      </c>
      <c r="D1358">
        <v>72</v>
      </c>
      <c r="E1358">
        <v>188</v>
      </c>
      <c r="F1358">
        <v>86</v>
      </c>
      <c r="G1358">
        <v>218</v>
      </c>
      <c r="H1358">
        <v>150</v>
      </c>
      <c r="I1358">
        <v>171</v>
      </c>
      <c r="J1358">
        <v>128</v>
      </c>
      <c r="K1358" t="s">
        <v>2497</v>
      </c>
      <c r="L1358">
        <v>263</v>
      </c>
      <c r="M1358">
        <v>48.56</v>
      </c>
      <c r="N1358">
        <v>2015</v>
      </c>
      <c r="O1358" t="str">
        <f>VLOOKUP(C1358, Query[[Country]:[Population Rank]],2,FALSE)</f>
        <v>3</v>
      </c>
      <c r="P1358" t="str">
        <f>VLOOKUP(C1358, Query[[Country]:[Growth Rate]],3,FALSE)</f>
        <v>0.59%</v>
      </c>
      <c r="Q1358" t="str">
        <f>VLOOKUP(C1358, Query[[Country]:[World Percentage]],4,FALSE)</f>
        <v>4.25%</v>
      </c>
      <c r="R1358" t="str">
        <f>VLOOKUP(C1358, Query[[Country]:[Density]],5,FALSE)</f>
        <v>35.32</v>
      </c>
      <c r="S1358" t="str">
        <f>VLOOKUP(C1358, Query[[Country]:[Land Area]],6, FALSE)</f>
        <v>9,147,420</v>
      </c>
      <c r="T1358" t="str">
        <f>VLOOKUP(C1358, Query[[Country]:[Area]],10, FALSE)</f>
        <v>9,372,610</v>
      </c>
      <c r="U1358" t="str">
        <f>VLOOKUP(C1358, Query[[Country]:[Region]],12, FALSE)</f>
        <v>Americas</v>
      </c>
      <c r="V1358" t="str">
        <f>VLOOKUP(C1358, Query[[Country]:[Subregion]],13, FALSE)</f>
        <v>Northern America</v>
      </c>
      <c r="W1358" t="str">
        <f>VLOOKUP(C1358, Query[[Country]:[GDP (IMF)]],16, FALSE)</f>
        <v>$22.20 Tn</v>
      </c>
      <c r="X1358" t="str">
        <f>VLOOKUP(C1358, Query[[Country]:[GDP (UN)]],17, FALSE)</f>
        <v>$18.62 Tn</v>
      </c>
      <c r="Y1358">
        <f>VLOOKUP(C1358, Query[[Country]:[GDP Per Capita]],18, FALSE)</f>
        <v>67063.27</v>
      </c>
    </row>
    <row r="1359" spans="1:25" x14ac:dyDescent="0.2">
      <c r="A1359">
        <v>158</v>
      </c>
      <c r="B1359" t="s">
        <v>148</v>
      </c>
      <c r="C1359" t="s">
        <v>101</v>
      </c>
      <c r="D1359">
        <v>8</v>
      </c>
      <c r="E1359">
        <v>58</v>
      </c>
      <c r="F1359">
        <v>249</v>
      </c>
      <c r="G1359">
        <v>65</v>
      </c>
      <c r="H1359">
        <v>153</v>
      </c>
      <c r="I1359">
        <v>107</v>
      </c>
      <c r="J1359">
        <v>146</v>
      </c>
      <c r="K1359" t="s">
        <v>2057</v>
      </c>
      <c r="L1359">
        <v>341</v>
      </c>
      <c r="M1359">
        <v>48.54</v>
      </c>
      <c r="N1359">
        <v>2015</v>
      </c>
      <c r="O1359" t="str">
        <f>VLOOKUP(C1359, Query[[Country]:[Population Rank]],2,FALSE)</f>
        <v>19</v>
      </c>
      <c r="P1359" t="str">
        <f>VLOOKUP(C1359, Query[[Country]:[Growth Rate]],3,FALSE)</f>
        <v>0.32%</v>
      </c>
      <c r="Q1359" t="str">
        <f>VLOOKUP(C1359, Query[[Country]:[World Percentage]],4,FALSE)</f>
        <v>1.07%</v>
      </c>
      <c r="R1359" t="str">
        <f>VLOOKUP(C1359, Query[[Country]:[Density]],5,FALSE)</f>
        <v>234.61</v>
      </c>
      <c r="S1359" t="str">
        <f>VLOOKUP(C1359, Query[[Country]:[Land Area]],6, FALSE)</f>
        <v>348,560</v>
      </c>
      <c r="T1359" t="str">
        <f>VLOOKUP(C1359, Query[[Country]:[Area]],10, FALSE)</f>
        <v>357,114</v>
      </c>
      <c r="U1359" t="str">
        <f>VLOOKUP(C1359, Query[[Country]:[Region]],12, FALSE)</f>
        <v>Europe</v>
      </c>
      <c r="V1359" t="str">
        <f>VLOOKUP(C1359, Query[[Country]:[Subregion]],13, FALSE)</f>
        <v>Western Europe</v>
      </c>
      <c r="W1359" t="str">
        <f>VLOOKUP(C1359, Query[[Country]:[GDP (IMF)]],16, FALSE)</f>
        <v>$4.16 Tn</v>
      </c>
      <c r="X1359" t="str">
        <f>VLOOKUP(C1359, Query[[Country]:[GDP (UN)]],17, FALSE)</f>
        <v>$3.48 Tn</v>
      </c>
      <c r="Y1359">
        <f>VLOOKUP(C1359, Query[[Country]:[GDP Per Capita]],18, FALSE)</f>
        <v>49617.15</v>
      </c>
    </row>
    <row r="1360" spans="1:25" x14ac:dyDescent="0.2">
      <c r="A1360">
        <v>159</v>
      </c>
      <c r="B1360" t="s">
        <v>179</v>
      </c>
      <c r="C1360" t="s">
        <v>15</v>
      </c>
      <c r="D1360">
        <v>73</v>
      </c>
      <c r="E1360">
        <v>265</v>
      </c>
      <c r="F1360">
        <v>83</v>
      </c>
      <c r="G1360">
        <v>218</v>
      </c>
      <c r="H1360">
        <v>249</v>
      </c>
      <c r="I1360">
        <v>244</v>
      </c>
      <c r="J1360">
        <v>128</v>
      </c>
      <c r="K1360" t="s">
        <v>1789</v>
      </c>
      <c r="L1360">
        <v>124</v>
      </c>
      <c r="M1360">
        <v>48.52</v>
      </c>
      <c r="N1360">
        <v>2015</v>
      </c>
      <c r="O1360" t="str">
        <f>VLOOKUP(C1360, Query[[Country]:[Population Rank]],2,FALSE)</f>
        <v>3</v>
      </c>
      <c r="P1360" t="str">
        <f>VLOOKUP(C1360, Query[[Country]:[Growth Rate]],3,FALSE)</f>
        <v>0.59%</v>
      </c>
      <c r="Q1360" t="str">
        <f>VLOOKUP(C1360, Query[[Country]:[World Percentage]],4,FALSE)</f>
        <v>4.25%</v>
      </c>
      <c r="R1360" t="str">
        <f>VLOOKUP(C1360, Query[[Country]:[Density]],5,FALSE)</f>
        <v>35.32</v>
      </c>
      <c r="S1360" t="str">
        <f>VLOOKUP(C1360, Query[[Country]:[Land Area]],6, FALSE)</f>
        <v>9,147,420</v>
      </c>
      <c r="T1360" t="str">
        <f>VLOOKUP(C1360, Query[[Country]:[Area]],10, FALSE)</f>
        <v>9,372,610</v>
      </c>
      <c r="U1360" t="str">
        <f>VLOOKUP(C1360, Query[[Country]:[Region]],12, FALSE)</f>
        <v>Americas</v>
      </c>
      <c r="V1360" t="str">
        <f>VLOOKUP(C1360, Query[[Country]:[Subregion]],13, FALSE)</f>
        <v>Northern America</v>
      </c>
      <c r="W1360" t="str">
        <f>VLOOKUP(C1360, Query[[Country]:[GDP (IMF)]],16, FALSE)</f>
        <v>$22.20 Tn</v>
      </c>
      <c r="X1360" t="str">
        <f>VLOOKUP(C1360, Query[[Country]:[GDP (UN)]],17, FALSE)</f>
        <v>$18.62 Tn</v>
      </c>
      <c r="Y1360">
        <f>VLOOKUP(C1360, Query[[Country]:[GDP Per Capita]],18, FALSE)</f>
        <v>67063.27</v>
      </c>
    </row>
    <row r="1361" spans="1:25" x14ac:dyDescent="0.2">
      <c r="A1361">
        <v>160</v>
      </c>
      <c r="B1361" t="s">
        <v>187</v>
      </c>
      <c r="C1361" t="s">
        <v>33</v>
      </c>
      <c r="D1361">
        <v>5</v>
      </c>
      <c r="E1361">
        <v>83</v>
      </c>
      <c r="F1361">
        <v>363</v>
      </c>
      <c r="G1361">
        <v>60</v>
      </c>
      <c r="H1361">
        <v>167</v>
      </c>
      <c r="I1361">
        <v>100</v>
      </c>
      <c r="J1361">
        <v>136</v>
      </c>
      <c r="K1361" t="s">
        <v>2385</v>
      </c>
      <c r="L1361">
        <v>486</v>
      </c>
      <c r="M1361">
        <v>48.48</v>
      </c>
      <c r="N1361">
        <v>2015</v>
      </c>
      <c r="O1361" t="str">
        <f>VLOOKUP(C1361, Query[[Country]:[Population Rank]],2,FALSE)</f>
        <v>101</v>
      </c>
      <c r="P1361" t="str">
        <f>VLOOKUP(C1361, Query[[Country]:[Growth Rate]],3,FALSE)</f>
        <v>0.74%</v>
      </c>
      <c r="Q1361" t="str">
        <f>VLOOKUP(C1361, Query[[Country]:[World Percentage]],4,FALSE)</f>
        <v>0.11%</v>
      </c>
      <c r="R1361" t="str">
        <f>VLOOKUP(C1361, Query[[Country]:[Density]],5,FALSE)</f>
        <v>209.64</v>
      </c>
      <c r="S1361" t="str">
        <f>VLOOKUP(C1361, Query[[Country]:[Land Area]],6, FALSE)</f>
        <v>39,516</v>
      </c>
      <c r="T1361" t="str">
        <f>VLOOKUP(C1361, Query[[Country]:[Area]],10, FALSE)</f>
        <v>41,284</v>
      </c>
      <c r="U1361" t="str">
        <f>VLOOKUP(C1361, Query[[Country]:[Region]],12, FALSE)</f>
        <v>Europe</v>
      </c>
      <c r="V1361" t="str">
        <f>VLOOKUP(C1361, Query[[Country]:[Subregion]],13, FALSE)</f>
        <v>Western Europe</v>
      </c>
      <c r="W1361" t="str">
        <f>VLOOKUP(C1361, Query[[Country]:[GDP (IMF)]],16, FALSE)</f>
        <v>$740.70 Bn</v>
      </c>
      <c r="X1361" t="str">
        <f>VLOOKUP(C1361, Query[[Country]:[GDP (UN)]],17, FALSE)</f>
        <v>$668.85 Bn</v>
      </c>
      <c r="Y1361">
        <f>VLOOKUP(C1361, Query[[Country]:[GDP Per Capita]],18, FALSE)</f>
        <v>85584.56</v>
      </c>
    </row>
    <row r="1362" spans="1:25" x14ac:dyDescent="0.2">
      <c r="A1362">
        <v>161</v>
      </c>
      <c r="B1362" t="s">
        <v>184</v>
      </c>
      <c r="C1362" t="s">
        <v>19</v>
      </c>
      <c r="D1362">
        <v>13</v>
      </c>
      <c r="E1362">
        <v>62</v>
      </c>
      <c r="F1362">
        <v>157</v>
      </c>
      <c r="G1362">
        <v>218</v>
      </c>
      <c r="H1362">
        <v>133</v>
      </c>
      <c r="I1362">
        <v>141</v>
      </c>
      <c r="J1362">
        <v>136</v>
      </c>
      <c r="K1362" t="s">
        <v>2057</v>
      </c>
      <c r="L1362">
        <v>265</v>
      </c>
      <c r="M1362">
        <v>48.41</v>
      </c>
      <c r="N1362">
        <v>2015</v>
      </c>
      <c r="O1362" t="str">
        <f>VLOOKUP(C1362, Query[[Country]:[Population Rank]],2,FALSE)</f>
        <v>21</v>
      </c>
      <c r="P1362" t="str">
        <f>VLOOKUP(C1362, Query[[Country]:[Growth Rate]],3,FALSE)</f>
        <v>0.53%</v>
      </c>
      <c r="Q1362" t="str">
        <f>VLOOKUP(C1362, Query[[Country]:[World Percentage]],4,FALSE)</f>
        <v>0.87%</v>
      </c>
      <c r="R1362" t="str">
        <f>VLOOKUP(C1362, Query[[Country]:[Density]],5,FALSE)</f>
        <v>279.48</v>
      </c>
      <c r="S1362" t="str">
        <f>VLOOKUP(C1362, Query[[Country]:[Land Area]],6, FALSE)</f>
        <v>241,930</v>
      </c>
      <c r="T1362" t="str">
        <f>VLOOKUP(C1362, Query[[Country]:[Area]],10, FALSE)</f>
        <v>242,900</v>
      </c>
      <c r="U1362" t="str">
        <f>VLOOKUP(C1362, Query[[Country]:[Region]],12, FALSE)</f>
        <v>Europe</v>
      </c>
      <c r="V1362" t="str">
        <f>VLOOKUP(C1362, Query[[Country]:[Subregion]],13, FALSE)</f>
        <v>Northern Europe</v>
      </c>
      <c r="W1362" t="str">
        <f>VLOOKUP(C1362, Query[[Country]:[GDP (IMF)]],16, FALSE)</f>
        <v>$2.93 Tn</v>
      </c>
      <c r="X1362" t="str">
        <f>VLOOKUP(C1362, Query[[Country]:[GDP (UN)]],17, FALSE)</f>
        <v>$2.65 Tn</v>
      </c>
      <c r="Y1362">
        <f>VLOOKUP(C1362, Query[[Country]:[GDP Per Capita]],18, FALSE)</f>
        <v>43117.57</v>
      </c>
    </row>
    <row r="1363" spans="1:25" x14ac:dyDescent="0.2">
      <c r="A1363">
        <v>162</v>
      </c>
      <c r="B1363" t="s">
        <v>209</v>
      </c>
      <c r="C1363" t="s">
        <v>101</v>
      </c>
      <c r="D1363">
        <v>9</v>
      </c>
      <c r="E1363">
        <v>314</v>
      </c>
      <c r="F1363">
        <v>136</v>
      </c>
      <c r="G1363">
        <v>135</v>
      </c>
      <c r="H1363">
        <v>147</v>
      </c>
      <c r="I1363">
        <v>126</v>
      </c>
      <c r="J1363">
        <v>101</v>
      </c>
      <c r="K1363" t="s">
        <v>2497</v>
      </c>
      <c r="L1363">
        <v>677</v>
      </c>
      <c r="M1363">
        <v>48.31</v>
      </c>
      <c r="N1363">
        <v>2015</v>
      </c>
      <c r="O1363" t="str">
        <f>VLOOKUP(C1363, Query[[Country]:[Population Rank]],2,FALSE)</f>
        <v>19</v>
      </c>
      <c r="P1363" t="str">
        <f>VLOOKUP(C1363, Query[[Country]:[Growth Rate]],3,FALSE)</f>
        <v>0.32%</v>
      </c>
      <c r="Q1363" t="str">
        <f>VLOOKUP(C1363, Query[[Country]:[World Percentage]],4,FALSE)</f>
        <v>1.07%</v>
      </c>
      <c r="R1363" t="str">
        <f>VLOOKUP(C1363, Query[[Country]:[Density]],5,FALSE)</f>
        <v>234.61</v>
      </c>
      <c r="S1363" t="str">
        <f>VLOOKUP(C1363, Query[[Country]:[Land Area]],6, FALSE)</f>
        <v>348,560</v>
      </c>
      <c r="T1363" t="str">
        <f>VLOOKUP(C1363, Query[[Country]:[Area]],10, FALSE)</f>
        <v>357,114</v>
      </c>
      <c r="U1363" t="str">
        <f>VLOOKUP(C1363, Query[[Country]:[Region]],12, FALSE)</f>
        <v>Europe</v>
      </c>
      <c r="V1363" t="str">
        <f>VLOOKUP(C1363, Query[[Country]:[Subregion]],13, FALSE)</f>
        <v>Western Europe</v>
      </c>
      <c r="W1363" t="str">
        <f>VLOOKUP(C1363, Query[[Country]:[GDP (IMF)]],16, FALSE)</f>
        <v>$4.16 Tn</v>
      </c>
      <c r="X1363" t="str">
        <f>VLOOKUP(C1363, Query[[Country]:[GDP (UN)]],17, FALSE)</f>
        <v>$3.48 Tn</v>
      </c>
      <c r="Y1363">
        <f>VLOOKUP(C1363, Query[[Country]:[GDP Per Capita]],18, FALSE)</f>
        <v>49617.15</v>
      </c>
    </row>
    <row r="1364" spans="1:25" x14ac:dyDescent="0.2">
      <c r="A1364">
        <v>163</v>
      </c>
      <c r="B1364" t="s">
        <v>2682</v>
      </c>
      <c r="C1364" t="s">
        <v>145</v>
      </c>
      <c r="D1364">
        <v>3</v>
      </c>
      <c r="E1364">
        <v>173</v>
      </c>
      <c r="F1364">
        <v>110</v>
      </c>
      <c r="G1364">
        <v>69</v>
      </c>
      <c r="H1364">
        <v>236</v>
      </c>
      <c r="I1364">
        <v>214</v>
      </c>
      <c r="J1364">
        <v>101</v>
      </c>
      <c r="K1364" t="s">
        <v>2854</v>
      </c>
      <c r="L1364">
        <v>148</v>
      </c>
      <c r="M1364">
        <v>48.28</v>
      </c>
      <c r="N1364">
        <v>2015</v>
      </c>
      <c r="O1364" t="str">
        <f>VLOOKUP(C1364, Query[[Country]:[Population Rank]],2,FALSE)</f>
        <v>81</v>
      </c>
      <c r="P1364" t="str">
        <f>VLOOKUP(C1364, Query[[Country]:[Growth Rate]],3,FALSE)</f>
        <v>0.44%</v>
      </c>
      <c r="Q1364" t="str">
        <f>VLOOKUP(C1364, Query[[Country]:[World Percentage]],4,FALSE)</f>
        <v>0.15%</v>
      </c>
      <c r="R1364" t="str">
        <f>VLOOKUP(C1364, Query[[Country]:[Density]],5,FALSE)</f>
        <v>379.64</v>
      </c>
      <c r="S1364" t="str">
        <f>VLOOKUP(C1364, Query[[Country]:[Land Area]],6, FALSE)</f>
        <v>30,280</v>
      </c>
      <c r="T1364" t="str">
        <f>VLOOKUP(C1364, Query[[Country]:[Area]],10, FALSE)</f>
        <v>30,528</v>
      </c>
      <c r="U1364" t="str">
        <f>VLOOKUP(C1364, Query[[Country]:[Region]],12, FALSE)</f>
        <v>Europe</v>
      </c>
      <c r="V1364" t="str">
        <f>VLOOKUP(C1364, Query[[Country]:[Subregion]],13, FALSE)</f>
        <v>Western Europe</v>
      </c>
      <c r="W1364" t="str">
        <f>VLOOKUP(C1364, Query[[Country]:[GDP (IMF)]],16, FALSE)</f>
        <v>$553.78 Bn</v>
      </c>
      <c r="X1364" t="str">
        <f>VLOOKUP(C1364, Query[[Country]:[GDP (UN)]],17, FALSE)</f>
        <v>$467.96 Bn</v>
      </c>
      <c r="Y1364">
        <f>VLOOKUP(C1364, Query[[Country]:[GDP Per Capita]],18, FALSE)</f>
        <v>47782.49</v>
      </c>
    </row>
    <row r="1365" spans="1:25" x14ac:dyDescent="0.2">
      <c r="A1365">
        <v>164</v>
      </c>
      <c r="B1365" t="s">
        <v>190</v>
      </c>
      <c r="C1365" t="s">
        <v>15</v>
      </c>
      <c r="D1365">
        <v>74</v>
      </c>
      <c r="E1365">
        <v>367</v>
      </c>
      <c r="F1365">
        <v>492</v>
      </c>
      <c r="G1365">
        <v>218</v>
      </c>
      <c r="H1365">
        <v>187</v>
      </c>
      <c r="I1365">
        <v>190</v>
      </c>
      <c r="J1365">
        <v>125</v>
      </c>
      <c r="K1365" t="s">
        <v>2100</v>
      </c>
      <c r="L1365">
        <v>79</v>
      </c>
      <c r="M1365">
        <v>48.28</v>
      </c>
      <c r="N1365">
        <v>2015</v>
      </c>
      <c r="O1365" t="str">
        <f>VLOOKUP(C1365, Query[[Country]:[Population Rank]],2,FALSE)</f>
        <v>3</v>
      </c>
      <c r="P1365" t="str">
        <f>VLOOKUP(C1365, Query[[Country]:[Growth Rate]],3,FALSE)</f>
        <v>0.59%</v>
      </c>
      <c r="Q1365" t="str">
        <f>VLOOKUP(C1365, Query[[Country]:[World Percentage]],4,FALSE)</f>
        <v>4.25%</v>
      </c>
      <c r="R1365" t="str">
        <f>VLOOKUP(C1365, Query[[Country]:[Density]],5,FALSE)</f>
        <v>35.32</v>
      </c>
      <c r="S1365" t="str">
        <f>VLOOKUP(C1365, Query[[Country]:[Land Area]],6, FALSE)</f>
        <v>9,147,420</v>
      </c>
      <c r="T1365" t="str">
        <f>VLOOKUP(C1365, Query[[Country]:[Area]],10, FALSE)</f>
        <v>9,372,610</v>
      </c>
      <c r="U1365" t="str">
        <f>VLOOKUP(C1365, Query[[Country]:[Region]],12, FALSE)</f>
        <v>Americas</v>
      </c>
      <c r="V1365" t="str">
        <f>VLOOKUP(C1365, Query[[Country]:[Subregion]],13, FALSE)</f>
        <v>Northern America</v>
      </c>
      <c r="W1365" t="str">
        <f>VLOOKUP(C1365, Query[[Country]:[GDP (IMF)]],16, FALSE)</f>
        <v>$22.20 Tn</v>
      </c>
      <c r="X1365" t="str">
        <f>VLOOKUP(C1365, Query[[Country]:[GDP (UN)]],17, FALSE)</f>
        <v>$18.62 Tn</v>
      </c>
      <c r="Y1365">
        <f>VLOOKUP(C1365, Query[[Country]:[GDP Per Capita]],18, FALSE)</f>
        <v>67063.27</v>
      </c>
    </row>
    <row r="1366" spans="1:25" x14ac:dyDescent="0.2">
      <c r="A1366">
        <v>165</v>
      </c>
      <c r="B1366" t="s">
        <v>216</v>
      </c>
      <c r="C1366" t="s">
        <v>92</v>
      </c>
      <c r="D1366">
        <v>5</v>
      </c>
      <c r="E1366">
        <v>367</v>
      </c>
      <c r="F1366">
        <v>567</v>
      </c>
      <c r="G1366">
        <v>218</v>
      </c>
      <c r="H1366">
        <v>285</v>
      </c>
      <c r="I1366">
        <v>355</v>
      </c>
      <c r="J1366">
        <v>212</v>
      </c>
      <c r="K1366" t="s">
        <v>2715</v>
      </c>
      <c r="L1366">
        <v>24</v>
      </c>
      <c r="M1366">
        <v>48.24</v>
      </c>
      <c r="N1366">
        <v>2015</v>
      </c>
      <c r="O1366" t="str">
        <f>VLOOKUP(C1366, Query[[Country]:[Population Rank]],2,FALSE)</f>
        <v>28</v>
      </c>
      <c r="P1366" t="str">
        <f>VLOOKUP(C1366, Query[[Country]:[Growth Rate]],3,FALSE)</f>
        <v>0.09%</v>
      </c>
      <c r="Q1366" t="str">
        <f>VLOOKUP(C1366, Query[[Country]:[World Percentage]],4,FALSE)</f>
        <v>0.66%</v>
      </c>
      <c r="R1366" t="str">
        <f>VLOOKUP(C1366, Query[[Country]:[Density]],5,FALSE)</f>
        <v>511.62</v>
      </c>
      <c r="S1366" t="str">
        <f>VLOOKUP(C1366, Query[[Country]:[Land Area]],6, FALSE)</f>
        <v>97,230</v>
      </c>
      <c r="T1366" t="str">
        <f>VLOOKUP(C1366, Query[[Country]:[Area]],10, FALSE)</f>
        <v>100,210</v>
      </c>
      <c r="U1366" t="str">
        <f>VLOOKUP(C1366, Query[[Country]:[Region]],12, FALSE)</f>
        <v>Asia</v>
      </c>
      <c r="V1366" t="str">
        <f>VLOOKUP(C1366, Query[[Country]:[Subregion]],13, FALSE)</f>
        <v>Eastern Asia</v>
      </c>
      <c r="W1366" t="str">
        <f>VLOOKUP(C1366, Query[[Country]:[GDP (IMF)]],16, FALSE)</f>
        <v>$1.74 Tn</v>
      </c>
      <c r="X1366" t="str">
        <f>VLOOKUP(C1366, Query[[Country]:[GDP (UN)]],17, FALSE)</f>
        <v>$1.41 Tn</v>
      </c>
      <c r="Y1366">
        <f>VLOOKUP(C1366, Query[[Country]:[GDP Per Capita]],18, FALSE)</f>
        <v>34023.56</v>
      </c>
    </row>
    <row r="1367" spans="1:25" x14ac:dyDescent="0.2">
      <c r="A1367">
        <v>166</v>
      </c>
      <c r="B1367" t="s">
        <v>205</v>
      </c>
      <c r="C1367" t="s">
        <v>15</v>
      </c>
      <c r="D1367">
        <v>75</v>
      </c>
      <c r="E1367">
        <v>367</v>
      </c>
      <c r="F1367">
        <v>567</v>
      </c>
      <c r="G1367">
        <v>128</v>
      </c>
      <c r="H1367">
        <v>184</v>
      </c>
      <c r="I1367">
        <v>115</v>
      </c>
      <c r="J1367">
        <v>125</v>
      </c>
      <c r="K1367" t="s">
        <v>2286</v>
      </c>
      <c r="L1367">
        <v>144</v>
      </c>
      <c r="M1367">
        <v>48.23</v>
      </c>
      <c r="N1367">
        <v>2015</v>
      </c>
      <c r="O1367" t="str">
        <f>VLOOKUP(C1367, Query[[Country]:[Population Rank]],2,FALSE)</f>
        <v>3</v>
      </c>
      <c r="P1367" t="str">
        <f>VLOOKUP(C1367, Query[[Country]:[Growth Rate]],3,FALSE)</f>
        <v>0.59%</v>
      </c>
      <c r="Q1367" t="str">
        <f>VLOOKUP(C1367, Query[[Country]:[World Percentage]],4,FALSE)</f>
        <v>4.25%</v>
      </c>
      <c r="R1367" t="str">
        <f>VLOOKUP(C1367, Query[[Country]:[Density]],5,FALSE)</f>
        <v>35.32</v>
      </c>
      <c r="S1367" t="str">
        <f>VLOOKUP(C1367, Query[[Country]:[Land Area]],6, FALSE)</f>
        <v>9,147,420</v>
      </c>
      <c r="T1367" t="str">
        <f>VLOOKUP(C1367, Query[[Country]:[Area]],10, FALSE)</f>
        <v>9,372,610</v>
      </c>
      <c r="U1367" t="str">
        <f>VLOOKUP(C1367, Query[[Country]:[Region]],12, FALSE)</f>
        <v>Americas</v>
      </c>
      <c r="V1367" t="str">
        <f>VLOOKUP(C1367, Query[[Country]:[Subregion]],13, FALSE)</f>
        <v>Northern America</v>
      </c>
      <c r="W1367" t="str">
        <f>VLOOKUP(C1367, Query[[Country]:[GDP (IMF)]],16, FALSE)</f>
        <v>$22.20 Tn</v>
      </c>
      <c r="X1367" t="str">
        <f>VLOOKUP(C1367, Query[[Country]:[GDP (UN)]],17, FALSE)</f>
        <v>$18.62 Tn</v>
      </c>
      <c r="Y1367">
        <f>VLOOKUP(C1367, Query[[Country]:[GDP Per Capita]],18, FALSE)</f>
        <v>67063.27</v>
      </c>
    </row>
    <row r="1368" spans="1:25" x14ac:dyDescent="0.2">
      <c r="A1368">
        <v>167</v>
      </c>
      <c r="B1368" t="s">
        <v>198</v>
      </c>
      <c r="C1368" t="s">
        <v>52</v>
      </c>
      <c r="D1368">
        <v>8</v>
      </c>
      <c r="E1368">
        <v>367</v>
      </c>
      <c r="F1368">
        <v>123</v>
      </c>
      <c r="G1368">
        <v>218</v>
      </c>
      <c r="H1368">
        <v>145</v>
      </c>
      <c r="I1368">
        <v>180</v>
      </c>
      <c r="J1368">
        <v>101</v>
      </c>
      <c r="K1368" t="s">
        <v>2497</v>
      </c>
      <c r="L1368">
        <v>778</v>
      </c>
      <c r="M1368">
        <v>48.23</v>
      </c>
      <c r="N1368">
        <v>2015</v>
      </c>
      <c r="O1368" t="str">
        <f>VLOOKUP(C1368, Query[[Country]:[Population Rank]],2,FALSE)</f>
        <v>39</v>
      </c>
      <c r="P1368" t="str">
        <f>VLOOKUP(C1368, Query[[Country]:[Growth Rate]],3,FALSE)</f>
        <v>0.89%</v>
      </c>
      <c r="Q1368" t="str">
        <f>VLOOKUP(C1368, Query[[Country]:[World Percentage]],4,FALSE)</f>
        <v>0.48%</v>
      </c>
      <c r="R1368" t="str">
        <f>VLOOKUP(C1368, Query[[Country]:[Density]],5,FALSE)</f>
        <v>3.78</v>
      </c>
      <c r="S1368" t="str">
        <f>VLOOKUP(C1368, Query[[Country]:[Land Area]],6, FALSE)</f>
        <v>9,093,510</v>
      </c>
      <c r="T1368" t="str">
        <f>VLOOKUP(C1368, Query[[Country]:[Area]],10, FALSE)</f>
        <v>9,984,670</v>
      </c>
      <c r="U1368" t="str">
        <f>VLOOKUP(C1368, Query[[Country]:[Region]],12, FALSE)</f>
        <v>Americas</v>
      </c>
      <c r="V1368" t="str">
        <f>VLOOKUP(C1368, Query[[Country]:[Subregion]],13, FALSE)</f>
        <v>Northern America</v>
      </c>
      <c r="W1368" t="str">
        <f>VLOOKUP(C1368, Query[[Country]:[GDP (IMF)]],16, FALSE)</f>
        <v>$1.83 Tn</v>
      </c>
      <c r="X1368" t="str">
        <f>VLOOKUP(C1368, Query[[Country]:[GDP (UN)]],17, FALSE)</f>
        <v>$1.53 Tn</v>
      </c>
      <c r="Y1368">
        <f>VLOOKUP(C1368, Query[[Country]:[GDP Per Capita]],18, FALSE)</f>
        <v>48552.87</v>
      </c>
    </row>
    <row r="1369" spans="1:25" x14ac:dyDescent="0.2">
      <c r="A1369">
        <v>168</v>
      </c>
      <c r="B1369" t="s">
        <v>217</v>
      </c>
      <c r="C1369" t="s">
        <v>86</v>
      </c>
      <c r="D1369">
        <v>5</v>
      </c>
      <c r="E1369">
        <v>129</v>
      </c>
      <c r="F1369">
        <v>79</v>
      </c>
      <c r="G1369">
        <v>187</v>
      </c>
      <c r="H1369">
        <v>202</v>
      </c>
      <c r="I1369">
        <v>89</v>
      </c>
      <c r="J1369">
        <v>88</v>
      </c>
      <c r="K1369" t="s">
        <v>2855</v>
      </c>
      <c r="L1369">
        <v>839</v>
      </c>
      <c r="M1369">
        <v>48.23</v>
      </c>
      <c r="N1369">
        <v>2015</v>
      </c>
      <c r="O1369" t="str">
        <f>VLOOKUP(C1369, Query[[Country]:[Population Rank]],2,FALSE)</f>
        <v>91</v>
      </c>
      <c r="P1369" t="str">
        <f>VLOOKUP(C1369, Query[[Country]:[Growth Rate]],3,FALSE)</f>
        <v>0.63%</v>
      </c>
      <c r="Q1369" t="str">
        <f>VLOOKUP(C1369, Query[[Country]:[World Percentage]],4,FALSE)</f>
        <v>0.13%</v>
      </c>
      <c r="R1369" t="str">
        <f>VLOOKUP(C1369, Query[[Country]:[Density]],5,FALSE)</f>
        <v>22.43</v>
      </c>
      <c r="S1369" t="str">
        <f>VLOOKUP(C1369, Query[[Country]:[Land Area]],6, FALSE)</f>
        <v>410,340</v>
      </c>
      <c r="T1369" t="str">
        <f>VLOOKUP(C1369, Query[[Country]:[Area]],10, FALSE)</f>
        <v>450,295</v>
      </c>
      <c r="U1369" t="str">
        <f>VLOOKUP(C1369, Query[[Country]:[Region]],12, FALSE)</f>
        <v>Europe</v>
      </c>
      <c r="V1369" t="str">
        <f>VLOOKUP(C1369, Query[[Country]:[Subregion]],13, FALSE)</f>
        <v>Northern Europe</v>
      </c>
      <c r="W1369" t="str">
        <f>VLOOKUP(C1369, Query[[Country]:[GDP (IMF)]],16, FALSE)</f>
        <v>$576.72 Bn</v>
      </c>
      <c r="X1369" t="str">
        <f>VLOOKUP(C1369, Query[[Country]:[GDP (UN)]],17, FALSE)</f>
        <v>$514.48 Bn</v>
      </c>
      <c r="Y1369">
        <f>VLOOKUP(C1369, Query[[Country]:[GDP Per Capita]],18, FALSE)</f>
        <v>57105.15</v>
      </c>
    </row>
    <row r="1370" spans="1:25" x14ac:dyDescent="0.2">
      <c r="A1370">
        <v>169</v>
      </c>
      <c r="B1370" t="s">
        <v>214</v>
      </c>
      <c r="C1370" t="s">
        <v>95</v>
      </c>
      <c r="D1370">
        <v>2</v>
      </c>
      <c r="E1370">
        <v>281</v>
      </c>
      <c r="F1370">
        <v>567</v>
      </c>
      <c r="G1370">
        <v>218</v>
      </c>
      <c r="H1370">
        <v>99</v>
      </c>
      <c r="I1370">
        <v>105</v>
      </c>
      <c r="J1370">
        <v>182</v>
      </c>
      <c r="K1370" t="s">
        <v>1619</v>
      </c>
      <c r="L1370">
        <v>351</v>
      </c>
      <c r="M1370">
        <v>48.17</v>
      </c>
      <c r="N1370">
        <v>2015</v>
      </c>
      <c r="O1370" t="str">
        <f>VLOOKUP(C1370, Query[[Country]:[Population Rank]],2,FALSE)</f>
        <v>23</v>
      </c>
      <c r="P1370" t="str">
        <f>VLOOKUP(C1370, Query[[Country]:[Growth Rate]],3,FALSE)</f>
        <v>-0.15%</v>
      </c>
      <c r="Q1370" t="str">
        <f>VLOOKUP(C1370, Query[[Country]:[World Percentage]],4,FALSE)</f>
        <v>0.78%</v>
      </c>
      <c r="R1370" t="str">
        <f>VLOOKUP(C1370, Query[[Country]:[Density]],5,FALSE)</f>
        <v>200.65</v>
      </c>
      <c r="S1370" t="str">
        <f>VLOOKUP(C1370, Query[[Country]:[Land Area]],6, FALSE)</f>
        <v>294,140</v>
      </c>
      <c r="T1370" t="str">
        <f>VLOOKUP(C1370, Query[[Country]:[Area]],10, FALSE)</f>
        <v>301,336</v>
      </c>
      <c r="U1370" t="str">
        <f>VLOOKUP(C1370, Query[[Country]:[Region]],12, FALSE)</f>
        <v>Europe</v>
      </c>
      <c r="V1370" t="str">
        <f>VLOOKUP(C1370, Query[[Country]:[Subregion]],13, FALSE)</f>
        <v>Southern Europe</v>
      </c>
      <c r="W1370" t="str">
        <f>VLOOKUP(C1370, Query[[Country]:[GDP (IMF)]],16, FALSE)</f>
        <v>$2.09 Tn</v>
      </c>
      <c r="X1370" t="str">
        <f>VLOOKUP(C1370, Query[[Country]:[GDP (UN)]],17, FALSE)</f>
        <v>$1.86 Tn</v>
      </c>
      <c r="Y1370">
        <f>VLOOKUP(C1370, Query[[Country]:[GDP Per Capita]],18, FALSE)</f>
        <v>34574.71</v>
      </c>
    </row>
    <row r="1371" spans="1:25" x14ac:dyDescent="0.2">
      <c r="A1371">
        <v>170</v>
      </c>
      <c r="B1371" t="s">
        <v>188</v>
      </c>
      <c r="C1371" t="s">
        <v>189</v>
      </c>
      <c r="D1371">
        <v>1</v>
      </c>
      <c r="E1371">
        <v>287</v>
      </c>
      <c r="F1371">
        <v>128</v>
      </c>
      <c r="G1371">
        <v>218</v>
      </c>
      <c r="H1371">
        <v>139</v>
      </c>
      <c r="I1371">
        <v>204</v>
      </c>
      <c r="J1371">
        <v>128</v>
      </c>
      <c r="K1371" t="s">
        <v>1611</v>
      </c>
      <c r="L1371">
        <v>205</v>
      </c>
      <c r="M1371">
        <v>48.15</v>
      </c>
      <c r="N1371">
        <v>2015</v>
      </c>
    </row>
    <row r="1372" spans="1:25" x14ac:dyDescent="0.2">
      <c r="A1372">
        <v>171</v>
      </c>
      <c r="B1372" t="s">
        <v>202</v>
      </c>
      <c r="C1372" t="s">
        <v>15</v>
      </c>
      <c r="D1372">
        <v>76</v>
      </c>
      <c r="E1372">
        <v>200</v>
      </c>
      <c r="F1372">
        <v>567</v>
      </c>
      <c r="G1372">
        <v>218</v>
      </c>
      <c r="H1372">
        <v>195</v>
      </c>
      <c r="I1372">
        <v>91</v>
      </c>
      <c r="J1372">
        <v>161</v>
      </c>
      <c r="K1372" t="s">
        <v>1120</v>
      </c>
      <c r="L1372">
        <v>128</v>
      </c>
      <c r="M1372">
        <v>48.11</v>
      </c>
      <c r="N1372">
        <v>2015</v>
      </c>
      <c r="O1372" t="str">
        <f>VLOOKUP(C1372, Query[[Country]:[Population Rank]],2,FALSE)</f>
        <v>3</v>
      </c>
      <c r="P1372" t="str">
        <f>VLOOKUP(C1372, Query[[Country]:[Growth Rate]],3,FALSE)</f>
        <v>0.59%</v>
      </c>
      <c r="Q1372" t="str">
        <f>VLOOKUP(C1372, Query[[Country]:[World Percentage]],4,FALSE)</f>
        <v>4.25%</v>
      </c>
      <c r="R1372" t="str">
        <f>VLOOKUP(C1372, Query[[Country]:[Density]],5,FALSE)</f>
        <v>35.32</v>
      </c>
      <c r="S1372" t="str">
        <f>VLOOKUP(C1372, Query[[Country]:[Land Area]],6, FALSE)</f>
        <v>9,147,420</v>
      </c>
      <c r="T1372" t="str">
        <f>VLOOKUP(C1372, Query[[Country]:[Area]],10, FALSE)</f>
        <v>9,372,610</v>
      </c>
      <c r="U1372" t="str">
        <f>VLOOKUP(C1372, Query[[Country]:[Region]],12, FALSE)</f>
        <v>Americas</v>
      </c>
      <c r="V1372" t="str">
        <f>VLOOKUP(C1372, Query[[Country]:[Subregion]],13, FALSE)</f>
        <v>Northern America</v>
      </c>
      <c r="W1372" t="str">
        <f>VLOOKUP(C1372, Query[[Country]:[GDP (IMF)]],16, FALSE)</f>
        <v>$22.20 Tn</v>
      </c>
      <c r="X1372" t="str">
        <f>VLOOKUP(C1372, Query[[Country]:[GDP (UN)]],17, FALSE)</f>
        <v>$18.62 Tn</v>
      </c>
      <c r="Y1372">
        <f>VLOOKUP(C1372, Query[[Country]:[GDP Per Capita]],18, FALSE)</f>
        <v>67063.27</v>
      </c>
    </row>
    <row r="1373" spans="1:25" x14ac:dyDescent="0.2">
      <c r="A1373">
        <v>172</v>
      </c>
      <c r="B1373" t="s">
        <v>211</v>
      </c>
      <c r="C1373" t="s">
        <v>95</v>
      </c>
      <c r="D1373">
        <v>3</v>
      </c>
      <c r="E1373">
        <v>162</v>
      </c>
      <c r="F1373">
        <v>441</v>
      </c>
      <c r="G1373">
        <v>182</v>
      </c>
      <c r="H1373">
        <v>118</v>
      </c>
      <c r="I1373">
        <v>189</v>
      </c>
      <c r="J1373">
        <v>212</v>
      </c>
      <c r="K1373" t="s">
        <v>1298</v>
      </c>
      <c r="L1373">
        <v>438</v>
      </c>
      <c r="M1373">
        <v>48.07</v>
      </c>
      <c r="N1373">
        <v>2015</v>
      </c>
      <c r="O1373" t="str">
        <f>VLOOKUP(C1373, Query[[Country]:[Population Rank]],2,FALSE)</f>
        <v>23</v>
      </c>
      <c r="P1373" t="str">
        <f>VLOOKUP(C1373, Query[[Country]:[Growth Rate]],3,FALSE)</f>
        <v>-0.15%</v>
      </c>
      <c r="Q1373" t="str">
        <f>VLOOKUP(C1373, Query[[Country]:[World Percentage]],4,FALSE)</f>
        <v>0.78%</v>
      </c>
      <c r="R1373" t="str">
        <f>VLOOKUP(C1373, Query[[Country]:[Density]],5,FALSE)</f>
        <v>200.65</v>
      </c>
      <c r="S1373" t="str">
        <f>VLOOKUP(C1373, Query[[Country]:[Land Area]],6, FALSE)</f>
        <v>294,140</v>
      </c>
      <c r="T1373" t="str">
        <f>VLOOKUP(C1373, Query[[Country]:[Area]],10, FALSE)</f>
        <v>301,336</v>
      </c>
      <c r="U1373" t="str">
        <f>VLOOKUP(C1373, Query[[Country]:[Region]],12, FALSE)</f>
        <v>Europe</v>
      </c>
      <c r="V1373" t="str">
        <f>VLOOKUP(C1373, Query[[Country]:[Subregion]],13, FALSE)</f>
        <v>Southern Europe</v>
      </c>
      <c r="W1373" t="str">
        <f>VLOOKUP(C1373, Query[[Country]:[GDP (IMF)]],16, FALSE)</f>
        <v>$2.09 Tn</v>
      </c>
      <c r="X1373" t="str">
        <f>VLOOKUP(C1373, Query[[Country]:[GDP (UN)]],17, FALSE)</f>
        <v>$1.86 Tn</v>
      </c>
      <c r="Y1373">
        <f>VLOOKUP(C1373, Query[[Country]:[GDP Per Capita]],18, FALSE)</f>
        <v>34574.71</v>
      </c>
    </row>
    <row r="1374" spans="1:25" x14ac:dyDescent="0.2">
      <c r="A1374">
        <v>173</v>
      </c>
      <c r="B1374" t="s">
        <v>208</v>
      </c>
      <c r="C1374" t="s">
        <v>19</v>
      </c>
      <c r="D1374">
        <v>14</v>
      </c>
      <c r="E1374">
        <v>142</v>
      </c>
      <c r="F1374">
        <v>209</v>
      </c>
      <c r="G1374">
        <v>196</v>
      </c>
      <c r="H1374">
        <v>129</v>
      </c>
      <c r="I1374">
        <v>137</v>
      </c>
      <c r="J1374">
        <v>136</v>
      </c>
      <c r="K1374" t="s">
        <v>1611</v>
      </c>
      <c r="L1374">
        <v>179</v>
      </c>
      <c r="M1374">
        <v>48.07</v>
      </c>
      <c r="N1374">
        <v>2015</v>
      </c>
      <c r="O1374" t="str">
        <f>VLOOKUP(C1374, Query[[Country]:[Population Rank]],2,FALSE)</f>
        <v>21</v>
      </c>
      <c r="P1374" t="str">
        <f>VLOOKUP(C1374, Query[[Country]:[Growth Rate]],3,FALSE)</f>
        <v>0.53%</v>
      </c>
      <c r="Q1374" t="str">
        <f>VLOOKUP(C1374, Query[[Country]:[World Percentage]],4,FALSE)</f>
        <v>0.87%</v>
      </c>
      <c r="R1374" t="str">
        <f>VLOOKUP(C1374, Query[[Country]:[Density]],5,FALSE)</f>
        <v>279.48</v>
      </c>
      <c r="S1374" t="str">
        <f>VLOOKUP(C1374, Query[[Country]:[Land Area]],6, FALSE)</f>
        <v>241,930</v>
      </c>
      <c r="T1374" t="str">
        <f>VLOOKUP(C1374, Query[[Country]:[Area]],10, FALSE)</f>
        <v>242,900</v>
      </c>
      <c r="U1374" t="str">
        <f>VLOOKUP(C1374, Query[[Country]:[Region]],12, FALSE)</f>
        <v>Europe</v>
      </c>
      <c r="V1374" t="str">
        <f>VLOOKUP(C1374, Query[[Country]:[Subregion]],13, FALSE)</f>
        <v>Northern Europe</v>
      </c>
      <c r="W1374" t="str">
        <f>VLOOKUP(C1374, Query[[Country]:[GDP (IMF)]],16, FALSE)</f>
        <v>$2.93 Tn</v>
      </c>
      <c r="X1374" t="str">
        <f>VLOOKUP(C1374, Query[[Country]:[GDP (UN)]],17, FALSE)</f>
        <v>$2.65 Tn</v>
      </c>
      <c r="Y1374">
        <f>VLOOKUP(C1374, Query[[Country]:[GDP Per Capita]],18, FALSE)</f>
        <v>43117.57</v>
      </c>
    </row>
    <row r="1375" spans="1:25" x14ac:dyDescent="0.2">
      <c r="A1375">
        <v>174</v>
      </c>
      <c r="B1375" t="s">
        <v>225</v>
      </c>
      <c r="C1375" t="s">
        <v>117</v>
      </c>
      <c r="D1375">
        <v>3</v>
      </c>
      <c r="E1375">
        <v>351</v>
      </c>
      <c r="F1375">
        <v>510</v>
      </c>
      <c r="G1375">
        <v>202</v>
      </c>
      <c r="H1375">
        <v>220</v>
      </c>
      <c r="I1375">
        <v>230</v>
      </c>
      <c r="J1375">
        <v>161</v>
      </c>
      <c r="K1375" t="s">
        <v>2856</v>
      </c>
      <c r="L1375">
        <v>46</v>
      </c>
      <c r="M1375">
        <v>48.06</v>
      </c>
      <c r="N1375">
        <v>2015</v>
      </c>
      <c r="O1375" t="str">
        <f>VLOOKUP(C1375, Query[[Country]:[Population Rank]],2,FALSE)</f>
        <v>115</v>
      </c>
      <c r="P1375" t="str">
        <f>VLOOKUP(C1375, Query[[Country]:[Growth Rate]],3,FALSE)</f>
        <v>0.35%</v>
      </c>
      <c r="Q1375" t="str">
        <f>VLOOKUP(C1375, Query[[Country]:[World Percentage]],4,FALSE)</f>
        <v>0.07%</v>
      </c>
      <c r="R1375" t="str">
        <f>VLOOKUP(C1375, Query[[Country]:[Density]],5,FALSE)</f>
        <v>134.41</v>
      </c>
      <c r="S1375" t="str">
        <f>VLOOKUP(C1375, Query[[Country]:[Land Area]],6, FALSE)</f>
        <v>42,430</v>
      </c>
      <c r="T1375" t="str">
        <f>VLOOKUP(C1375, Query[[Country]:[Area]],10, FALSE)</f>
        <v>43,094</v>
      </c>
      <c r="U1375" t="str">
        <f>VLOOKUP(C1375, Query[[Country]:[Region]],12, FALSE)</f>
        <v>Europe</v>
      </c>
      <c r="V1375" t="str">
        <f>VLOOKUP(C1375, Query[[Country]:[Subregion]],13, FALSE)</f>
        <v>Northern Europe</v>
      </c>
      <c r="W1375" t="str">
        <f>VLOOKUP(C1375, Query[[Country]:[GDP (IMF)]],16, FALSE)</f>
        <v>$364.55 Bn</v>
      </c>
      <c r="X1375" t="str">
        <f>VLOOKUP(C1375, Query[[Country]:[GDP (UN)]],17, FALSE)</f>
        <v>$306.90 Bn</v>
      </c>
      <c r="Y1375">
        <f>VLOOKUP(C1375, Query[[Country]:[GDP Per Capita]],18, FALSE)</f>
        <v>62937.38</v>
      </c>
    </row>
    <row r="1376" spans="1:25" x14ac:dyDescent="0.2">
      <c r="A1376">
        <v>175</v>
      </c>
      <c r="B1376" t="s">
        <v>213</v>
      </c>
      <c r="C1376" t="s">
        <v>15</v>
      </c>
      <c r="D1376">
        <v>77</v>
      </c>
      <c r="E1376">
        <v>367</v>
      </c>
      <c r="F1376">
        <v>567</v>
      </c>
      <c r="G1376">
        <v>218</v>
      </c>
      <c r="H1376">
        <v>125</v>
      </c>
      <c r="I1376">
        <v>112</v>
      </c>
      <c r="J1376">
        <v>197</v>
      </c>
      <c r="K1376" t="s">
        <v>2225</v>
      </c>
      <c r="L1376">
        <v>180</v>
      </c>
      <c r="M1376">
        <v>48.05</v>
      </c>
      <c r="N1376">
        <v>2015</v>
      </c>
      <c r="O1376" t="str">
        <f>VLOOKUP(C1376, Query[[Country]:[Population Rank]],2,FALSE)</f>
        <v>3</v>
      </c>
      <c r="P1376" t="str">
        <f>VLOOKUP(C1376, Query[[Country]:[Growth Rate]],3,FALSE)</f>
        <v>0.59%</v>
      </c>
      <c r="Q1376" t="str">
        <f>VLOOKUP(C1376, Query[[Country]:[World Percentage]],4,FALSE)</f>
        <v>4.25%</v>
      </c>
      <c r="R1376" t="str">
        <f>VLOOKUP(C1376, Query[[Country]:[Density]],5,FALSE)</f>
        <v>35.32</v>
      </c>
      <c r="S1376" t="str">
        <f>VLOOKUP(C1376, Query[[Country]:[Land Area]],6, FALSE)</f>
        <v>9,147,420</v>
      </c>
      <c r="T1376" t="str">
        <f>VLOOKUP(C1376, Query[[Country]:[Area]],10, FALSE)</f>
        <v>9,372,610</v>
      </c>
      <c r="U1376" t="str">
        <f>VLOOKUP(C1376, Query[[Country]:[Region]],12, FALSE)</f>
        <v>Americas</v>
      </c>
      <c r="V1376" t="str">
        <f>VLOOKUP(C1376, Query[[Country]:[Subregion]],13, FALSE)</f>
        <v>Northern America</v>
      </c>
      <c r="W1376" t="str">
        <f>VLOOKUP(C1376, Query[[Country]:[GDP (IMF)]],16, FALSE)</f>
        <v>$22.20 Tn</v>
      </c>
      <c r="X1376" t="str">
        <f>VLOOKUP(C1376, Query[[Country]:[GDP (UN)]],17, FALSE)</f>
        <v>$18.62 Tn</v>
      </c>
      <c r="Y1376">
        <f>VLOOKUP(C1376, Query[[Country]:[GDP Per Capita]],18, FALSE)</f>
        <v>67063.27</v>
      </c>
    </row>
    <row r="1377" spans="1:25" x14ac:dyDescent="0.2">
      <c r="A1377">
        <v>176</v>
      </c>
      <c r="B1377" t="s">
        <v>193</v>
      </c>
      <c r="C1377" t="s">
        <v>101</v>
      </c>
      <c r="D1377">
        <v>10</v>
      </c>
      <c r="E1377">
        <v>111</v>
      </c>
      <c r="F1377">
        <v>219</v>
      </c>
      <c r="G1377">
        <v>89</v>
      </c>
      <c r="H1377">
        <v>179</v>
      </c>
      <c r="I1377">
        <v>155</v>
      </c>
      <c r="J1377">
        <v>212</v>
      </c>
      <c r="K1377" t="s">
        <v>2293</v>
      </c>
      <c r="L1377">
        <v>328</v>
      </c>
      <c r="M1377">
        <v>48.01</v>
      </c>
      <c r="N1377">
        <v>2015</v>
      </c>
      <c r="O1377" t="str">
        <f>VLOOKUP(C1377, Query[[Country]:[Population Rank]],2,FALSE)</f>
        <v>19</v>
      </c>
      <c r="P1377" t="str">
        <f>VLOOKUP(C1377, Query[[Country]:[Growth Rate]],3,FALSE)</f>
        <v>0.32%</v>
      </c>
      <c r="Q1377" t="str">
        <f>VLOOKUP(C1377, Query[[Country]:[World Percentage]],4,FALSE)</f>
        <v>1.07%</v>
      </c>
      <c r="R1377" t="str">
        <f>VLOOKUP(C1377, Query[[Country]:[Density]],5,FALSE)</f>
        <v>234.61</v>
      </c>
      <c r="S1377" t="str">
        <f>VLOOKUP(C1377, Query[[Country]:[Land Area]],6, FALSE)</f>
        <v>348,560</v>
      </c>
      <c r="T1377" t="str">
        <f>VLOOKUP(C1377, Query[[Country]:[Area]],10, FALSE)</f>
        <v>357,114</v>
      </c>
      <c r="U1377" t="str">
        <f>VLOOKUP(C1377, Query[[Country]:[Region]],12, FALSE)</f>
        <v>Europe</v>
      </c>
      <c r="V1377" t="str">
        <f>VLOOKUP(C1377, Query[[Country]:[Subregion]],13, FALSE)</f>
        <v>Western Europe</v>
      </c>
      <c r="W1377" t="str">
        <f>VLOOKUP(C1377, Query[[Country]:[GDP (IMF)]],16, FALSE)</f>
        <v>$4.16 Tn</v>
      </c>
      <c r="X1377" t="str">
        <f>VLOOKUP(C1377, Query[[Country]:[GDP (UN)]],17, FALSE)</f>
        <v>$3.48 Tn</v>
      </c>
      <c r="Y1377">
        <f>VLOOKUP(C1377, Query[[Country]:[GDP Per Capita]],18, FALSE)</f>
        <v>49617.15</v>
      </c>
    </row>
    <row r="1378" spans="1:25" x14ac:dyDescent="0.2">
      <c r="A1378">
        <v>177</v>
      </c>
      <c r="B1378" t="s">
        <v>2689</v>
      </c>
      <c r="C1378" t="s">
        <v>101</v>
      </c>
      <c r="D1378">
        <v>11</v>
      </c>
      <c r="E1378">
        <v>43</v>
      </c>
      <c r="F1378">
        <v>171</v>
      </c>
      <c r="G1378">
        <v>176</v>
      </c>
      <c r="H1378">
        <v>174</v>
      </c>
      <c r="I1378">
        <v>146</v>
      </c>
      <c r="J1378">
        <v>264</v>
      </c>
      <c r="K1378" t="s">
        <v>2712</v>
      </c>
      <c r="L1378">
        <v>299</v>
      </c>
      <c r="M1378">
        <v>47.98</v>
      </c>
      <c r="N1378">
        <v>2015</v>
      </c>
      <c r="O1378" t="str">
        <f>VLOOKUP(C1378, Query[[Country]:[Population Rank]],2,FALSE)</f>
        <v>19</v>
      </c>
      <c r="P1378" t="str">
        <f>VLOOKUP(C1378, Query[[Country]:[Growth Rate]],3,FALSE)</f>
        <v>0.32%</v>
      </c>
      <c r="Q1378" t="str">
        <f>VLOOKUP(C1378, Query[[Country]:[World Percentage]],4,FALSE)</f>
        <v>1.07%</v>
      </c>
      <c r="R1378" t="str">
        <f>VLOOKUP(C1378, Query[[Country]:[Density]],5,FALSE)</f>
        <v>234.61</v>
      </c>
      <c r="S1378" t="str">
        <f>VLOOKUP(C1378, Query[[Country]:[Land Area]],6, FALSE)</f>
        <v>348,560</v>
      </c>
      <c r="T1378" t="str">
        <f>VLOOKUP(C1378, Query[[Country]:[Area]],10, FALSE)</f>
        <v>357,114</v>
      </c>
      <c r="U1378" t="str">
        <f>VLOOKUP(C1378, Query[[Country]:[Region]],12, FALSE)</f>
        <v>Europe</v>
      </c>
      <c r="V1378" t="str">
        <f>VLOOKUP(C1378, Query[[Country]:[Subregion]],13, FALSE)</f>
        <v>Western Europe</v>
      </c>
      <c r="W1378" t="str">
        <f>VLOOKUP(C1378, Query[[Country]:[GDP (IMF)]],16, FALSE)</f>
        <v>$4.16 Tn</v>
      </c>
      <c r="X1378" t="str">
        <f>VLOOKUP(C1378, Query[[Country]:[GDP (UN)]],17, FALSE)</f>
        <v>$3.48 Tn</v>
      </c>
      <c r="Y1378">
        <f>VLOOKUP(C1378, Query[[Country]:[GDP Per Capita]],18, FALSE)</f>
        <v>49617.15</v>
      </c>
    </row>
    <row r="1379" spans="1:25" x14ac:dyDescent="0.2">
      <c r="A1379">
        <v>178</v>
      </c>
      <c r="B1379" t="s">
        <v>218</v>
      </c>
      <c r="C1379" t="s">
        <v>30</v>
      </c>
      <c r="D1379">
        <v>10</v>
      </c>
      <c r="E1379">
        <v>279</v>
      </c>
      <c r="F1379">
        <v>277</v>
      </c>
      <c r="G1379">
        <v>135</v>
      </c>
      <c r="H1379">
        <v>148</v>
      </c>
      <c r="I1379">
        <v>173</v>
      </c>
      <c r="J1379">
        <v>287</v>
      </c>
      <c r="K1379" t="s">
        <v>2676</v>
      </c>
      <c r="L1379">
        <v>53</v>
      </c>
      <c r="M1379">
        <v>47.97</v>
      </c>
      <c r="N1379">
        <v>2015</v>
      </c>
      <c r="O1379" t="str">
        <f>VLOOKUP(C1379, Query[[Country]:[Population Rank]],2,FALSE)</f>
        <v>11</v>
      </c>
      <c r="P1379" t="str">
        <f>VLOOKUP(C1379, Query[[Country]:[Growth Rate]],3,FALSE)</f>
        <v>-0.30%</v>
      </c>
      <c r="Q1379" t="str">
        <f>VLOOKUP(C1379, Query[[Country]:[World Percentage]],4,FALSE)</f>
        <v>1.62%</v>
      </c>
      <c r="R1379" t="str">
        <f>VLOOKUP(C1379, Query[[Country]:[Density]],5,FALSE)</f>
        <v>334.66</v>
      </c>
      <c r="S1379" t="str">
        <f>VLOOKUP(C1379, Query[[Country]:[Land Area]],6, FALSE)</f>
        <v>364,555</v>
      </c>
      <c r="T1379" t="str">
        <f>VLOOKUP(C1379, Query[[Country]:[Area]],10, FALSE)</f>
        <v>377,930</v>
      </c>
      <c r="U1379" t="str">
        <f>VLOOKUP(C1379, Query[[Country]:[Region]],12, FALSE)</f>
        <v>Asia</v>
      </c>
      <c r="V1379" t="str">
        <f>VLOOKUP(C1379, Query[[Country]:[Subregion]],13, FALSE)</f>
        <v>Eastern Asia</v>
      </c>
      <c r="W1379" t="str">
        <f>VLOOKUP(C1379, Query[[Country]:[GDP (IMF)]],16, FALSE)</f>
        <v>$5.50 Tn</v>
      </c>
      <c r="X1379" t="str">
        <f>VLOOKUP(C1379, Query[[Country]:[GDP (UN)]],17, FALSE)</f>
        <v>$4.94 Tn</v>
      </c>
      <c r="Y1379">
        <f>VLOOKUP(C1379, Query[[Country]:[GDP Per Capita]],18, FALSE)</f>
        <v>43450.14</v>
      </c>
    </row>
    <row r="1380" spans="1:25" x14ac:dyDescent="0.2">
      <c r="A1380">
        <v>179</v>
      </c>
      <c r="B1380" t="s">
        <v>133</v>
      </c>
      <c r="C1380" t="s">
        <v>115</v>
      </c>
      <c r="D1380">
        <v>6</v>
      </c>
      <c r="E1380">
        <v>196</v>
      </c>
      <c r="F1380">
        <v>379</v>
      </c>
      <c r="G1380">
        <v>52</v>
      </c>
      <c r="H1380">
        <v>130</v>
      </c>
      <c r="I1380">
        <v>99</v>
      </c>
      <c r="J1380">
        <v>197</v>
      </c>
      <c r="K1380" t="s">
        <v>1945</v>
      </c>
      <c r="L1380">
        <v>415</v>
      </c>
      <c r="M1380">
        <v>47.97</v>
      </c>
      <c r="N1380">
        <v>2015</v>
      </c>
      <c r="O1380" t="str">
        <f>VLOOKUP(C1380, Query[[Country]:[Population Rank]],2,FALSE)</f>
        <v>55</v>
      </c>
      <c r="P1380" t="str">
        <f>VLOOKUP(C1380, Query[[Country]:[Growth Rate]],3,FALSE)</f>
        <v>1.18%</v>
      </c>
      <c r="Q1380" t="str">
        <f>VLOOKUP(C1380, Query[[Country]:[World Percentage]],4,FALSE)</f>
        <v>0.33%</v>
      </c>
      <c r="R1380" t="str">
        <f>VLOOKUP(C1380, Query[[Country]:[Density]],5,FALSE)</f>
        <v>3.32</v>
      </c>
      <c r="S1380" t="str">
        <f>VLOOKUP(C1380, Query[[Country]:[Land Area]],6, FALSE)</f>
        <v>7,682,300</v>
      </c>
      <c r="T1380" t="str">
        <f>VLOOKUP(C1380, Query[[Country]:[Area]],10, FALSE)</f>
        <v>7,692,024</v>
      </c>
      <c r="U1380" t="str">
        <f>VLOOKUP(C1380, Query[[Country]:[Region]],12, FALSE)</f>
        <v>Oceania</v>
      </c>
      <c r="V1380" t="str">
        <f>VLOOKUP(C1380, Query[[Country]:[Subregion]],13, FALSE)</f>
        <v>Australia and New Zealand</v>
      </c>
      <c r="W1380" t="str">
        <f>VLOOKUP(C1380, Query[[Country]:[GDP (IMF)]],16, FALSE)</f>
        <v>$1.48 Tn</v>
      </c>
      <c r="X1380" t="str">
        <f>VLOOKUP(C1380, Query[[Country]:[GDP (UN)]],17, FALSE)</f>
        <v>$1.30 Tn</v>
      </c>
      <c r="Y1380">
        <f>VLOOKUP(C1380, Query[[Country]:[GDP Per Capita]],18, FALSE)</f>
        <v>58096.73</v>
      </c>
    </row>
    <row r="1381" spans="1:25" x14ac:dyDescent="0.2">
      <c r="A1381">
        <v>180</v>
      </c>
      <c r="B1381" t="s">
        <v>224</v>
      </c>
      <c r="C1381" t="s">
        <v>138</v>
      </c>
      <c r="D1381">
        <v>3</v>
      </c>
      <c r="E1381">
        <v>335</v>
      </c>
      <c r="F1381">
        <v>143</v>
      </c>
      <c r="G1381">
        <v>218</v>
      </c>
      <c r="H1381">
        <v>81</v>
      </c>
      <c r="I1381">
        <v>267</v>
      </c>
      <c r="J1381">
        <v>212</v>
      </c>
      <c r="K1381" t="s">
        <v>2850</v>
      </c>
      <c r="L1381">
        <v>198</v>
      </c>
      <c r="M1381">
        <v>47.96</v>
      </c>
      <c r="N1381">
        <v>2015</v>
      </c>
      <c r="O1381" t="str">
        <f>VLOOKUP(C1381, Query[[Country]:[Population Rank]],2,FALSE)</f>
        <v>1</v>
      </c>
      <c r="P1381" t="str">
        <f>VLOOKUP(C1381, Query[[Country]:[Growth Rate]],3,FALSE)</f>
        <v>0.39%</v>
      </c>
      <c r="Q1381" t="str">
        <f>VLOOKUP(C1381, Query[[Country]:[World Percentage]],4,FALSE)</f>
        <v>18.47%</v>
      </c>
      <c r="R1381" t="str">
        <f>VLOOKUP(C1381, Query[[Country]:[Density]],5,FALSE)</f>
        <v>148.28</v>
      </c>
      <c r="S1381" t="str">
        <f>VLOOKUP(C1381, Query[[Country]:[Land Area]],6, FALSE)</f>
        <v>9,388,211</v>
      </c>
      <c r="T1381" t="str">
        <f>VLOOKUP(C1381, Query[[Country]:[Area]],10, FALSE)</f>
        <v>9,706,961</v>
      </c>
      <c r="U1381" t="str">
        <f>VLOOKUP(C1381, Query[[Country]:[Region]],12, FALSE)</f>
        <v>Asia</v>
      </c>
      <c r="V1381" t="str">
        <f>VLOOKUP(C1381, Query[[Country]:[Subregion]],13, FALSE)</f>
        <v>Eastern Asia</v>
      </c>
      <c r="W1381" t="str">
        <f>VLOOKUP(C1381, Query[[Country]:[GDP (IMF)]],16, FALSE)</f>
        <v>$15.47 Tn</v>
      </c>
      <c r="X1381" t="str">
        <f>VLOOKUP(C1381, Query[[Country]:[GDP (UN)]],17, FALSE)</f>
        <v>$11.22 Tn</v>
      </c>
      <c r="Y1381">
        <f>VLOOKUP(C1381, Query[[Country]:[GDP Per Capita]],18, FALSE)</f>
        <v>10746.78</v>
      </c>
    </row>
    <row r="1382" spans="1:25" x14ac:dyDescent="0.2">
      <c r="A1382">
        <v>181</v>
      </c>
      <c r="B1382" t="s">
        <v>215</v>
      </c>
      <c r="C1382" t="s">
        <v>15</v>
      </c>
      <c r="D1382">
        <v>78</v>
      </c>
      <c r="E1382">
        <v>367</v>
      </c>
      <c r="F1382">
        <v>567</v>
      </c>
      <c r="G1382">
        <v>218</v>
      </c>
      <c r="H1382">
        <v>223</v>
      </c>
      <c r="I1382">
        <v>170</v>
      </c>
      <c r="J1382">
        <v>82</v>
      </c>
      <c r="K1382" t="s">
        <v>1611</v>
      </c>
      <c r="L1382">
        <v>100</v>
      </c>
      <c r="M1382">
        <v>47.95</v>
      </c>
      <c r="N1382">
        <v>2015</v>
      </c>
      <c r="O1382" t="str">
        <f>VLOOKUP(C1382, Query[[Country]:[Population Rank]],2,FALSE)</f>
        <v>3</v>
      </c>
      <c r="P1382" t="str">
        <f>VLOOKUP(C1382, Query[[Country]:[Growth Rate]],3,FALSE)</f>
        <v>0.59%</v>
      </c>
      <c r="Q1382" t="str">
        <f>VLOOKUP(C1382, Query[[Country]:[World Percentage]],4,FALSE)</f>
        <v>4.25%</v>
      </c>
      <c r="R1382" t="str">
        <f>VLOOKUP(C1382, Query[[Country]:[Density]],5,FALSE)</f>
        <v>35.32</v>
      </c>
      <c r="S1382" t="str">
        <f>VLOOKUP(C1382, Query[[Country]:[Land Area]],6, FALSE)</f>
        <v>9,147,420</v>
      </c>
      <c r="T1382" t="str">
        <f>VLOOKUP(C1382, Query[[Country]:[Area]],10, FALSE)</f>
        <v>9,372,610</v>
      </c>
      <c r="U1382" t="str">
        <f>VLOOKUP(C1382, Query[[Country]:[Region]],12, FALSE)</f>
        <v>Americas</v>
      </c>
      <c r="V1382" t="str">
        <f>VLOOKUP(C1382, Query[[Country]:[Subregion]],13, FALSE)</f>
        <v>Northern America</v>
      </c>
      <c r="W1382" t="str">
        <f>VLOOKUP(C1382, Query[[Country]:[GDP (IMF)]],16, FALSE)</f>
        <v>$22.20 Tn</v>
      </c>
      <c r="X1382" t="str">
        <f>VLOOKUP(C1382, Query[[Country]:[GDP (UN)]],17, FALSE)</f>
        <v>$18.62 Tn</v>
      </c>
      <c r="Y1382">
        <f>VLOOKUP(C1382, Query[[Country]:[GDP Per Capita]],18, FALSE)</f>
        <v>67063.27</v>
      </c>
    </row>
    <row r="1383" spans="1:25" x14ac:dyDescent="0.2">
      <c r="A1383">
        <v>182</v>
      </c>
      <c r="B1383" t="s">
        <v>206</v>
      </c>
      <c r="C1383" t="s">
        <v>66</v>
      </c>
      <c r="D1383">
        <v>7</v>
      </c>
      <c r="E1383">
        <v>71</v>
      </c>
      <c r="F1383">
        <v>567</v>
      </c>
      <c r="G1383">
        <v>49</v>
      </c>
      <c r="H1383">
        <v>191</v>
      </c>
      <c r="I1383">
        <v>145</v>
      </c>
      <c r="J1383">
        <v>264</v>
      </c>
      <c r="K1383" t="s">
        <v>2857</v>
      </c>
      <c r="L1383">
        <v>269</v>
      </c>
      <c r="M1383">
        <v>47.89</v>
      </c>
      <c r="N1383">
        <v>2015</v>
      </c>
      <c r="O1383" t="str">
        <f>VLOOKUP(C1383, Query[[Country]:[Population Rank]],2,FALSE)</f>
        <v>22</v>
      </c>
      <c r="P1383" t="str">
        <f>VLOOKUP(C1383, Query[[Country]:[Growth Rate]],3,FALSE)</f>
        <v>0.22%</v>
      </c>
      <c r="Q1383" t="str">
        <f>VLOOKUP(C1383, Query[[Country]:[World Percentage]],4,FALSE)</f>
        <v>0.84%</v>
      </c>
      <c r="R1383" t="str">
        <f>VLOOKUP(C1383, Query[[Country]:[Density]],5,FALSE)</f>
        <v>118.31</v>
      </c>
      <c r="S1383" t="str">
        <f>VLOOKUP(C1383, Query[[Country]:[Land Area]],6, FALSE)</f>
        <v>547,557</v>
      </c>
      <c r="T1383" t="str">
        <f>VLOOKUP(C1383, Query[[Country]:[Area]],10, FALSE)</f>
        <v>551,695</v>
      </c>
      <c r="U1383" t="str">
        <f>VLOOKUP(C1383, Query[[Country]:[Region]],12, FALSE)</f>
        <v>Europe</v>
      </c>
      <c r="V1383" t="str">
        <f>VLOOKUP(C1383, Query[[Country]:[Subregion]],13, FALSE)</f>
        <v>Western Europe</v>
      </c>
      <c r="W1383" t="str">
        <f>VLOOKUP(C1383, Query[[Country]:[GDP (IMF)]],16, FALSE)</f>
        <v>$2.88 Tn</v>
      </c>
      <c r="X1383" t="str">
        <f>VLOOKUP(C1383, Query[[Country]:[GDP (UN)]],17, FALSE)</f>
        <v>$2.47 Tn</v>
      </c>
      <c r="Y1383">
        <f>VLOOKUP(C1383, Query[[Country]:[GDP Per Capita]],18, FALSE)</f>
        <v>44061.52</v>
      </c>
    </row>
    <row r="1384" spans="1:25" x14ac:dyDescent="0.2">
      <c r="A1384">
        <v>183</v>
      </c>
      <c r="B1384" t="s">
        <v>222</v>
      </c>
      <c r="C1384" t="s">
        <v>15</v>
      </c>
      <c r="D1384">
        <v>79</v>
      </c>
      <c r="E1384">
        <v>367</v>
      </c>
      <c r="F1384">
        <v>567</v>
      </c>
      <c r="G1384">
        <v>80</v>
      </c>
      <c r="H1384">
        <v>296</v>
      </c>
      <c r="I1384">
        <v>76</v>
      </c>
      <c r="J1384">
        <v>234</v>
      </c>
      <c r="K1384" t="s">
        <v>2100</v>
      </c>
      <c r="L1384">
        <v>143</v>
      </c>
      <c r="M1384">
        <v>47.85</v>
      </c>
      <c r="N1384">
        <v>2015</v>
      </c>
      <c r="O1384" t="str">
        <f>VLOOKUP(C1384, Query[[Country]:[Population Rank]],2,FALSE)</f>
        <v>3</v>
      </c>
      <c r="P1384" t="str">
        <f>VLOOKUP(C1384, Query[[Country]:[Growth Rate]],3,FALSE)</f>
        <v>0.59%</v>
      </c>
      <c r="Q1384" t="str">
        <f>VLOOKUP(C1384, Query[[Country]:[World Percentage]],4,FALSE)</f>
        <v>4.25%</v>
      </c>
      <c r="R1384" t="str">
        <f>VLOOKUP(C1384, Query[[Country]:[Density]],5,FALSE)</f>
        <v>35.32</v>
      </c>
      <c r="S1384" t="str">
        <f>VLOOKUP(C1384, Query[[Country]:[Land Area]],6, FALSE)</f>
        <v>9,147,420</v>
      </c>
      <c r="T1384" t="str">
        <f>VLOOKUP(C1384, Query[[Country]:[Area]],10, FALSE)</f>
        <v>9,372,610</v>
      </c>
      <c r="U1384" t="str">
        <f>VLOOKUP(C1384, Query[[Country]:[Region]],12, FALSE)</f>
        <v>Americas</v>
      </c>
      <c r="V1384" t="str">
        <f>VLOOKUP(C1384, Query[[Country]:[Subregion]],13, FALSE)</f>
        <v>Northern America</v>
      </c>
      <c r="W1384" t="str">
        <f>VLOOKUP(C1384, Query[[Country]:[GDP (IMF)]],16, FALSE)</f>
        <v>$22.20 Tn</v>
      </c>
      <c r="X1384" t="str">
        <f>VLOOKUP(C1384, Query[[Country]:[GDP (UN)]],17, FALSE)</f>
        <v>$18.62 Tn</v>
      </c>
      <c r="Y1384">
        <f>VLOOKUP(C1384, Query[[Country]:[GDP Per Capita]],18, FALSE)</f>
        <v>67063.27</v>
      </c>
    </row>
    <row r="1385" spans="1:25" x14ac:dyDescent="0.2">
      <c r="A1385">
        <v>184</v>
      </c>
      <c r="B1385" t="s">
        <v>194</v>
      </c>
      <c r="C1385" t="s">
        <v>15</v>
      </c>
      <c r="D1385">
        <v>80</v>
      </c>
      <c r="E1385">
        <v>367</v>
      </c>
      <c r="F1385">
        <v>42</v>
      </c>
      <c r="G1385">
        <v>218</v>
      </c>
      <c r="H1385">
        <v>310</v>
      </c>
      <c r="I1385">
        <v>257</v>
      </c>
      <c r="J1385">
        <v>511</v>
      </c>
      <c r="K1385" t="s">
        <v>2721</v>
      </c>
      <c r="L1385">
        <v>156</v>
      </c>
      <c r="M1385">
        <v>47.83</v>
      </c>
      <c r="N1385">
        <v>2015</v>
      </c>
      <c r="O1385" t="str">
        <f>VLOOKUP(C1385, Query[[Country]:[Population Rank]],2,FALSE)</f>
        <v>3</v>
      </c>
      <c r="P1385" t="str">
        <f>VLOOKUP(C1385, Query[[Country]:[Growth Rate]],3,FALSE)</f>
        <v>0.59%</v>
      </c>
      <c r="Q1385" t="str">
        <f>VLOOKUP(C1385, Query[[Country]:[World Percentage]],4,FALSE)</f>
        <v>4.25%</v>
      </c>
      <c r="R1385" t="str">
        <f>VLOOKUP(C1385, Query[[Country]:[Density]],5,FALSE)</f>
        <v>35.32</v>
      </c>
      <c r="S1385" t="str">
        <f>VLOOKUP(C1385, Query[[Country]:[Land Area]],6, FALSE)</f>
        <v>9,147,420</v>
      </c>
      <c r="T1385" t="str">
        <f>VLOOKUP(C1385, Query[[Country]:[Area]],10, FALSE)</f>
        <v>9,372,610</v>
      </c>
      <c r="U1385" t="str">
        <f>VLOOKUP(C1385, Query[[Country]:[Region]],12, FALSE)</f>
        <v>Americas</v>
      </c>
      <c r="V1385" t="str">
        <f>VLOOKUP(C1385, Query[[Country]:[Subregion]],13, FALSE)</f>
        <v>Northern America</v>
      </c>
      <c r="W1385" t="str">
        <f>VLOOKUP(C1385, Query[[Country]:[GDP (IMF)]],16, FALSE)</f>
        <v>$22.20 Tn</v>
      </c>
      <c r="X1385" t="str">
        <f>VLOOKUP(C1385, Query[[Country]:[GDP (UN)]],17, FALSE)</f>
        <v>$18.62 Tn</v>
      </c>
      <c r="Y1385">
        <f>VLOOKUP(C1385, Query[[Country]:[GDP Per Capita]],18, FALSE)</f>
        <v>67063.27</v>
      </c>
    </row>
    <row r="1386" spans="1:25" x14ac:dyDescent="0.2">
      <c r="A1386">
        <v>185</v>
      </c>
      <c r="B1386" t="s">
        <v>228</v>
      </c>
      <c r="C1386" t="s">
        <v>229</v>
      </c>
      <c r="D1386">
        <v>1</v>
      </c>
      <c r="E1386">
        <v>338</v>
      </c>
      <c r="F1386">
        <v>78</v>
      </c>
      <c r="G1386">
        <v>200</v>
      </c>
      <c r="H1386">
        <v>289</v>
      </c>
      <c r="I1386">
        <v>233</v>
      </c>
      <c r="J1386">
        <v>115</v>
      </c>
      <c r="K1386" t="s">
        <v>2464</v>
      </c>
      <c r="L1386">
        <v>153</v>
      </c>
      <c r="M1386">
        <v>47.73</v>
      </c>
      <c r="N1386">
        <v>2015</v>
      </c>
      <c r="O1386" t="str">
        <f>VLOOKUP(C1386, Query[[Country]:[Population Rank]],2,FALSE)</f>
        <v>124</v>
      </c>
      <c r="P1386" t="str">
        <f>VLOOKUP(C1386, Query[[Country]:[Growth Rate]],3,FALSE)</f>
        <v>1.13%</v>
      </c>
      <c r="Q1386" t="str">
        <f>VLOOKUP(C1386, Query[[Country]:[World Percentage]],4,FALSE)</f>
        <v>0.06%</v>
      </c>
      <c r="R1386" t="str">
        <f>VLOOKUP(C1386, Query[[Country]:[Density]],5,FALSE)</f>
        <v>70.27</v>
      </c>
      <c r="S1386" t="str">
        <f>VLOOKUP(C1386, Query[[Country]:[Land Area]],6, FALSE)</f>
        <v>68,890</v>
      </c>
      <c r="T1386" t="str">
        <f>VLOOKUP(C1386, Query[[Country]:[Area]],10, FALSE)</f>
        <v>70,273</v>
      </c>
      <c r="U1386" t="str">
        <f>VLOOKUP(C1386, Query[[Country]:[Region]],12, FALSE)</f>
        <v>Europe</v>
      </c>
      <c r="V1386" t="str">
        <f>VLOOKUP(C1386, Query[[Country]:[Subregion]],13, FALSE)</f>
        <v>Northern Europe</v>
      </c>
      <c r="W1386" t="str">
        <f>VLOOKUP(C1386, Query[[Country]:[GDP (IMF)]],16, FALSE)</f>
        <v>$405.19 Bn</v>
      </c>
      <c r="X1386" t="str">
        <f>VLOOKUP(C1386, Query[[Country]:[GDP (UN)]],17, FALSE)</f>
        <v>$304.82 Bn</v>
      </c>
      <c r="Y1386">
        <f>VLOOKUP(C1386, Query[[Country]:[GDP Per Capita]],18, FALSE)</f>
        <v>82058.03</v>
      </c>
    </row>
    <row r="1387" spans="1:25" x14ac:dyDescent="0.2">
      <c r="A1387">
        <v>186</v>
      </c>
      <c r="B1387" t="s">
        <v>223</v>
      </c>
      <c r="C1387" t="s">
        <v>33</v>
      </c>
      <c r="D1387">
        <v>6</v>
      </c>
      <c r="E1387">
        <v>102</v>
      </c>
      <c r="F1387">
        <v>423</v>
      </c>
      <c r="G1387">
        <v>218</v>
      </c>
      <c r="H1387">
        <v>235</v>
      </c>
      <c r="I1387">
        <v>101</v>
      </c>
      <c r="J1387">
        <v>115</v>
      </c>
      <c r="K1387" t="s">
        <v>2542</v>
      </c>
      <c r="L1387">
        <v>683</v>
      </c>
      <c r="M1387">
        <v>47.73</v>
      </c>
      <c r="N1387">
        <v>2015</v>
      </c>
      <c r="O1387" t="str">
        <f>VLOOKUP(C1387, Query[[Country]:[Population Rank]],2,FALSE)</f>
        <v>101</v>
      </c>
      <c r="P1387" t="str">
        <f>VLOOKUP(C1387, Query[[Country]:[Growth Rate]],3,FALSE)</f>
        <v>0.74%</v>
      </c>
      <c r="Q1387" t="str">
        <f>VLOOKUP(C1387, Query[[Country]:[World Percentage]],4,FALSE)</f>
        <v>0.11%</v>
      </c>
      <c r="R1387" t="str">
        <f>VLOOKUP(C1387, Query[[Country]:[Density]],5,FALSE)</f>
        <v>209.64</v>
      </c>
      <c r="S1387" t="str">
        <f>VLOOKUP(C1387, Query[[Country]:[Land Area]],6, FALSE)</f>
        <v>39,516</v>
      </c>
      <c r="T1387" t="str">
        <f>VLOOKUP(C1387, Query[[Country]:[Area]],10, FALSE)</f>
        <v>41,284</v>
      </c>
      <c r="U1387" t="str">
        <f>VLOOKUP(C1387, Query[[Country]:[Region]],12, FALSE)</f>
        <v>Europe</v>
      </c>
      <c r="V1387" t="str">
        <f>VLOOKUP(C1387, Query[[Country]:[Subregion]],13, FALSE)</f>
        <v>Western Europe</v>
      </c>
      <c r="W1387" t="str">
        <f>VLOOKUP(C1387, Query[[Country]:[GDP (IMF)]],16, FALSE)</f>
        <v>$740.70 Bn</v>
      </c>
      <c r="X1387" t="str">
        <f>VLOOKUP(C1387, Query[[Country]:[GDP (UN)]],17, FALSE)</f>
        <v>$668.85 Bn</v>
      </c>
      <c r="Y1387">
        <f>VLOOKUP(C1387, Query[[Country]:[GDP Per Capita]],18, FALSE)</f>
        <v>85584.56</v>
      </c>
    </row>
    <row r="1388" spans="1:25" x14ac:dyDescent="0.2">
      <c r="A1388">
        <v>187</v>
      </c>
      <c r="B1388" t="s">
        <v>212</v>
      </c>
      <c r="C1388" t="s">
        <v>15</v>
      </c>
      <c r="D1388">
        <v>81</v>
      </c>
      <c r="E1388">
        <v>286</v>
      </c>
      <c r="F1388">
        <v>186</v>
      </c>
      <c r="G1388">
        <v>109</v>
      </c>
      <c r="H1388">
        <v>151</v>
      </c>
      <c r="I1388">
        <v>178</v>
      </c>
      <c r="J1388">
        <v>82</v>
      </c>
      <c r="K1388" t="s">
        <v>2712</v>
      </c>
      <c r="L1388">
        <v>339</v>
      </c>
      <c r="M1388">
        <v>47.71</v>
      </c>
      <c r="N1388">
        <v>2015</v>
      </c>
      <c r="O1388" t="str">
        <f>VLOOKUP(C1388, Query[[Country]:[Population Rank]],2,FALSE)</f>
        <v>3</v>
      </c>
      <c r="P1388" t="str">
        <f>VLOOKUP(C1388, Query[[Country]:[Growth Rate]],3,FALSE)</f>
        <v>0.59%</v>
      </c>
      <c r="Q1388" t="str">
        <f>VLOOKUP(C1388, Query[[Country]:[World Percentage]],4,FALSE)</f>
        <v>4.25%</v>
      </c>
      <c r="R1388" t="str">
        <f>VLOOKUP(C1388, Query[[Country]:[Density]],5,FALSE)</f>
        <v>35.32</v>
      </c>
      <c r="S1388" t="str">
        <f>VLOOKUP(C1388, Query[[Country]:[Land Area]],6, FALSE)</f>
        <v>9,147,420</v>
      </c>
      <c r="T1388" t="str">
        <f>VLOOKUP(C1388, Query[[Country]:[Area]],10, FALSE)</f>
        <v>9,372,610</v>
      </c>
      <c r="U1388" t="str">
        <f>VLOOKUP(C1388, Query[[Country]:[Region]],12, FALSE)</f>
        <v>Americas</v>
      </c>
      <c r="V1388" t="str">
        <f>VLOOKUP(C1388, Query[[Country]:[Subregion]],13, FALSE)</f>
        <v>Northern America</v>
      </c>
      <c r="W1388" t="str">
        <f>VLOOKUP(C1388, Query[[Country]:[GDP (IMF)]],16, FALSE)</f>
        <v>$22.20 Tn</v>
      </c>
      <c r="X1388" t="str">
        <f>VLOOKUP(C1388, Query[[Country]:[GDP (UN)]],17, FALSE)</f>
        <v>$18.62 Tn</v>
      </c>
      <c r="Y1388">
        <f>VLOOKUP(C1388, Query[[Country]:[GDP Per Capita]],18, FALSE)</f>
        <v>67063.27</v>
      </c>
    </row>
    <row r="1389" spans="1:25" x14ac:dyDescent="0.2">
      <c r="A1389">
        <v>188</v>
      </c>
      <c r="B1389" t="s">
        <v>250</v>
      </c>
      <c r="C1389" t="s">
        <v>66</v>
      </c>
      <c r="D1389">
        <v>8</v>
      </c>
      <c r="E1389">
        <v>195</v>
      </c>
      <c r="F1389">
        <v>567</v>
      </c>
      <c r="G1389">
        <v>218</v>
      </c>
      <c r="H1389">
        <v>110</v>
      </c>
      <c r="I1389">
        <v>93</v>
      </c>
      <c r="J1389">
        <v>234</v>
      </c>
      <c r="K1389" t="s">
        <v>2854</v>
      </c>
      <c r="L1389">
        <v>160</v>
      </c>
      <c r="M1389">
        <v>47.71</v>
      </c>
      <c r="N1389">
        <v>2015</v>
      </c>
      <c r="O1389" t="str">
        <f>VLOOKUP(C1389, Query[[Country]:[Population Rank]],2,FALSE)</f>
        <v>22</v>
      </c>
      <c r="P1389" t="str">
        <f>VLOOKUP(C1389, Query[[Country]:[Growth Rate]],3,FALSE)</f>
        <v>0.22%</v>
      </c>
      <c r="Q1389" t="str">
        <f>VLOOKUP(C1389, Query[[Country]:[World Percentage]],4,FALSE)</f>
        <v>0.84%</v>
      </c>
      <c r="R1389" t="str">
        <f>VLOOKUP(C1389, Query[[Country]:[Density]],5,FALSE)</f>
        <v>118.31</v>
      </c>
      <c r="S1389" t="str">
        <f>VLOOKUP(C1389, Query[[Country]:[Land Area]],6, FALSE)</f>
        <v>547,557</v>
      </c>
      <c r="T1389" t="str">
        <f>VLOOKUP(C1389, Query[[Country]:[Area]],10, FALSE)</f>
        <v>551,695</v>
      </c>
      <c r="U1389" t="str">
        <f>VLOOKUP(C1389, Query[[Country]:[Region]],12, FALSE)</f>
        <v>Europe</v>
      </c>
      <c r="V1389" t="str">
        <f>VLOOKUP(C1389, Query[[Country]:[Subregion]],13, FALSE)</f>
        <v>Western Europe</v>
      </c>
      <c r="W1389" t="str">
        <f>VLOOKUP(C1389, Query[[Country]:[GDP (IMF)]],16, FALSE)</f>
        <v>$2.88 Tn</v>
      </c>
      <c r="X1389" t="str">
        <f>VLOOKUP(C1389, Query[[Country]:[GDP (UN)]],17, FALSE)</f>
        <v>$2.47 Tn</v>
      </c>
      <c r="Y1389">
        <f>VLOOKUP(C1389, Query[[Country]:[GDP Per Capita]],18, FALSE)</f>
        <v>44061.52</v>
      </c>
    </row>
    <row r="1390" spans="1:25" x14ac:dyDescent="0.2">
      <c r="A1390">
        <v>189</v>
      </c>
      <c r="B1390" t="s">
        <v>221</v>
      </c>
      <c r="C1390" t="s">
        <v>15</v>
      </c>
      <c r="D1390">
        <v>82</v>
      </c>
      <c r="E1390">
        <v>367</v>
      </c>
      <c r="F1390">
        <v>183</v>
      </c>
      <c r="G1390">
        <v>218</v>
      </c>
      <c r="H1390">
        <v>189</v>
      </c>
      <c r="I1390">
        <v>258</v>
      </c>
      <c r="J1390">
        <v>125</v>
      </c>
      <c r="K1390" t="s">
        <v>2684</v>
      </c>
      <c r="L1390">
        <v>117</v>
      </c>
      <c r="M1390">
        <v>47.67</v>
      </c>
      <c r="N1390">
        <v>2015</v>
      </c>
      <c r="O1390" t="str">
        <f>VLOOKUP(C1390, Query[[Country]:[Population Rank]],2,FALSE)</f>
        <v>3</v>
      </c>
      <c r="P1390" t="str">
        <f>VLOOKUP(C1390, Query[[Country]:[Growth Rate]],3,FALSE)</f>
        <v>0.59%</v>
      </c>
      <c r="Q1390" t="str">
        <f>VLOOKUP(C1390, Query[[Country]:[World Percentage]],4,FALSE)</f>
        <v>4.25%</v>
      </c>
      <c r="R1390" t="str">
        <f>VLOOKUP(C1390, Query[[Country]:[Density]],5,FALSE)</f>
        <v>35.32</v>
      </c>
      <c r="S1390" t="str">
        <f>VLOOKUP(C1390, Query[[Country]:[Land Area]],6, FALSE)</f>
        <v>9,147,420</v>
      </c>
      <c r="T1390" t="str">
        <f>VLOOKUP(C1390, Query[[Country]:[Area]],10, FALSE)</f>
        <v>9,372,610</v>
      </c>
      <c r="U1390" t="str">
        <f>VLOOKUP(C1390, Query[[Country]:[Region]],12, FALSE)</f>
        <v>Americas</v>
      </c>
      <c r="V1390" t="str">
        <f>VLOOKUP(C1390, Query[[Country]:[Subregion]],13, FALSE)</f>
        <v>Northern America</v>
      </c>
      <c r="W1390" t="str">
        <f>VLOOKUP(C1390, Query[[Country]:[GDP (IMF)]],16, FALSE)</f>
        <v>$22.20 Tn</v>
      </c>
      <c r="X1390" t="str">
        <f>VLOOKUP(C1390, Query[[Country]:[GDP (UN)]],17, FALSE)</f>
        <v>$18.62 Tn</v>
      </c>
      <c r="Y1390">
        <f>VLOOKUP(C1390, Query[[Country]:[GDP Per Capita]],18, FALSE)</f>
        <v>67063.27</v>
      </c>
    </row>
    <row r="1391" spans="1:25" x14ac:dyDescent="0.2">
      <c r="A1391">
        <v>190</v>
      </c>
      <c r="B1391" t="s">
        <v>203</v>
      </c>
      <c r="C1391" t="s">
        <v>15</v>
      </c>
      <c r="D1391">
        <v>83</v>
      </c>
      <c r="E1391">
        <v>367</v>
      </c>
      <c r="F1391">
        <v>418</v>
      </c>
      <c r="G1391">
        <v>218</v>
      </c>
      <c r="H1391">
        <v>233</v>
      </c>
      <c r="I1391">
        <v>251</v>
      </c>
      <c r="J1391">
        <v>197</v>
      </c>
      <c r="K1391" t="s">
        <v>2351</v>
      </c>
      <c r="L1391">
        <v>70</v>
      </c>
      <c r="M1391">
        <v>47.66</v>
      </c>
      <c r="N1391">
        <v>2015</v>
      </c>
      <c r="O1391" t="str">
        <f>VLOOKUP(C1391, Query[[Country]:[Population Rank]],2,FALSE)</f>
        <v>3</v>
      </c>
      <c r="P1391" t="str">
        <f>VLOOKUP(C1391, Query[[Country]:[Growth Rate]],3,FALSE)</f>
        <v>0.59%</v>
      </c>
      <c r="Q1391" t="str">
        <f>VLOOKUP(C1391, Query[[Country]:[World Percentage]],4,FALSE)</f>
        <v>4.25%</v>
      </c>
      <c r="R1391" t="str">
        <f>VLOOKUP(C1391, Query[[Country]:[Density]],5,FALSE)</f>
        <v>35.32</v>
      </c>
      <c r="S1391" t="str">
        <f>VLOOKUP(C1391, Query[[Country]:[Land Area]],6, FALSE)</f>
        <v>9,147,420</v>
      </c>
      <c r="T1391" t="str">
        <f>VLOOKUP(C1391, Query[[Country]:[Area]],10, FALSE)</f>
        <v>9,372,610</v>
      </c>
      <c r="U1391" t="str">
        <f>VLOOKUP(C1391, Query[[Country]:[Region]],12, FALSE)</f>
        <v>Americas</v>
      </c>
      <c r="V1391" t="str">
        <f>VLOOKUP(C1391, Query[[Country]:[Subregion]],13, FALSE)</f>
        <v>Northern America</v>
      </c>
      <c r="W1391" t="str">
        <f>VLOOKUP(C1391, Query[[Country]:[GDP (IMF)]],16, FALSE)</f>
        <v>$22.20 Tn</v>
      </c>
      <c r="X1391" t="str">
        <f>VLOOKUP(C1391, Query[[Country]:[GDP (UN)]],17, FALSE)</f>
        <v>$18.62 Tn</v>
      </c>
      <c r="Y1391">
        <f>VLOOKUP(C1391, Query[[Country]:[GDP Per Capita]],18, FALSE)</f>
        <v>67063.27</v>
      </c>
    </row>
    <row r="1392" spans="1:25" x14ac:dyDescent="0.2">
      <c r="A1392">
        <v>191</v>
      </c>
      <c r="B1392" t="s">
        <v>236</v>
      </c>
      <c r="C1392" t="s">
        <v>138</v>
      </c>
      <c r="D1392">
        <v>4</v>
      </c>
      <c r="E1392">
        <v>367</v>
      </c>
      <c r="F1392">
        <v>309</v>
      </c>
      <c r="G1392">
        <v>218</v>
      </c>
      <c r="H1392">
        <v>71</v>
      </c>
      <c r="I1392">
        <v>290</v>
      </c>
      <c r="J1392">
        <v>368</v>
      </c>
      <c r="K1392" t="s">
        <v>2727</v>
      </c>
      <c r="L1392">
        <v>106</v>
      </c>
      <c r="M1392">
        <v>47.66</v>
      </c>
      <c r="N1392">
        <v>2015</v>
      </c>
      <c r="O1392" t="str">
        <f>VLOOKUP(C1392, Query[[Country]:[Population Rank]],2,FALSE)</f>
        <v>1</v>
      </c>
      <c r="P1392" t="str">
        <f>VLOOKUP(C1392, Query[[Country]:[Growth Rate]],3,FALSE)</f>
        <v>0.39%</v>
      </c>
      <c r="Q1392" t="str">
        <f>VLOOKUP(C1392, Query[[Country]:[World Percentage]],4,FALSE)</f>
        <v>18.47%</v>
      </c>
      <c r="R1392" t="str">
        <f>VLOOKUP(C1392, Query[[Country]:[Density]],5,FALSE)</f>
        <v>148.28</v>
      </c>
      <c r="S1392" t="str">
        <f>VLOOKUP(C1392, Query[[Country]:[Land Area]],6, FALSE)</f>
        <v>9,388,211</v>
      </c>
      <c r="T1392" t="str">
        <f>VLOOKUP(C1392, Query[[Country]:[Area]],10, FALSE)</f>
        <v>9,706,961</v>
      </c>
      <c r="U1392" t="str">
        <f>VLOOKUP(C1392, Query[[Country]:[Region]],12, FALSE)</f>
        <v>Asia</v>
      </c>
      <c r="V1392" t="str">
        <f>VLOOKUP(C1392, Query[[Country]:[Subregion]],13, FALSE)</f>
        <v>Eastern Asia</v>
      </c>
      <c r="W1392" t="str">
        <f>VLOOKUP(C1392, Query[[Country]:[GDP (IMF)]],16, FALSE)</f>
        <v>$15.47 Tn</v>
      </c>
      <c r="X1392" t="str">
        <f>VLOOKUP(C1392, Query[[Country]:[GDP (UN)]],17, FALSE)</f>
        <v>$11.22 Tn</v>
      </c>
      <c r="Y1392">
        <f>VLOOKUP(C1392, Query[[Country]:[GDP Per Capita]],18, FALSE)</f>
        <v>10746.78</v>
      </c>
    </row>
    <row r="1393" spans="1:25" x14ac:dyDescent="0.2">
      <c r="A1393">
        <v>192</v>
      </c>
      <c r="B1393" t="s">
        <v>204</v>
      </c>
      <c r="C1393" t="s">
        <v>92</v>
      </c>
      <c r="D1393">
        <v>6</v>
      </c>
      <c r="E1393">
        <v>367</v>
      </c>
      <c r="F1393">
        <v>168</v>
      </c>
      <c r="G1393">
        <v>218</v>
      </c>
      <c r="H1393">
        <v>286</v>
      </c>
      <c r="I1393">
        <v>471</v>
      </c>
      <c r="J1393">
        <v>368</v>
      </c>
      <c r="K1393" t="s">
        <v>2858</v>
      </c>
      <c r="L1393">
        <v>31</v>
      </c>
      <c r="M1393">
        <v>47.6</v>
      </c>
      <c r="N1393">
        <v>2015</v>
      </c>
      <c r="O1393" t="str">
        <f>VLOOKUP(C1393, Query[[Country]:[Population Rank]],2,FALSE)</f>
        <v>28</v>
      </c>
      <c r="P1393" t="str">
        <f>VLOOKUP(C1393, Query[[Country]:[Growth Rate]],3,FALSE)</f>
        <v>0.09%</v>
      </c>
      <c r="Q1393" t="str">
        <f>VLOOKUP(C1393, Query[[Country]:[World Percentage]],4,FALSE)</f>
        <v>0.66%</v>
      </c>
      <c r="R1393" t="str">
        <f>VLOOKUP(C1393, Query[[Country]:[Density]],5,FALSE)</f>
        <v>511.62</v>
      </c>
      <c r="S1393" t="str">
        <f>VLOOKUP(C1393, Query[[Country]:[Land Area]],6, FALSE)</f>
        <v>97,230</v>
      </c>
      <c r="T1393" t="str">
        <f>VLOOKUP(C1393, Query[[Country]:[Area]],10, FALSE)</f>
        <v>100,210</v>
      </c>
      <c r="U1393" t="str">
        <f>VLOOKUP(C1393, Query[[Country]:[Region]],12, FALSE)</f>
        <v>Asia</v>
      </c>
      <c r="V1393" t="str">
        <f>VLOOKUP(C1393, Query[[Country]:[Subregion]],13, FALSE)</f>
        <v>Eastern Asia</v>
      </c>
      <c r="W1393" t="str">
        <f>VLOOKUP(C1393, Query[[Country]:[GDP (IMF)]],16, FALSE)</f>
        <v>$1.74 Tn</v>
      </c>
      <c r="X1393" t="str">
        <f>VLOOKUP(C1393, Query[[Country]:[GDP (UN)]],17, FALSE)</f>
        <v>$1.41 Tn</v>
      </c>
      <c r="Y1393">
        <f>VLOOKUP(C1393, Query[[Country]:[GDP Per Capita]],18, FALSE)</f>
        <v>34023.56</v>
      </c>
    </row>
    <row r="1394" spans="1:25" x14ac:dyDescent="0.2">
      <c r="A1394">
        <v>193</v>
      </c>
      <c r="B1394" t="s">
        <v>241</v>
      </c>
      <c r="C1394" t="s">
        <v>52</v>
      </c>
      <c r="D1394">
        <v>9</v>
      </c>
      <c r="E1394">
        <v>223</v>
      </c>
      <c r="F1394">
        <v>163</v>
      </c>
      <c r="G1394">
        <v>218</v>
      </c>
      <c r="H1394">
        <v>171</v>
      </c>
      <c r="I1394">
        <v>194</v>
      </c>
      <c r="J1394">
        <v>212</v>
      </c>
      <c r="K1394" t="s">
        <v>2408</v>
      </c>
      <c r="L1394">
        <v>496</v>
      </c>
      <c r="M1394">
        <v>47.6</v>
      </c>
      <c r="N1394">
        <v>2015</v>
      </c>
      <c r="O1394" t="str">
        <f>VLOOKUP(C1394, Query[[Country]:[Population Rank]],2,FALSE)</f>
        <v>39</v>
      </c>
      <c r="P1394" t="str">
        <f>VLOOKUP(C1394, Query[[Country]:[Growth Rate]],3,FALSE)</f>
        <v>0.89%</v>
      </c>
      <c r="Q1394" t="str">
        <f>VLOOKUP(C1394, Query[[Country]:[World Percentage]],4,FALSE)</f>
        <v>0.48%</v>
      </c>
      <c r="R1394" t="str">
        <f>VLOOKUP(C1394, Query[[Country]:[Density]],5,FALSE)</f>
        <v>3.78</v>
      </c>
      <c r="S1394" t="str">
        <f>VLOOKUP(C1394, Query[[Country]:[Land Area]],6, FALSE)</f>
        <v>9,093,510</v>
      </c>
      <c r="T1394" t="str">
        <f>VLOOKUP(C1394, Query[[Country]:[Area]],10, FALSE)</f>
        <v>9,984,670</v>
      </c>
      <c r="U1394" t="str">
        <f>VLOOKUP(C1394, Query[[Country]:[Region]],12, FALSE)</f>
        <v>Americas</v>
      </c>
      <c r="V1394" t="str">
        <f>VLOOKUP(C1394, Query[[Country]:[Subregion]],13, FALSE)</f>
        <v>Northern America</v>
      </c>
      <c r="W1394" t="str">
        <f>VLOOKUP(C1394, Query[[Country]:[GDP (IMF)]],16, FALSE)</f>
        <v>$1.83 Tn</v>
      </c>
      <c r="X1394" t="str">
        <f>VLOOKUP(C1394, Query[[Country]:[GDP (UN)]],17, FALSE)</f>
        <v>$1.53 Tn</v>
      </c>
      <c r="Y1394">
        <f>VLOOKUP(C1394, Query[[Country]:[GDP Per Capita]],18, FALSE)</f>
        <v>48552.87</v>
      </c>
    </row>
    <row r="1395" spans="1:25" x14ac:dyDescent="0.2">
      <c r="A1395">
        <v>194</v>
      </c>
      <c r="B1395" t="s">
        <v>2698</v>
      </c>
      <c r="C1395" t="s">
        <v>15</v>
      </c>
      <c r="D1395">
        <v>84</v>
      </c>
      <c r="E1395">
        <v>250</v>
      </c>
      <c r="F1395">
        <v>88</v>
      </c>
      <c r="G1395">
        <v>98</v>
      </c>
      <c r="H1395">
        <v>222</v>
      </c>
      <c r="I1395">
        <v>226</v>
      </c>
      <c r="J1395">
        <v>161</v>
      </c>
      <c r="K1395" t="s">
        <v>2859</v>
      </c>
      <c r="L1395">
        <v>150</v>
      </c>
      <c r="M1395">
        <v>47.59</v>
      </c>
      <c r="N1395">
        <v>2015</v>
      </c>
      <c r="O1395" t="str">
        <f>VLOOKUP(C1395, Query[[Country]:[Population Rank]],2,FALSE)</f>
        <v>3</v>
      </c>
      <c r="P1395" t="str">
        <f>VLOOKUP(C1395, Query[[Country]:[Growth Rate]],3,FALSE)</f>
        <v>0.59%</v>
      </c>
      <c r="Q1395" t="str">
        <f>VLOOKUP(C1395, Query[[Country]:[World Percentage]],4,FALSE)</f>
        <v>4.25%</v>
      </c>
      <c r="R1395" t="str">
        <f>VLOOKUP(C1395, Query[[Country]:[Density]],5,FALSE)</f>
        <v>35.32</v>
      </c>
      <c r="S1395" t="str">
        <f>VLOOKUP(C1395, Query[[Country]:[Land Area]],6, FALSE)</f>
        <v>9,147,420</v>
      </c>
      <c r="T1395" t="str">
        <f>VLOOKUP(C1395, Query[[Country]:[Area]],10, FALSE)</f>
        <v>9,372,610</v>
      </c>
      <c r="U1395" t="str">
        <f>VLOOKUP(C1395, Query[[Country]:[Region]],12, FALSE)</f>
        <v>Americas</v>
      </c>
      <c r="V1395" t="str">
        <f>VLOOKUP(C1395, Query[[Country]:[Subregion]],13, FALSE)</f>
        <v>Northern America</v>
      </c>
      <c r="W1395" t="str">
        <f>VLOOKUP(C1395, Query[[Country]:[GDP (IMF)]],16, FALSE)</f>
        <v>$22.20 Tn</v>
      </c>
      <c r="X1395" t="str">
        <f>VLOOKUP(C1395, Query[[Country]:[GDP (UN)]],17, FALSE)</f>
        <v>$18.62 Tn</v>
      </c>
      <c r="Y1395">
        <f>VLOOKUP(C1395, Query[[Country]:[GDP Per Capita]],18, FALSE)</f>
        <v>67063.27</v>
      </c>
    </row>
    <row r="1396" spans="1:25" x14ac:dyDescent="0.2">
      <c r="A1396">
        <v>195</v>
      </c>
      <c r="B1396" t="s">
        <v>219</v>
      </c>
      <c r="C1396" t="s">
        <v>138</v>
      </c>
      <c r="D1396">
        <v>5</v>
      </c>
      <c r="E1396">
        <v>367</v>
      </c>
      <c r="F1396">
        <v>203</v>
      </c>
      <c r="G1396">
        <v>218</v>
      </c>
      <c r="H1396">
        <v>112</v>
      </c>
      <c r="I1396">
        <v>252</v>
      </c>
      <c r="J1396">
        <v>368</v>
      </c>
      <c r="K1396" t="s">
        <v>2464</v>
      </c>
      <c r="L1396">
        <v>123</v>
      </c>
      <c r="M1396">
        <v>47.56</v>
      </c>
      <c r="N1396">
        <v>2015</v>
      </c>
      <c r="O1396" t="str">
        <f>VLOOKUP(C1396, Query[[Country]:[Population Rank]],2,FALSE)</f>
        <v>1</v>
      </c>
      <c r="P1396" t="str">
        <f>VLOOKUP(C1396, Query[[Country]:[Growth Rate]],3,FALSE)</f>
        <v>0.39%</v>
      </c>
      <c r="Q1396" t="str">
        <f>VLOOKUP(C1396, Query[[Country]:[World Percentage]],4,FALSE)</f>
        <v>18.47%</v>
      </c>
      <c r="R1396" t="str">
        <f>VLOOKUP(C1396, Query[[Country]:[Density]],5,FALSE)</f>
        <v>148.28</v>
      </c>
      <c r="S1396" t="str">
        <f>VLOOKUP(C1396, Query[[Country]:[Land Area]],6, FALSE)</f>
        <v>9,388,211</v>
      </c>
      <c r="T1396" t="str">
        <f>VLOOKUP(C1396, Query[[Country]:[Area]],10, FALSE)</f>
        <v>9,706,961</v>
      </c>
      <c r="U1396" t="str">
        <f>VLOOKUP(C1396, Query[[Country]:[Region]],12, FALSE)</f>
        <v>Asia</v>
      </c>
      <c r="V1396" t="str">
        <f>VLOOKUP(C1396, Query[[Country]:[Subregion]],13, FALSE)</f>
        <v>Eastern Asia</v>
      </c>
      <c r="W1396" t="str">
        <f>VLOOKUP(C1396, Query[[Country]:[GDP (IMF)]],16, FALSE)</f>
        <v>$15.47 Tn</v>
      </c>
      <c r="X1396" t="str">
        <f>VLOOKUP(C1396, Query[[Country]:[GDP (UN)]],17, FALSE)</f>
        <v>$11.22 Tn</v>
      </c>
      <c r="Y1396">
        <f>VLOOKUP(C1396, Query[[Country]:[GDP Per Capita]],18, FALSE)</f>
        <v>10746.78</v>
      </c>
    </row>
    <row r="1397" spans="1:25" x14ac:dyDescent="0.2">
      <c r="A1397">
        <v>196</v>
      </c>
      <c r="B1397" t="s">
        <v>232</v>
      </c>
      <c r="C1397" t="s">
        <v>15</v>
      </c>
      <c r="D1397">
        <v>85</v>
      </c>
      <c r="E1397">
        <v>228</v>
      </c>
      <c r="F1397">
        <v>91</v>
      </c>
      <c r="G1397">
        <v>218</v>
      </c>
      <c r="H1397">
        <v>212</v>
      </c>
      <c r="I1397">
        <v>161</v>
      </c>
      <c r="J1397">
        <v>161</v>
      </c>
      <c r="K1397" t="s">
        <v>2844</v>
      </c>
      <c r="L1397">
        <v>127</v>
      </c>
      <c r="M1397">
        <v>47.52</v>
      </c>
      <c r="N1397">
        <v>2015</v>
      </c>
      <c r="O1397" t="str">
        <f>VLOOKUP(C1397, Query[[Country]:[Population Rank]],2,FALSE)</f>
        <v>3</v>
      </c>
      <c r="P1397" t="str">
        <f>VLOOKUP(C1397, Query[[Country]:[Growth Rate]],3,FALSE)</f>
        <v>0.59%</v>
      </c>
      <c r="Q1397" t="str">
        <f>VLOOKUP(C1397, Query[[Country]:[World Percentage]],4,FALSE)</f>
        <v>4.25%</v>
      </c>
      <c r="R1397" t="str">
        <f>VLOOKUP(C1397, Query[[Country]:[Density]],5,FALSE)</f>
        <v>35.32</v>
      </c>
      <c r="S1397" t="str">
        <f>VLOOKUP(C1397, Query[[Country]:[Land Area]],6, FALSE)</f>
        <v>9,147,420</v>
      </c>
      <c r="T1397" t="str">
        <f>VLOOKUP(C1397, Query[[Country]:[Area]],10, FALSE)</f>
        <v>9,372,610</v>
      </c>
      <c r="U1397" t="str">
        <f>VLOOKUP(C1397, Query[[Country]:[Region]],12, FALSE)</f>
        <v>Americas</v>
      </c>
      <c r="V1397" t="str">
        <f>VLOOKUP(C1397, Query[[Country]:[Subregion]],13, FALSE)</f>
        <v>Northern America</v>
      </c>
      <c r="W1397" t="str">
        <f>VLOOKUP(C1397, Query[[Country]:[GDP (IMF)]],16, FALSE)</f>
        <v>$22.20 Tn</v>
      </c>
      <c r="X1397" t="str">
        <f>VLOOKUP(C1397, Query[[Country]:[GDP (UN)]],17, FALSE)</f>
        <v>$18.62 Tn</v>
      </c>
      <c r="Y1397">
        <f>VLOOKUP(C1397, Query[[Country]:[GDP Per Capita]],18, FALSE)</f>
        <v>67063.27</v>
      </c>
    </row>
    <row r="1398" spans="1:25" x14ac:dyDescent="0.2">
      <c r="A1398">
        <v>197</v>
      </c>
      <c r="B1398" t="s">
        <v>227</v>
      </c>
      <c r="C1398" t="s">
        <v>101</v>
      </c>
      <c r="D1398">
        <v>12</v>
      </c>
      <c r="E1398">
        <v>367</v>
      </c>
      <c r="F1398">
        <v>132</v>
      </c>
      <c r="G1398">
        <v>201</v>
      </c>
      <c r="H1398">
        <v>204</v>
      </c>
      <c r="I1398">
        <v>138</v>
      </c>
      <c r="J1398">
        <v>146</v>
      </c>
      <c r="K1398" t="s">
        <v>1928</v>
      </c>
      <c r="L1398">
        <v>421</v>
      </c>
      <c r="M1398">
        <v>47.52</v>
      </c>
      <c r="N1398">
        <v>2015</v>
      </c>
      <c r="O1398" t="str">
        <f>VLOOKUP(C1398, Query[[Country]:[Population Rank]],2,FALSE)</f>
        <v>19</v>
      </c>
      <c r="P1398" t="str">
        <f>VLOOKUP(C1398, Query[[Country]:[Growth Rate]],3,FALSE)</f>
        <v>0.32%</v>
      </c>
      <c r="Q1398" t="str">
        <f>VLOOKUP(C1398, Query[[Country]:[World Percentage]],4,FALSE)</f>
        <v>1.07%</v>
      </c>
      <c r="R1398" t="str">
        <f>VLOOKUP(C1398, Query[[Country]:[Density]],5,FALSE)</f>
        <v>234.61</v>
      </c>
      <c r="S1398" t="str">
        <f>VLOOKUP(C1398, Query[[Country]:[Land Area]],6, FALSE)</f>
        <v>348,560</v>
      </c>
      <c r="T1398" t="str">
        <f>VLOOKUP(C1398, Query[[Country]:[Area]],10, FALSE)</f>
        <v>357,114</v>
      </c>
      <c r="U1398" t="str">
        <f>VLOOKUP(C1398, Query[[Country]:[Region]],12, FALSE)</f>
        <v>Europe</v>
      </c>
      <c r="V1398" t="str">
        <f>VLOOKUP(C1398, Query[[Country]:[Subregion]],13, FALSE)</f>
        <v>Western Europe</v>
      </c>
      <c r="W1398" t="str">
        <f>VLOOKUP(C1398, Query[[Country]:[GDP (IMF)]],16, FALSE)</f>
        <v>$4.16 Tn</v>
      </c>
      <c r="X1398" t="str">
        <f>VLOOKUP(C1398, Query[[Country]:[GDP (UN)]],17, FALSE)</f>
        <v>$3.48 Tn</v>
      </c>
      <c r="Y1398">
        <f>VLOOKUP(C1398, Query[[Country]:[GDP Per Capita]],18, FALSE)</f>
        <v>49617.15</v>
      </c>
    </row>
    <row r="1399" spans="1:25" x14ac:dyDescent="0.2">
      <c r="A1399">
        <v>198</v>
      </c>
      <c r="B1399" t="s">
        <v>237</v>
      </c>
      <c r="C1399" t="s">
        <v>15</v>
      </c>
      <c r="D1399">
        <v>86</v>
      </c>
      <c r="E1399">
        <v>93</v>
      </c>
      <c r="F1399">
        <v>188</v>
      </c>
      <c r="G1399">
        <v>172</v>
      </c>
      <c r="H1399">
        <v>181</v>
      </c>
      <c r="I1399">
        <v>132</v>
      </c>
      <c r="J1399">
        <v>234</v>
      </c>
      <c r="K1399" t="s">
        <v>2717</v>
      </c>
      <c r="L1399">
        <v>82</v>
      </c>
      <c r="M1399">
        <v>47.5</v>
      </c>
      <c r="N1399">
        <v>2015</v>
      </c>
      <c r="O1399" t="str">
        <f>VLOOKUP(C1399, Query[[Country]:[Population Rank]],2,FALSE)</f>
        <v>3</v>
      </c>
      <c r="P1399" t="str">
        <f>VLOOKUP(C1399, Query[[Country]:[Growth Rate]],3,FALSE)</f>
        <v>0.59%</v>
      </c>
      <c r="Q1399" t="str">
        <f>VLOOKUP(C1399, Query[[Country]:[World Percentage]],4,FALSE)</f>
        <v>4.25%</v>
      </c>
      <c r="R1399" t="str">
        <f>VLOOKUP(C1399, Query[[Country]:[Density]],5,FALSE)</f>
        <v>35.32</v>
      </c>
      <c r="S1399" t="str">
        <f>VLOOKUP(C1399, Query[[Country]:[Land Area]],6, FALSE)</f>
        <v>9,147,420</v>
      </c>
      <c r="T1399" t="str">
        <f>VLOOKUP(C1399, Query[[Country]:[Area]],10, FALSE)</f>
        <v>9,372,610</v>
      </c>
      <c r="U1399" t="str">
        <f>VLOOKUP(C1399, Query[[Country]:[Region]],12, FALSE)</f>
        <v>Americas</v>
      </c>
      <c r="V1399" t="str">
        <f>VLOOKUP(C1399, Query[[Country]:[Subregion]],13, FALSE)</f>
        <v>Northern America</v>
      </c>
      <c r="W1399" t="str">
        <f>VLOOKUP(C1399, Query[[Country]:[GDP (IMF)]],16, FALSE)</f>
        <v>$22.20 Tn</v>
      </c>
      <c r="X1399" t="str">
        <f>VLOOKUP(C1399, Query[[Country]:[GDP (UN)]],17, FALSE)</f>
        <v>$18.62 Tn</v>
      </c>
      <c r="Y1399">
        <f>VLOOKUP(C1399, Query[[Country]:[GDP Per Capita]],18, FALSE)</f>
        <v>67063.27</v>
      </c>
    </row>
    <row r="1400" spans="1:25" x14ac:dyDescent="0.2">
      <c r="A1400">
        <v>199</v>
      </c>
      <c r="B1400" t="s">
        <v>240</v>
      </c>
      <c r="C1400" t="s">
        <v>19</v>
      </c>
      <c r="D1400">
        <v>15</v>
      </c>
      <c r="E1400">
        <v>176</v>
      </c>
      <c r="F1400">
        <v>179</v>
      </c>
      <c r="G1400">
        <v>207</v>
      </c>
      <c r="H1400">
        <v>154</v>
      </c>
      <c r="I1400">
        <v>172</v>
      </c>
      <c r="J1400">
        <v>128</v>
      </c>
      <c r="K1400" t="s">
        <v>1815</v>
      </c>
      <c r="L1400">
        <v>377</v>
      </c>
      <c r="M1400">
        <v>47.49</v>
      </c>
      <c r="N1400">
        <v>2015</v>
      </c>
      <c r="O1400" t="str">
        <f>VLOOKUP(C1400, Query[[Country]:[Population Rank]],2,FALSE)</f>
        <v>21</v>
      </c>
      <c r="P1400" t="str">
        <f>VLOOKUP(C1400, Query[[Country]:[Growth Rate]],3,FALSE)</f>
        <v>0.53%</v>
      </c>
      <c r="Q1400" t="str">
        <f>VLOOKUP(C1400, Query[[Country]:[World Percentage]],4,FALSE)</f>
        <v>0.87%</v>
      </c>
      <c r="R1400" t="str">
        <f>VLOOKUP(C1400, Query[[Country]:[Density]],5,FALSE)</f>
        <v>279.48</v>
      </c>
      <c r="S1400" t="str">
        <f>VLOOKUP(C1400, Query[[Country]:[Land Area]],6, FALSE)</f>
        <v>241,930</v>
      </c>
      <c r="T1400" t="str">
        <f>VLOOKUP(C1400, Query[[Country]:[Area]],10, FALSE)</f>
        <v>242,900</v>
      </c>
      <c r="U1400" t="str">
        <f>VLOOKUP(C1400, Query[[Country]:[Region]],12, FALSE)</f>
        <v>Europe</v>
      </c>
      <c r="V1400" t="str">
        <f>VLOOKUP(C1400, Query[[Country]:[Subregion]],13, FALSE)</f>
        <v>Northern Europe</v>
      </c>
      <c r="W1400" t="str">
        <f>VLOOKUP(C1400, Query[[Country]:[GDP (IMF)]],16, FALSE)</f>
        <v>$2.93 Tn</v>
      </c>
      <c r="X1400" t="str">
        <f>VLOOKUP(C1400, Query[[Country]:[GDP (UN)]],17, FALSE)</f>
        <v>$2.65 Tn</v>
      </c>
      <c r="Y1400">
        <f>VLOOKUP(C1400, Query[[Country]:[GDP Per Capita]],18, FALSE)</f>
        <v>43117.57</v>
      </c>
    </row>
    <row r="1401" spans="1:25" x14ac:dyDescent="0.2">
      <c r="A1401">
        <v>200</v>
      </c>
      <c r="B1401" t="s">
        <v>230</v>
      </c>
      <c r="C1401" t="s">
        <v>33</v>
      </c>
      <c r="D1401">
        <v>7</v>
      </c>
      <c r="E1401">
        <v>184</v>
      </c>
      <c r="F1401">
        <v>526</v>
      </c>
      <c r="G1401">
        <v>213</v>
      </c>
      <c r="H1401">
        <v>163</v>
      </c>
      <c r="I1401">
        <v>128</v>
      </c>
      <c r="J1401">
        <v>93</v>
      </c>
      <c r="K1401" t="s">
        <v>1754</v>
      </c>
      <c r="L1401">
        <v>433</v>
      </c>
      <c r="M1401">
        <v>47.49</v>
      </c>
      <c r="N1401">
        <v>2015</v>
      </c>
      <c r="O1401" t="str">
        <f>VLOOKUP(C1401, Query[[Country]:[Population Rank]],2,FALSE)</f>
        <v>101</v>
      </c>
      <c r="P1401" t="str">
        <f>VLOOKUP(C1401, Query[[Country]:[Growth Rate]],3,FALSE)</f>
        <v>0.74%</v>
      </c>
      <c r="Q1401" t="str">
        <f>VLOOKUP(C1401, Query[[Country]:[World Percentage]],4,FALSE)</f>
        <v>0.11%</v>
      </c>
      <c r="R1401" t="str">
        <f>VLOOKUP(C1401, Query[[Country]:[Density]],5,FALSE)</f>
        <v>209.64</v>
      </c>
      <c r="S1401" t="str">
        <f>VLOOKUP(C1401, Query[[Country]:[Land Area]],6, FALSE)</f>
        <v>39,516</v>
      </c>
      <c r="T1401" t="str">
        <f>VLOOKUP(C1401, Query[[Country]:[Area]],10, FALSE)</f>
        <v>41,284</v>
      </c>
      <c r="U1401" t="str">
        <f>VLOOKUP(C1401, Query[[Country]:[Region]],12, FALSE)</f>
        <v>Europe</v>
      </c>
      <c r="V1401" t="str">
        <f>VLOOKUP(C1401, Query[[Country]:[Subregion]],13, FALSE)</f>
        <v>Western Europe</v>
      </c>
      <c r="W1401" t="str">
        <f>VLOOKUP(C1401, Query[[Country]:[GDP (IMF)]],16, FALSE)</f>
        <v>$740.70 Bn</v>
      </c>
      <c r="X1401" t="str">
        <f>VLOOKUP(C1401, Query[[Country]:[GDP (UN)]],17, FALSE)</f>
        <v>$668.85 Bn</v>
      </c>
      <c r="Y1401">
        <f>VLOOKUP(C1401, Query[[Country]:[GDP Per Capita]],18, FALSE)</f>
        <v>85584.56</v>
      </c>
    </row>
    <row r="1402" spans="1:25" x14ac:dyDescent="0.2">
      <c r="A1402">
        <v>201</v>
      </c>
      <c r="B1402" t="s">
        <v>239</v>
      </c>
      <c r="C1402" t="s">
        <v>19</v>
      </c>
      <c r="D1402">
        <v>16</v>
      </c>
      <c r="E1402">
        <v>321</v>
      </c>
      <c r="F1402">
        <v>218</v>
      </c>
      <c r="G1402">
        <v>143</v>
      </c>
      <c r="H1402">
        <v>178</v>
      </c>
      <c r="I1402">
        <v>153</v>
      </c>
      <c r="J1402">
        <v>146</v>
      </c>
      <c r="K1402" t="s">
        <v>2854</v>
      </c>
      <c r="L1402">
        <v>193</v>
      </c>
      <c r="M1402">
        <v>47.46</v>
      </c>
      <c r="N1402">
        <v>2015</v>
      </c>
      <c r="O1402" t="str">
        <f>VLOOKUP(C1402, Query[[Country]:[Population Rank]],2,FALSE)</f>
        <v>21</v>
      </c>
      <c r="P1402" t="str">
        <f>VLOOKUP(C1402, Query[[Country]:[Growth Rate]],3,FALSE)</f>
        <v>0.53%</v>
      </c>
      <c r="Q1402" t="str">
        <f>VLOOKUP(C1402, Query[[Country]:[World Percentage]],4,FALSE)</f>
        <v>0.87%</v>
      </c>
      <c r="R1402" t="str">
        <f>VLOOKUP(C1402, Query[[Country]:[Density]],5,FALSE)</f>
        <v>279.48</v>
      </c>
      <c r="S1402" t="str">
        <f>VLOOKUP(C1402, Query[[Country]:[Land Area]],6, FALSE)</f>
        <v>241,930</v>
      </c>
      <c r="T1402" t="str">
        <f>VLOOKUP(C1402, Query[[Country]:[Area]],10, FALSE)</f>
        <v>242,900</v>
      </c>
      <c r="U1402" t="str">
        <f>VLOOKUP(C1402, Query[[Country]:[Region]],12, FALSE)</f>
        <v>Europe</v>
      </c>
      <c r="V1402" t="str">
        <f>VLOOKUP(C1402, Query[[Country]:[Subregion]],13, FALSE)</f>
        <v>Northern Europe</v>
      </c>
      <c r="W1402" t="str">
        <f>VLOOKUP(C1402, Query[[Country]:[GDP (IMF)]],16, FALSE)</f>
        <v>$2.93 Tn</v>
      </c>
      <c r="X1402" t="str">
        <f>VLOOKUP(C1402, Query[[Country]:[GDP (UN)]],17, FALSE)</f>
        <v>$2.65 Tn</v>
      </c>
      <c r="Y1402">
        <f>VLOOKUP(C1402, Query[[Country]:[GDP Per Capita]],18, FALSE)</f>
        <v>43117.57</v>
      </c>
    </row>
    <row r="1403" spans="1:25" x14ac:dyDescent="0.2">
      <c r="A1403">
        <v>202</v>
      </c>
      <c r="B1403" t="s">
        <v>210</v>
      </c>
      <c r="C1403" t="s">
        <v>15</v>
      </c>
      <c r="D1403">
        <v>87</v>
      </c>
      <c r="E1403">
        <v>192</v>
      </c>
      <c r="F1403">
        <v>56</v>
      </c>
      <c r="G1403">
        <v>218</v>
      </c>
      <c r="H1403">
        <v>301</v>
      </c>
      <c r="I1403">
        <v>227</v>
      </c>
      <c r="J1403">
        <v>264</v>
      </c>
      <c r="K1403" t="s">
        <v>2844</v>
      </c>
      <c r="L1403">
        <v>326</v>
      </c>
      <c r="M1403">
        <v>47.46</v>
      </c>
      <c r="N1403">
        <v>2015</v>
      </c>
      <c r="O1403" t="str">
        <f>VLOOKUP(C1403, Query[[Country]:[Population Rank]],2,FALSE)</f>
        <v>3</v>
      </c>
      <c r="P1403" t="str">
        <f>VLOOKUP(C1403, Query[[Country]:[Growth Rate]],3,FALSE)</f>
        <v>0.59%</v>
      </c>
      <c r="Q1403" t="str">
        <f>VLOOKUP(C1403, Query[[Country]:[World Percentage]],4,FALSE)</f>
        <v>4.25%</v>
      </c>
      <c r="R1403" t="str">
        <f>VLOOKUP(C1403, Query[[Country]:[Density]],5,FALSE)</f>
        <v>35.32</v>
      </c>
      <c r="S1403" t="str">
        <f>VLOOKUP(C1403, Query[[Country]:[Land Area]],6, FALSE)</f>
        <v>9,147,420</v>
      </c>
      <c r="T1403" t="str">
        <f>VLOOKUP(C1403, Query[[Country]:[Area]],10, FALSE)</f>
        <v>9,372,610</v>
      </c>
      <c r="U1403" t="str">
        <f>VLOOKUP(C1403, Query[[Country]:[Region]],12, FALSE)</f>
        <v>Americas</v>
      </c>
      <c r="V1403" t="str">
        <f>VLOOKUP(C1403, Query[[Country]:[Subregion]],13, FALSE)</f>
        <v>Northern America</v>
      </c>
      <c r="W1403" t="str">
        <f>VLOOKUP(C1403, Query[[Country]:[GDP (IMF)]],16, FALSE)</f>
        <v>$22.20 Tn</v>
      </c>
      <c r="X1403" t="str">
        <f>VLOOKUP(C1403, Query[[Country]:[GDP (UN)]],17, FALSE)</f>
        <v>$18.62 Tn</v>
      </c>
      <c r="Y1403">
        <f>VLOOKUP(C1403, Query[[Country]:[GDP Per Capita]],18, FALSE)</f>
        <v>67063.27</v>
      </c>
    </row>
    <row r="1404" spans="1:25" x14ac:dyDescent="0.2">
      <c r="A1404">
        <v>203</v>
      </c>
      <c r="B1404" t="s">
        <v>247</v>
      </c>
      <c r="C1404" t="s">
        <v>15</v>
      </c>
      <c r="D1404">
        <v>88</v>
      </c>
      <c r="E1404">
        <v>367</v>
      </c>
      <c r="F1404">
        <v>541</v>
      </c>
      <c r="G1404">
        <v>218</v>
      </c>
      <c r="H1404">
        <v>126</v>
      </c>
      <c r="I1404">
        <v>196</v>
      </c>
      <c r="J1404">
        <v>287</v>
      </c>
      <c r="K1404" t="s">
        <v>2855</v>
      </c>
      <c r="L1404">
        <v>129</v>
      </c>
      <c r="M1404">
        <v>47.39</v>
      </c>
      <c r="N1404">
        <v>2015</v>
      </c>
      <c r="O1404" t="str">
        <f>VLOOKUP(C1404, Query[[Country]:[Population Rank]],2,FALSE)</f>
        <v>3</v>
      </c>
      <c r="P1404" t="str">
        <f>VLOOKUP(C1404, Query[[Country]:[Growth Rate]],3,FALSE)</f>
        <v>0.59%</v>
      </c>
      <c r="Q1404" t="str">
        <f>VLOOKUP(C1404, Query[[Country]:[World Percentage]],4,FALSE)</f>
        <v>4.25%</v>
      </c>
      <c r="R1404" t="str">
        <f>VLOOKUP(C1404, Query[[Country]:[Density]],5,FALSE)</f>
        <v>35.32</v>
      </c>
      <c r="S1404" t="str">
        <f>VLOOKUP(C1404, Query[[Country]:[Land Area]],6, FALSE)</f>
        <v>9,147,420</v>
      </c>
      <c r="T1404" t="str">
        <f>VLOOKUP(C1404, Query[[Country]:[Area]],10, FALSE)</f>
        <v>9,372,610</v>
      </c>
      <c r="U1404" t="str">
        <f>VLOOKUP(C1404, Query[[Country]:[Region]],12, FALSE)</f>
        <v>Americas</v>
      </c>
      <c r="V1404" t="str">
        <f>VLOOKUP(C1404, Query[[Country]:[Subregion]],13, FALSE)</f>
        <v>Northern America</v>
      </c>
      <c r="W1404" t="str">
        <f>VLOOKUP(C1404, Query[[Country]:[GDP (IMF)]],16, FALSE)</f>
        <v>$22.20 Tn</v>
      </c>
      <c r="X1404" t="str">
        <f>VLOOKUP(C1404, Query[[Country]:[GDP (UN)]],17, FALSE)</f>
        <v>$18.62 Tn</v>
      </c>
      <c r="Y1404">
        <f>VLOOKUP(C1404, Query[[Country]:[GDP Per Capita]],18, FALSE)</f>
        <v>67063.27</v>
      </c>
    </row>
    <row r="1405" spans="1:25" x14ac:dyDescent="0.2">
      <c r="A1405">
        <v>204</v>
      </c>
      <c r="B1405" t="s">
        <v>242</v>
      </c>
      <c r="C1405" t="s">
        <v>101</v>
      </c>
      <c r="D1405">
        <v>13</v>
      </c>
      <c r="E1405">
        <v>231</v>
      </c>
      <c r="F1405">
        <v>554</v>
      </c>
      <c r="G1405">
        <v>218</v>
      </c>
      <c r="H1405">
        <v>176</v>
      </c>
      <c r="I1405">
        <v>202</v>
      </c>
      <c r="J1405">
        <v>146</v>
      </c>
      <c r="K1405" t="s">
        <v>2408</v>
      </c>
      <c r="L1405">
        <v>361</v>
      </c>
      <c r="M1405">
        <v>47.36</v>
      </c>
      <c r="N1405">
        <v>2015</v>
      </c>
      <c r="O1405" t="str">
        <f>VLOOKUP(C1405, Query[[Country]:[Population Rank]],2,FALSE)</f>
        <v>19</v>
      </c>
      <c r="P1405" t="str">
        <f>VLOOKUP(C1405, Query[[Country]:[Growth Rate]],3,FALSE)</f>
        <v>0.32%</v>
      </c>
      <c r="Q1405" t="str">
        <f>VLOOKUP(C1405, Query[[Country]:[World Percentage]],4,FALSE)</f>
        <v>1.07%</v>
      </c>
      <c r="R1405" t="str">
        <f>VLOOKUP(C1405, Query[[Country]:[Density]],5,FALSE)</f>
        <v>234.61</v>
      </c>
      <c r="S1405" t="str">
        <f>VLOOKUP(C1405, Query[[Country]:[Land Area]],6, FALSE)</f>
        <v>348,560</v>
      </c>
      <c r="T1405" t="str">
        <f>VLOOKUP(C1405, Query[[Country]:[Area]],10, FALSE)</f>
        <v>357,114</v>
      </c>
      <c r="U1405" t="str">
        <f>VLOOKUP(C1405, Query[[Country]:[Region]],12, FALSE)</f>
        <v>Europe</v>
      </c>
      <c r="V1405" t="str">
        <f>VLOOKUP(C1405, Query[[Country]:[Subregion]],13, FALSE)</f>
        <v>Western Europe</v>
      </c>
      <c r="W1405" t="str">
        <f>VLOOKUP(C1405, Query[[Country]:[GDP (IMF)]],16, FALSE)</f>
        <v>$4.16 Tn</v>
      </c>
      <c r="X1405" t="str">
        <f>VLOOKUP(C1405, Query[[Country]:[GDP (UN)]],17, FALSE)</f>
        <v>$3.48 Tn</v>
      </c>
      <c r="Y1405">
        <f>VLOOKUP(C1405, Query[[Country]:[GDP Per Capita]],18, FALSE)</f>
        <v>49617.15</v>
      </c>
    </row>
    <row r="1406" spans="1:25" x14ac:dyDescent="0.2">
      <c r="A1406">
        <v>205</v>
      </c>
      <c r="B1406" t="s">
        <v>2702</v>
      </c>
      <c r="C1406" t="s">
        <v>101</v>
      </c>
      <c r="D1406">
        <v>14</v>
      </c>
      <c r="E1406">
        <v>113</v>
      </c>
      <c r="F1406">
        <v>421</v>
      </c>
      <c r="G1406">
        <v>174</v>
      </c>
      <c r="H1406">
        <v>170</v>
      </c>
      <c r="I1406">
        <v>192</v>
      </c>
      <c r="J1406">
        <v>136</v>
      </c>
      <c r="K1406" t="s">
        <v>1815</v>
      </c>
      <c r="L1406">
        <v>192</v>
      </c>
      <c r="M1406">
        <v>47.34</v>
      </c>
      <c r="N1406">
        <v>2015</v>
      </c>
      <c r="O1406" t="str">
        <f>VLOOKUP(C1406, Query[[Country]:[Population Rank]],2,FALSE)</f>
        <v>19</v>
      </c>
      <c r="P1406" t="str">
        <f>VLOOKUP(C1406, Query[[Country]:[Growth Rate]],3,FALSE)</f>
        <v>0.32%</v>
      </c>
      <c r="Q1406" t="str">
        <f>VLOOKUP(C1406, Query[[Country]:[World Percentage]],4,FALSE)</f>
        <v>1.07%</v>
      </c>
      <c r="R1406" t="str">
        <f>VLOOKUP(C1406, Query[[Country]:[Density]],5,FALSE)</f>
        <v>234.61</v>
      </c>
      <c r="S1406" t="str">
        <f>VLOOKUP(C1406, Query[[Country]:[Land Area]],6, FALSE)</f>
        <v>348,560</v>
      </c>
      <c r="T1406" t="str">
        <f>VLOOKUP(C1406, Query[[Country]:[Area]],10, FALSE)</f>
        <v>357,114</v>
      </c>
      <c r="U1406" t="str">
        <f>VLOOKUP(C1406, Query[[Country]:[Region]],12, FALSE)</f>
        <v>Europe</v>
      </c>
      <c r="V1406" t="str">
        <f>VLOOKUP(C1406, Query[[Country]:[Subregion]],13, FALSE)</f>
        <v>Western Europe</v>
      </c>
      <c r="W1406" t="str">
        <f>VLOOKUP(C1406, Query[[Country]:[GDP (IMF)]],16, FALSE)</f>
        <v>$4.16 Tn</v>
      </c>
      <c r="X1406" t="str">
        <f>VLOOKUP(C1406, Query[[Country]:[GDP (UN)]],17, FALSE)</f>
        <v>$3.48 Tn</v>
      </c>
      <c r="Y1406">
        <f>VLOOKUP(C1406, Query[[Country]:[GDP Per Capita]],18, FALSE)</f>
        <v>49617.15</v>
      </c>
    </row>
    <row r="1407" spans="1:25" x14ac:dyDescent="0.2">
      <c r="A1407">
        <v>206</v>
      </c>
      <c r="B1407" t="s">
        <v>252</v>
      </c>
      <c r="C1407" t="s">
        <v>66</v>
      </c>
      <c r="D1407">
        <v>9</v>
      </c>
      <c r="E1407">
        <v>218</v>
      </c>
      <c r="F1407">
        <v>451</v>
      </c>
      <c r="G1407">
        <v>218</v>
      </c>
      <c r="H1407">
        <v>119</v>
      </c>
      <c r="I1407">
        <v>87</v>
      </c>
      <c r="J1407">
        <v>182</v>
      </c>
      <c r="K1407" t="s">
        <v>2519</v>
      </c>
      <c r="L1407">
        <v>230</v>
      </c>
      <c r="M1407">
        <v>47.31</v>
      </c>
      <c r="N1407">
        <v>2015</v>
      </c>
      <c r="O1407" t="str">
        <f>VLOOKUP(C1407, Query[[Country]:[Population Rank]],2,FALSE)</f>
        <v>22</v>
      </c>
      <c r="P1407" t="str">
        <f>VLOOKUP(C1407, Query[[Country]:[Growth Rate]],3,FALSE)</f>
        <v>0.22%</v>
      </c>
      <c r="Q1407" t="str">
        <f>VLOOKUP(C1407, Query[[Country]:[World Percentage]],4,FALSE)</f>
        <v>0.84%</v>
      </c>
      <c r="R1407" t="str">
        <f>VLOOKUP(C1407, Query[[Country]:[Density]],5,FALSE)</f>
        <v>118.31</v>
      </c>
      <c r="S1407" t="str">
        <f>VLOOKUP(C1407, Query[[Country]:[Land Area]],6, FALSE)</f>
        <v>547,557</v>
      </c>
      <c r="T1407" t="str">
        <f>VLOOKUP(C1407, Query[[Country]:[Area]],10, FALSE)</f>
        <v>551,695</v>
      </c>
      <c r="U1407" t="str">
        <f>VLOOKUP(C1407, Query[[Country]:[Region]],12, FALSE)</f>
        <v>Europe</v>
      </c>
      <c r="V1407" t="str">
        <f>VLOOKUP(C1407, Query[[Country]:[Subregion]],13, FALSE)</f>
        <v>Western Europe</v>
      </c>
      <c r="W1407" t="str">
        <f>VLOOKUP(C1407, Query[[Country]:[GDP (IMF)]],16, FALSE)</f>
        <v>$2.88 Tn</v>
      </c>
      <c r="X1407" t="str">
        <f>VLOOKUP(C1407, Query[[Country]:[GDP (UN)]],17, FALSE)</f>
        <v>$2.47 Tn</v>
      </c>
      <c r="Y1407">
        <f>VLOOKUP(C1407, Query[[Country]:[GDP Per Capita]],18, FALSE)</f>
        <v>44061.52</v>
      </c>
    </row>
    <row r="1408" spans="1:25" x14ac:dyDescent="0.2">
      <c r="A1408">
        <v>207</v>
      </c>
      <c r="B1408" t="s">
        <v>258</v>
      </c>
      <c r="C1408" t="s">
        <v>66</v>
      </c>
      <c r="D1408">
        <v>10</v>
      </c>
      <c r="E1408">
        <v>367</v>
      </c>
      <c r="F1408">
        <v>567</v>
      </c>
      <c r="G1408">
        <v>218</v>
      </c>
      <c r="H1408">
        <v>132</v>
      </c>
      <c r="I1408">
        <v>121</v>
      </c>
      <c r="J1408">
        <v>234</v>
      </c>
      <c r="K1408" t="s">
        <v>2712</v>
      </c>
      <c r="L1408">
        <v>151</v>
      </c>
      <c r="M1408">
        <v>47.31</v>
      </c>
      <c r="N1408">
        <v>2015</v>
      </c>
      <c r="O1408" t="str">
        <f>VLOOKUP(C1408, Query[[Country]:[Population Rank]],2,FALSE)</f>
        <v>22</v>
      </c>
      <c r="P1408" t="str">
        <f>VLOOKUP(C1408, Query[[Country]:[Growth Rate]],3,FALSE)</f>
        <v>0.22%</v>
      </c>
      <c r="Q1408" t="str">
        <f>VLOOKUP(C1408, Query[[Country]:[World Percentage]],4,FALSE)</f>
        <v>0.84%</v>
      </c>
      <c r="R1408" t="str">
        <f>VLOOKUP(C1408, Query[[Country]:[Density]],5,FALSE)</f>
        <v>118.31</v>
      </c>
      <c r="S1408" t="str">
        <f>VLOOKUP(C1408, Query[[Country]:[Land Area]],6, FALSE)</f>
        <v>547,557</v>
      </c>
      <c r="T1408" t="str">
        <f>VLOOKUP(C1408, Query[[Country]:[Area]],10, FALSE)</f>
        <v>551,695</v>
      </c>
      <c r="U1408" t="str">
        <f>VLOOKUP(C1408, Query[[Country]:[Region]],12, FALSE)</f>
        <v>Europe</v>
      </c>
      <c r="V1408" t="str">
        <f>VLOOKUP(C1408, Query[[Country]:[Subregion]],13, FALSE)</f>
        <v>Western Europe</v>
      </c>
      <c r="W1408" t="str">
        <f>VLOOKUP(C1408, Query[[Country]:[GDP (IMF)]],16, FALSE)</f>
        <v>$2.88 Tn</v>
      </c>
      <c r="X1408" t="str">
        <f>VLOOKUP(C1408, Query[[Country]:[GDP (UN)]],17, FALSE)</f>
        <v>$2.47 Tn</v>
      </c>
      <c r="Y1408">
        <f>VLOOKUP(C1408, Query[[Country]:[GDP Per Capita]],18, FALSE)</f>
        <v>44061.52</v>
      </c>
    </row>
    <row r="1409" spans="1:25" x14ac:dyDescent="0.2">
      <c r="A1409">
        <v>208</v>
      </c>
      <c r="B1409" t="s">
        <v>248</v>
      </c>
      <c r="C1409" t="s">
        <v>95</v>
      </c>
      <c r="D1409">
        <v>4</v>
      </c>
      <c r="E1409">
        <v>350</v>
      </c>
      <c r="F1409">
        <v>348</v>
      </c>
      <c r="G1409">
        <v>218</v>
      </c>
      <c r="H1409">
        <v>136</v>
      </c>
      <c r="I1409">
        <v>281</v>
      </c>
      <c r="J1409">
        <v>212</v>
      </c>
      <c r="K1409" t="s">
        <v>1928</v>
      </c>
      <c r="L1409">
        <v>354</v>
      </c>
      <c r="M1409">
        <v>47.28</v>
      </c>
      <c r="N1409">
        <v>2015</v>
      </c>
      <c r="O1409" t="str">
        <f>VLOOKUP(C1409, Query[[Country]:[Population Rank]],2,FALSE)</f>
        <v>23</v>
      </c>
      <c r="P1409" t="str">
        <f>VLOOKUP(C1409, Query[[Country]:[Growth Rate]],3,FALSE)</f>
        <v>-0.15%</v>
      </c>
      <c r="Q1409" t="str">
        <f>VLOOKUP(C1409, Query[[Country]:[World Percentage]],4,FALSE)</f>
        <v>0.78%</v>
      </c>
      <c r="R1409" t="str">
        <f>VLOOKUP(C1409, Query[[Country]:[Density]],5,FALSE)</f>
        <v>200.65</v>
      </c>
      <c r="S1409" t="str">
        <f>VLOOKUP(C1409, Query[[Country]:[Land Area]],6, FALSE)</f>
        <v>294,140</v>
      </c>
      <c r="T1409" t="str">
        <f>VLOOKUP(C1409, Query[[Country]:[Area]],10, FALSE)</f>
        <v>301,336</v>
      </c>
      <c r="U1409" t="str">
        <f>VLOOKUP(C1409, Query[[Country]:[Region]],12, FALSE)</f>
        <v>Europe</v>
      </c>
      <c r="V1409" t="str">
        <f>VLOOKUP(C1409, Query[[Country]:[Subregion]],13, FALSE)</f>
        <v>Southern Europe</v>
      </c>
      <c r="W1409" t="str">
        <f>VLOOKUP(C1409, Query[[Country]:[GDP (IMF)]],16, FALSE)</f>
        <v>$2.09 Tn</v>
      </c>
      <c r="X1409" t="str">
        <f>VLOOKUP(C1409, Query[[Country]:[GDP (UN)]],17, FALSE)</f>
        <v>$1.86 Tn</v>
      </c>
      <c r="Y1409">
        <f>VLOOKUP(C1409, Query[[Country]:[GDP Per Capita]],18, FALSE)</f>
        <v>34574.71</v>
      </c>
    </row>
    <row r="1410" spans="1:25" x14ac:dyDescent="0.2">
      <c r="A1410">
        <v>209</v>
      </c>
      <c r="B1410" t="s">
        <v>243</v>
      </c>
      <c r="C1410" t="s">
        <v>19</v>
      </c>
      <c r="D1410">
        <v>17</v>
      </c>
      <c r="E1410">
        <v>147</v>
      </c>
      <c r="F1410">
        <v>319</v>
      </c>
      <c r="G1410">
        <v>218</v>
      </c>
      <c r="H1410">
        <v>226</v>
      </c>
      <c r="I1410">
        <v>175</v>
      </c>
      <c r="J1410">
        <v>212</v>
      </c>
      <c r="K1410" t="s">
        <v>2574</v>
      </c>
      <c r="L1410">
        <v>255</v>
      </c>
      <c r="M1410">
        <v>47.25</v>
      </c>
      <c r="N1410">
        <v>2015</v>
      </c>
      <c r="O1410" t="str">
        <f>VLOOKUP(C1410, Query[[Country]:[Population Rank]],2,FALSE)</f>
        <v>21</v>
      </c>
      <c r="P1410" t="str">
        <f>VLOOKUP(C1410, Query[[Country]:[Growth Rate]],3,FALSE)</f>
        <v>0.53%</v>
      </c>
      <c r="Q1410" t="str">
        <f>VLOOKUP(C1410, Query[[Country]:[World Percentage]],4,FALSE)</f>
        <v>0.87%</v>
      </c>
      <c r="R1410" t="str">
        <f>VLOOKUP(C1410, Query[[Country]:[Density]],5,FALSE)</f>
        <v>279.48</v>
      </c>
      <c r="S1410" t="str">
        <f>VLOOKUP(C1410, Query[[Country]:[Land Area]],6, FALSE)</f>
        <v>241,930</v>
      </c>
      <c r="T1410" t="str">
        <f>VLOOKUP(C1410, Query[[Country]:[Area]],10, FALSE)</f>
        <v>242,900</v>
      </c>
      <c r="U1410" t="str">
        <f>VLOOKUP(C1410, Query[[Country]:[Region]],12, FALSE)</f>
        <v>Europe</v>
      </c>
      <c r="V1410" t="str">
        <f>VLOOKUP(C1410, Query[[Country]:[Subregion]],13, FALSE)</f>
        <v>Northern Europe</v>
      </c>
      <c r="W1410" t="str">
        <f>VLOOKUP(C1410, Query[[Country]:[GDP (IMF)]],16, FALSE)</f>
        <v>$2.93 Tn</v>
      </c>
      <c r="X1410" t="str">
        <f>VLOOKUP(C1410, Query[[Country]:[GDP (UN)]],17, FALSE)</f>
        <v>$2.65 Tn</v>
      </c>
      <c r="Y1410">
        <f>VLOOKUP(C1410, Query[[Country]:[GDP Per Capita]],18, FALSE)</f>
        <v>43117.57</v>
      </c>
    </row>
    <row r="1411" spans="1:25" x14ac:dyDescent="0.2">
      <c r="A1411">
        <v>210</v>
      </c>
      <c r="B1411" t="s">
        <v>265</v>
      </c>
      <c r="C1411" t="s">
        <v>101</v>
      </c>
      <c r="D1411">
        <v>15</v>
      </c>
      <c r="E1411">
        <v>367</v>
      </c>
      <c r="F1411">
        <v>567</v>
      </c>
      <c r="G1411">
        <v>218</v>
      </c>
      <c r="H1411">
        <v>188</v>
      </c>
      <c r="I1411">
        <v>212</v>
      </c>
      <c r="J1411">
        <v>146</v>
      </c>
      <c r="K1411" t="s">
        <v>2082</v>
      </c>
      <c r="L1411">
        <v>102</v>
      </c>
      <c r="M1411">
        <v>47.25</v>
      </c>
      <c r="N1411">
        <v>2015</v>
      </c>
      <c r="O1411" t="str">
        <f>VLOOKUP(C1411, Query[[Country]:[Population Rank]],2,FALSE)</f>
        <v>19</v>
      </c>
      <c r="P1411" t="str">
        <f>VLOOKUP(C1411, Query[[Country]:[Growth Rate]],3,FALSE)</f>
        <v>0.32%</v>
      </c>
      <c r="Q1411" t="str">
        <f>VLOOKUP(C1411, Query[[Country]:[World Percentage]],4,FALSE)</f>
        <v>1.07%</v>
      </c>
      <c r="R1411" t="str">
        <f>VLOOKUP(C1411, Query[[Country]:[Density]],5,FALSE)</f>
        <v>234.61</v>
      </c>
      <c r="S1411" t="str">
        <f>VLOOKUP(C1411, Query[[Country]:[Land Area]],6, FALSE)</f>
        <v>348,560</v>
      </c>
      <c r="T1411" t="str">
        <f>VLOOKUP(C1411, Query[[Country]:[Area]],10, FALSE)</f>
        <v>357,114</v>
      </c>
      <c r="U1411" t="str">
        <f>VLOOKUP(C1411, Query[[Country]:[Region]],12, FALSE)</f>
        <v>Europe</v>
      </c>
      <c r="V1411" t="str">
        <f>VLOOKUP(C1411, Query[[Country]:[Subregion]],13, FALSE)</f>
        <v>Western Europe</v>
      </c>
      <c r="W1411" t="str">
        <f>VLOOKUP(C1411, Query[[Country]:[GDP (IMF)]],16, FALSE)</f>
        <v>$4.16 Tn</v>
      </c>
      <c r="X1411" t="str">
        <f>VLOOKUP(C1411, Query[[Country]:[GDP (UN)]],17, FALSE)</f>
        <v>$3.48 Tn</v>
      </c>
      <c r="Y1411">
        <f>VLOOKUP(C1411, Query[[Country]:[GDP Per Capita]],18, FALSE)</f>
        <v>49617.15</v>
      </c>
    </row>
    <row r="1412" spans="1:25" x14ac:dyDescent="0.2">
      <c r="A1412">
        <v>211</v>
      </c>
      <c r="B1412" t="s">
        <v>233</v>
      </c>
      <c r="C1412" t="s">
        <v>92</v>
      </c>
      <c r="D1412">
        <v>7</v>
      </c>
      <c r="E1412">
        <v>367</v>
      </c>
      <c r="F1412">
        <v>225</v>
      </c>
      <c r="G1412">
        <v>218</v>
      </c>
      <c r="H1412">
        <v>194</v>
      </c>
      <c r="I1412">
        <v>317</v>
      </c>
      <c r="J1412">
        <v>161</v>
      </c>
      <c r="K1412" t="s">
        <v>2842</v>
      </c>
      <c r="L1412">
        <v>69</v>
      </c>
      <c r="M1412">
        <v>47.19</v>
      </c>
      <c r="N1412">
        <v>2015</v>
      </c>
      <c r="O1412" t="str">
        <f>VLOOKUP(C1412, Query[[Country]:[Population Rank]],2,FALSE)</f>
        <v>28</v>
      </c>
      <c r="P1412" t="str">
        <f>VLOOKUP(C1412, Query[[Country]:[Growth Rate]],3,FALSE)</f>
        <v>0.09%</v>
      </c>
      <c r="Q1412" t="str">
        <f>VLOOKUP(C1412, Query[[Country]:[World Percentage]],4,FALSE)</f>
        <v>0.66%</v>
      </c>
      <c r="R1412" t="str">
        <f>VLOOKUP(C1412, Query[[Country]:[Density]],5,FALSE)</f>
        <v>511.62</v>
      </c>
      <c r="S1412" t="str">
        <f>VLOOKUP(C1412, Query[[Country]:[Land Area]],6, FALSE)</f>
        <v>97,230</v>
      </c>
      <c r="T1412" t="str">
        <f>VLOOKUP(C1412, Query[[Country]:[Area]],10, FALSE)</f>
        <v>100,210</v>
      </c>
      <c r="U1412" t="str">
        <f>VLOOKUP(C1412, Query[[Country]:[Region]],12, FALSE)</f>
        <v>Asia</v>
      </c>
      <c r="V1412" t="str">
        <f>VLOOKUP(C1412, Query[[Country]:[Subregion]],13, FALSE)</f>
        <v>Eastern Asia</v>
      </c>
      <c r="W1412" t="str">
        <f>VLOOKUP(C1412, Query[[Country]:[GDP (IMF)]],16, FALSE)</f>
        <v>$1.74 Tn</v>
      </c>
      <c r="X1412" t="str">
        <f>VLOOKUP(C1412, Query[[Country]:[GDP (UN)]],17, FALSE)</f>
        <v>$1.41 Tn</v>
      </c>
      <c r="Y1412">
        <f>VLOOKUP(C1412, Query[[Country]:[GDP Per Capita]],18, FALSE)</f>
        <v>34023.56</v>
      </c>
    </row>
    <row r="1413" spans="1:25" x14ac:dyDescent="0.2">
      <c r="A1413">
        <v>212</v>
      </c>
      <c r="B1413" t="s">
        <v>257</v>
      </c>
      <c r="C1413" t="s">
        <v>19</v>
      </c>
      <c r="D1413">
        <v>18</v>
      </c>
      <c r="E1413">
        <v>367</v>
      </c>
      <c r="F1413">
        <v>222</v>
      </c>
      <c r="G1413">
        <v>218</v>
      </c>
      <c r="H1413">
        <v>192</v>
      </c>
      <c r="I1413">
        <v>159</v>
      </c>
      <c r="J1413">
        <v>234</v>
      </c>
      <c r="K1413" t="s">
        <v>1754</v>
      </c>
      <c r="L1413">
        <v>365</v>
      </c>
      <c r="M1413">
        <v>47.17</v>
      </c>
      <c r="N1413">
        <v>2015</v>
      </c>
      <c r="O1413" t="str">
        <f>VLOOKUP(C1413, Query[[Country]:[Population Rank]],2,FALSE)</f>
        <v>21</v>
      </c>
      <c r="P1413" t="str">
        <f>VLOOKUP(C1413, Query[[Country]:[Growth Rate]],3,FALSE)</f>
        <v>0.53%</v>
      </c>
      <c r="Q1413" t="str">
        <f>VLOOKUP(C1413, Query[[Country]:[World Percentage]],4,FALSE)</f>
        <v>0.87%</v>
      </c>
      <c r="R1413" t="str">
        <f>VLOOKUP(C1413, Query[[Country]:[Density]],5,FALSE)</f>
        <v>279.48</v>
      </c>
      <c r="S1413" t="str">
        <f>VLOOKUP(C1413, Query[[Country]:[Land Area]],6, FALSE)</f>
        <v>241,930</v>
      </c>
      <c r="T1413" t="str">
        <f>VLOOKUP(C1413, Query[[Country]:[Area]],10, FALSE)</f>
        <v>242,900</v>
      </c>
      <c r="U1413" t="str">
        <f>VLOOKUP(C1413, Query[[Country]:[Region]],12, FALSE)</f>
        <v>Europe</v>
      </c>
      <c r="V1413" t="str">
        <f>VLOOKUP(C1413, Query[[Country]:[Subregion]],13, FALSE)</f>
        <v>Northern Europe</v>
      </c>
      <c r="W1413" t="str">
        <f>VLOOKUP(C1413, Query[[Country]:[GDP (IMF)]],16, FALSE)</f>
        <v>$2.93 Tn</v>
      </c>
      <c r="X1413" t="str">
        <f>VLOOKUP(C1413, Query[[Country]:[GDP (UN)]],17, FALSE)</f>
        <v>$2.65 Tn</v>
      </c>
      <c r="Y1413">
        <f>VLOOKUP(C1413, Query[[Country]:[GDP Per Capita]],18, FALSE)</f>
        <v>43117.57</v>
      </c>
    </row>
    <row r="1414" spans="1:25" x14ac:dyDescent="0.2">
      <c r="A1414">
        <v>213</v>
      </c>
      <c r="B1414" t="s">
        <v>244</v>
      </c>
      <c r="C1414" t="s">
        <v>101</v>
      </c>
      <c r="D1414">
        <v>16</v>
      </c>
      <c r="E1414">
        <v>356</v>
      </c>
      <c r="F1414">
        <v>208</v>
      </c>
      <c r="G1414">
        <v>131</v>
      </c>
      <c r="H1414">
        <v>193</v>
      </c>
      <c r="I1414">
        <v>280</v>
      </c>
      <c r="J1414">
        <v>146</v>
      </c>
      <c r="K1414" t="s">
        <v>2701</v>
      </c>
      <c r="L1414">
        <v>103</v>
      </c>
      <c r="M1414">
        <v>47.15</v>
      </c>
      <c r="N1414">
        <v>2015</v>
      </c>
      <c r="O1414" t="str">
        <f>VLOOKUP(C1414, Query[[Country]:[Population Rank]],2,FALSE)</f>
        <v>19</v>
      </c>
      <c r="P1414" t="str">
        <f>VLOOKUP(C1414, Query[[Country]:[Growth Rate]],3,FALSE)</f>
        <v>0.32%</v>
      </c>
      <c r="Q1414" t="str">
        <f>VLOOKUP(C1414, Query[[Country]:[World Percentage]],4,FALSE)</f>
        <v>1.07%</v>
      </c>
      <c r="R1414" t="str">
        <f>VLOOKUP(C1414, Query[[Country]:[Density]],5,FALSE)</f>
        <v>234.61</v>
      </c>
      <c r="S1414" t="str">
        <f>VLOOKUP(C1414, Query[[Country]:[Land Area]],6, FALSE)</f>
        <v>348,560</v>
      </c>
      <c r="T1414" t="str">
        <f>VLOOKUP(C1414, Query[[Country]:[Area]],10, FALSE)</f>
        <v>357,114</v>
      </c>
      <c r="U1414" t="str">
        <f>VLOOKUP(C1414, Query[[Country]:[Region]],12, FALSE)</f>
        <v>Europe</v>
      </c>
      <c r="V1414" t="str">
        <f>VLOOKUP(C1414, Query[[Country]:[Subregion]],13, FALSE)</f>
        <v>Western Europe</v>
      </c>
      <c r="W1414" t="str">
        <f>VLOOKUP(C1414, Query[[Country]:[GDP (IMF)]],16, FALSE)</f>
        <v>$4.16 Tn</v>
      </c>
      <c r="X1414" t="str">
        <f>VLOOKUP(C1414, Query[[Country]:[GDP (UN)]],17, FALSE)</f>
        <v>$3.48 Tn</v>
      </c>
      <c r="Y1414">
        <f>VLOOKUP(C1414, Query[[Country]:[GDP Per Capita]],18, FALSE)</f>
        <v>49617.15</v>
      </c>
    </row>
    <row r="1415" spans="1:25" x14ac:dyDescent="0.2">
      <c r="A1415">
        <v>214</v>
      </c>
      <c r="B1415" t="s">
        <v>251</v>
      </c>
      <c r="C1415" t="s">
        <v>15</v>
      </c>
      <c r="D1415">
        <v>89</v>
      </c>
      <c r="E1415">
        <v>247</v>
      </c>
      <c r="F1415">
        <v>567</v>
      </c>
      <c r="G1415">
        <v>218</v>
      </c>
      <c r="H1415">
        <v>209</v>
      </c>
      <c r="I1415">
        <v>113</v>
      </c>
      <c r="J1415">
        <v>161</v>
      </c>
      <c r="K1415" t="s">
        <v>1281</v>
      </c>
      <c r="L1415">
        <v>194</v>
      </c>
      <c r="M1415">
        <v>47.13</v>
      </c>
      <c r="N1415">
        <v>2015</v>
      </c>
      <c r="O1415" t="str">
        <f>VLOOKUP(C1415, Query[[Country]:[Population Rank]],2,FALSE)</f>
        <v>3</v>
      </c>
      <c r="P1415" t="str">
        <f>VLOOKUP(C1415, Query[[Country]:[Growth Rate]],3,FALSE)</f>
        <v>0.59%</v>
      </c>
      <c r="Q1415" t="str">
        <f>VLOOKUP(C1415, Query[[Country]:[World Percentage]],4,FALSE)</f>
        <v>4.25%</v>
      </c>
      <c r="R1415" t="str">
        <f>VLOOKUP(C1415, Query[[Country]:[Density]],5,FALSE)</f>
        <v>35.32</v>
      </c>
      <c r="S1415" t="str">
        <f>VLOOKUP(C1415, Query[[Country]:[Land Area]],6, FALSE)</f>
        <v>9,147,420</v>
      </c>
      <c r="T1415" t="str">
        <f>VLOOKUP(C1415, Query[[Country]:[Area]],10, FALSE)</f>
        <v>9,372,610</v>
      </c>
      <c r="U1415" t="str">
        <f>VLOOKUP(C1415, Query[[Country]:[Region]],12, FALSE)</f>
        <v>Americas</v>
      </c>
      <c r="V1415" t="str">
        <f>VLOOKUP(C1415, Query[[Country]:[Subregion]],13, FALSE)</f>
        <v>Northern America</v>
      </c>
      <c r="W1415" t="str">
        <f>VLOOKUP(C1415, Query[[Country]:[GDP (IMF)]],16, FALSE)</f>
        <v>$22.20 Tn</v>
      </c>
      <c r="X1415" t="str">
        <f>VLOOKUP(C1415, Query[[Country]:[GDP (UN)]],17, FALSE)</f>
        <v>$18.62 Tn</v>
      </c>
      <c r="Y1415">
        <f>VLOOKUP(C1415, Query[[Country]:[GDP Per Capita]],18, FALSE)</f>
        <v>67063.27</v>
      </c>
    </row>
    <row r="1416" spans="1:25" x14ac:dyDescent="0.2">
      <c r="A1416">
        <v>215</v>
      </c>
      <c r="B1416" t="s">
        <v>260</v>
      </c>
      <c r="C1416" t="s">
        <v>101</v>
      </c>
      <c r="D1416">
        <v>17</v>
      </c>
      <c r="E1416">
        <v>193</v>
      </c>
      <c r="F1416">
        <v>487</v>
      </c>
      <c r="G1416">
        <v>198</v>
      </c>
      <c r="H1416">
        <v>232</v>
      </c>
      <c r="I1416">
        <v>183</v>
      </c>
      <c r="J1416">
        <v>161</v>
      </c>
      <c r="K1416" t="s">
        <v>1995</v>
      </c>
      <c r="L1416">
        <v>310</v>
      </c>
      <c r="M1416">
        <v>47.11</v>
      </c>
      <c r="N1416">
        <v>2015</v>
      </c>
      <c r="O1416" t="str">
        <f>VLOOKUP(C1416, Query[[Country]:[Population Rank]],2,FALSE)</f>
        <v>19</v>
      </c>
      <c r="P1416" t="str">
        <f>VLOOKUP(C1416, Query[[Country]:[Growth Rate]],3,FALSE)</f>
        <v>0.32%</v>
      </c>
      <c r="Q1416" t="str">
        <f>VLOOKUP(C1416, Query[[Country]:[World Percentage]],4,FALSE)</f>
        <v>1.07%</v>
      </c>
      <c r="R1416" t="str">
        <f>VLOOKUP(C1416, Query[[Country]:[Density]],5,FALSE)</f>
        <v>234.61</v>
      </c>
      <c r="S1416" t="str">
        <f>VLOOKUP(C1416, Query[[Country]:[Land Area]],6, FALSE)</f>
        <v>348,560</v>
      </c>
      <c r="T1416" t="str">
        <f>VLOOKUP(C1416, Query[[Country]:[Area]],10, FALSE)</f>
        <v>357,114</v>
      </c>
      <c r="U1416" t="str">
        <f>VLOOKUP(C1416, Query[[Country]:[Region]],12, FALSE)</f>
        <v>Europe</v>
      </c>
      <c r="V1416" t="str">
        <f>VLOOKUP(C1416, Query[[Country]:[Subregion]],13, FALSE)</f>
        <v>Western Europe</v>
      </c>
      <c r="W1416" t="str">
        <f>VLOOKUP(C1416, Query[[Country]:[GDP (IMF)]],16, FALSE)</f>
        <v>$4.16 Tn</v>
      </c>
      <c r="X1416" t="str">
        <f>VLOOKUP(C1416, Query[[Country]:[GDP (UN)]],17, FALSE)</f>
        <v>$3.48 Tn</v>
      </c>
      <c r="Y1416">
        <f>VLOOKUP(C1416, Query[[Country]:[GDP Per Capita]],18, FALSE)</f>
        <v>49617.15</v>
      </c>
    </row>
    <row r="1417" spans="1:25" x14ac:dyDescent="0.2">
      <c r="A1417">
        <v>216</v>
      </c>
      <c r="B1417" t="s">
        <v>253</v>
      </c>
      <c r="C1417" t="s">
        <v>115</v>
      </c>
      <c r="D1417">
        <v>7</v>
      </c>
      <c r="E1417">
        <v>156</v>
      </c>
      <c r="F1417">
        <v>306</v>
      </c>
      <c r="G1417">
        <v>145</v>
      </c>
      <c r="H1417">
        <v>146</v>
      </c>
      <c r="I1417">
        <v>181</v>
      </c>
      <c r="J1417">
        <v>368</v>
      </c>
      <c r="K1417" t="s">
        <v>2855</v>
      </c>
      <c r="L1417">
        <v>399</v>
      </c>
      <c r="M1417">
        <v>47.1</v>
      </c>
      <c r="N1417">
        <v>2015</v>
      </c>
      <c r="O1417" t="str">
        <f>VLOOKUP(C1417, Query[[Country]:[Population Rank]],2,FALSE)</f>
        <v>55</v>
      </c>
      <c r="P1417" t="str">
        <f>VLOOKUP(C1417, Query[[Country]:[Growth Rate]],3,FALSE)</f>
        <v>1.18%</v>
      </c>
      <c r="Q1417" t="str">
        <f>VLOOKUP(C1417, Query[[Country]:[World Percentage]],4,FALSE)</f>
        <v>0.33%</v>
      </c>
      <c r="R1417" t="str">
        <f>VLOOKUP(C1417, Query[[Country]:[Density]],5,FALSE)</f>
        <v>3.32</v>
      </c>
      <c r="S1417" t="str">
        <f>VLOOKUP(C1417, Query[[Country]:[Land Area]],6, FALSE)</f>
        <v>7,682,300</v>
      </c>
      <c r="T1417" t="str">
        <f>VLOOKUP(C1417, Query[[Country]:[Area]],10, FALSE)</f>
        <v>7,692,024</v>
      </c>
      <c r="U1417" t="str">
        <f>VLOOKUP(C1417, Query[[Country]:[Region]],12, FALSE)</f>
        <v>Oceania</v>
      </c>
      <c r="V1417" t="str">
        <f>VLOOKUP(C1417, Query[[Country]:[Subregion]],13, FALSE)</f>
        <v>Australia and New Zealand</v>
      </c>
      <c r="W1417" t="str">
        <f>VLOOKUP(C1417, Query[[Country]:[GDP (IMF)]],16, FALSE)</f>
        <v>$1.48 Tn</v>
      </c>
      <c r="X1417" t="str">
        <f>VLOOKUP(C1417, Query[[Country]:[GDP (UN)]],17, FALSE)</f>
        <v>$1.30 Tn</v>
      </c>
      <c r="Y1417">
        <f>VLOOKUP(C1417, Query[[Country]:[GDP Per Capita]],18, FALSE)</f>
        <v>58096.73</v>
      </c>
    </row>
    <row r="1418" spans="1:25" x14ac:dyDescent="0.2">
      <c r="A1418">
        <v>217</v>
      </c>
      <c r="B1418" t="s">
        <v>273</v>
      </c>
      <c r="C1418" t="s">
        <v>66</v>
      </c>
      <c r="D1418">
        <v>11</v>
      </c>
      <c r="E1418">
        <v>203</v>
      </c>
      <c r="F1418">
        <v>567</v>
      </c>
      <c r="G1418">
        <v>218</v>
      </c>
      <c r="H1418">
        <v>177</v>
      </c>
      <c r="I1418">
        <v>142</v>
      </c>
      <c r="J1418">
        <v>287</v>
      </c>
      <c r="K1418" t="s">
        <v>2845</v>
      </c>
      <c r="L1418">
        <v>455</v>
      </c>
      <c r="M1418">
        <v>47.06</v>
      </c>
      <c r="N1418">
        <v>2015</v>
      </c>
      <c r="O1418" t="str">
        <f>VLOOKUP(C1418, Query[[Country]:[Population Rank]],2,FALSE)</f>
        <v>22</v>
      </c>
      <c r="P1418" t="str">
        <f>VLOOKUP(C1418, Query[[Country]:[Growth Rate]],3,FALSE)</f>
        <v>0.22%</v>
      </c>
      <c r="Q1418" t="str">
        <f>VLOOKUP(C1418, Query[[Country]:[World Percentage]],4,FALSE)</f>
        <v>0.84%</v>
      </c>
      <c r="R1418" t="str">
        <f>VLOOKUP(C1418, Query[[Country]:[Density]],5,FALSE)</f>
        <v>118.31</v>
      </c>
      <c r="S1418" t="str">
        <f>VLOOKUP(C1418, Query[[Country]:[Land Area]],6, FALSE)</f>
        <v>547,557</v>
      </c>
      <c r="T1418" t="str">
        <f>VLOOKUP(C1418, Query[[Country]:[Area]],10, FALSE)</f>
        <v>551,695</v>
      </c>
      <c r="U1418" t="str">
        <f>VLOOKUP(C1418, Query[[Country]:[Region]],12, FALSE)</f>
        <v>Europe</v>
      </c>
      <c r="V1418" t="str">
        <f>VLOOKUP(C1418, Query[[Country]:[Subregion]],13, FALSE)</f>
        <v>Western Europe</v>
      </c>
      <c r="W1418" t="str">
        <f>VLOOKUP(C1418, Query[[Country]:[GDP (IMF)]],16, FALSE)</f>
        <v>$2.88 Tn</v>
      </c>
      <c r="X1418" t="str">
        <f>VLOOKUP(C1418, Query[[Country]:[GDP (UN)]],17, FALSE)</f>
        <v>$2.47 Tn</v>
      </c>
      <c r="Y1418">
        <f>VLOOKUP(C1418, Query[[Country]:[GDP Per Capita]],18, FALSE)</f>
        <v>44061.52</v>
      </c>
    </row>
    <row r="1419" spans="1:25" x14ac:dyDescent="0.2">
      <c r="A1419">
        <v>218</v>
      </c>
      <c r="B1419" t="s">
        <v>261</v>
      </c>
      <c r="C1419" t="s">
        <v>15</v>
      </c>
      <c r="D1419">
        <v>90</v>
      </c>
      <c r="E1419">
        <v>296</v>
      </c>
      <c r="F1419">
        <v>259</v>
      </c>
      <c r="G1419">
        <v>218</v>
      </c>
      <c r="H1419">
        <v>168</v>
      </c>
      <c r="I1419">
        <v>193</v>
      </c>
      <c r="J1419">
        <v>197</v>
      </c>
      <c r="K1419" t="s">
        <v>2847</v>
      </c>
      <c r="L1419">
        <v>186</v>
      </c>
      <c r="M1419">
        <v>47.06</v>
      </c>
      <c r="N1419">
        <v>2015</v>
      </c>
      <c r="O1419" t="str">
        <f>VLOOKUP(C1419, Query[[Country]:[Population Rank]],2,FALSE)</f>
        <v>3</v>
      </c>
      <c r="P1419" t="str">
        <f>VLOOKUP(C1419, Query[[Country]:[Growth Rate]],3,FALSE)</f>
        <v>0.59%</v>
      </c>
      <c r="Q1419" t="str">
        <f>VLOOKUP(C1419, Query[[Country]:[World Percentage]],4,FALSE)</f>
        <v>4.25%</v>
      </c>
      <c r="R1419" t="str">
        <f>VLOOKUP(C1419, Query[[Country]:[Density]],5,FALSE)</f>
        <v>35.32</v>
      </c>
      <c r="S1419" t="str">
        <f>VLOOKUP(C1419, Query[[Country]:[Land Area]],6, FALSE)</f>
        <v>9,147,420</v>
      </c>
      <c r="T1419" t="str">
        <f>VLOOKUP(C1419, Query[[Country]:[Area]],10, FALSE)</f>
        <v>9,372,610</v>
      </c>
      <c r="U1419" t="str">
        <f>VLOOKUP(C1419, Query[[Country]:[Region]],12, FALSE)</f>
        <v>Americas</v>
      </c>
      <c r="V1419" t="str">
        <f>VLOOKUP(C1419, Query[[Country]:[Subregion]],13, FALSE)</f>
        <v>Northern America</v>
      </c>
      <c r="W1419" t="str">
        <f>VLOOKUP(C1419, Query[[Country]:[GDP (IMF)]],16, FALSE)</f>
        <v>$22.20 Tn</v>
      </c>
      <c r="X1419" t="str">
        <f>VLOOKUP(C1419, Query[[Country]:[GDP (UN)]],17, FALSE)</f>
        <v>$18.62 Tn</v>
      </c>
      <c r="Y1419">
        <f>VLOOKUP(C1419, Query[[Country]:[GDP Per Capita]],18, FALSE)</f>
        <v>67063.27</v>
      </c>
    </row>
    <row r="1420" spans="1:25" x14ac:dyDescent="0.2">
      <c r="A1420">
        <v>219</v>
      </c>
      <c r="B1420" t="s">
        <v>238</v>
      </c>
      <c r="C1420" t="s">
        <v>15</v>
      </c>
      <c r="D1420">
        <v>91</v>
      </c>
      <c r="E1420">
        <v>212</v>
      </c>
      <c r="F1420">
        <v>141</v>
      </c>
      <c r="G1420">
        <v>159</v>
      </c>
      <c r="H1420">
        <v>198</v>
      </c>
      <c r="I1420">
        <v>191</v>
      </c>
      <c r="J1420">
        <v>212</v>
      </c>
      <c r="K1420" t="s">
        <v>2004</v>
      </c>
      <c r="L1420">
        <v>356</v>
      </c>
      <c r="M1420">
        <v>47.05</v>
      </c>
      <c r="N1420">
        <v>2015</v>
      </c>
      <c r="O1420" t="str">
        <f>VLOOKUP(C1420, Query[[Country]:[Population Rank]],2,FALSE)</f>
        <v>3</v>
      </c>
      <c r="P1420" t="str">
        <f>VLOOKUP(C1420, Query[[Country]:[Growth Rate]],3,FALSE)</f>
        <v>0.59%</v>
      </c>
      <c r="Q1420" t="str">
        <f>VLOOKUP(C1420, Query[[Country]:[World Percentage]],4,FALSE)</f>
        <v>4.25%</v>
      </c>
      <c r="R1420" t="str">
        <f>VLOOKUP(C1420, Query[[Country]:[Density]],5,FALSE)</f>
        <v>35.32</v>
      </c>
      <c r="S1420" t="str">
        <f>VLOOKUP(C1420, Query[[Country]:[Land Area]],6, FALSE)</f>
        <v>9,147,420</v>
      </c>
      <c r="T1420" t="str">
        <f>VLOOKUP(C1420, Query[[Country]:[Area]],10, FALSE)</f>
        <v>9,372,610</v>
      </c>
      <c r="U1420" t="str">
        <f>VLOOKUP(C1420, Query[[Country]:[Region]],12, FALSE)</f>
        <v>Americas</v>
      </c>
      <c r="V1420" t="str">
        <f>VLOOKUP(C1420, Query[[Country]:[Subregion]],13, FALSE)</f>
        <v>Northern America</v>
      </c>
      <c r="W1420" t="str">
        <f>VLOOKUP(C1420, Query[[Country]:[GDP (IMF)]],16, FALSE)</f>
        <v>$22.20 Tn</v>
      </c>
      <c r="X1420" t="str">
        <f>VLOOKUP(C1420, Query[[Country]:[GDP (UN)]],17, FALSE)</f>
        <v>$18.62 Tn</v>
      </c>
      <c r="Y1420">
        <f>VLOOKUP(C1420, Query[[Country]:[GDP Per Capita]],18, FALSE)</f>
        <v>67063.27</v>
      </c>
    </row>
    <row r="1421" spans="1:25" x14ac:dyDescent="0.2">
      <c r="A1421">
        <v>220</v>
      </c>
      <c r="B1421" t="s">
        <v>231</v>
      </c>
      <c r="C1421" t="s">
        <v>189</v>
      </c>
      <c r="D1421">
        <v>2</v>
      </c>
      <c r="E1421">
        <v>100</v>
      </c>
      <c r="F1421">
        <v>479</v>
      </c>
      <c r="G1421">
        <v>116</v>
      </c>
      <c r="H1421">
        <v>162</v>
      </c>
      <c r="I1421">
        <v>356</v>
      </c>
      <c r="J1421">
        <v>212</v>
      </c>
      <c r="K1421" t="s">
        <v>2850</v>
      </c>
      <c r="L1421">
        <v>168</v>
      </c>
      <c r="M1421">
        <v>47.05</v>
      </c>
      <c r="N1421">
        <v>2015</v>
      </c>
    </row>
    <row r="1422" spans="1:25" x14ac:dyDescent="0.2">
      <c r="A1422">
        <v>221</v>
      </c>
      <c r="B1422" t="s">
        <v>259</v>
      </c>
      <c r="C1422" t="s">
        <v>95</v>
      </c>
      <c r="D1422">
        <v>5</v>
      </c>
      <c r="E1422">
        <v>315</v>
      </c>
      <c r="F1422">
        <v>450</v>
      </c>
      <c r="G1422">
        <v>163</v>
      </c>
      <c r="H1422">
        <v>206</v>
      </c>
      <c r="I1422">
        <v>278</v>
      </c>
      <c r="J1422">
        <v>197</v>
      </c>
      <c r="K1422" t="s">
        <v>2057</v>
      </c>
      <c r="L1422">
        <v>613</v>
      </c>
      <c r="M1422">
        <v>47.04</v>
      </c>
      <c r="N1422">
        <v>2015</v>
      </c>
      <c r="O1422" t="str">
        <f>VLOOKUP(C1422, Query[[Country]:[Population Rank]],2,FALSE)</f>
        <v>23</v>
      </c>
      <c r="P1422" t="str">
        <f>VLOOKUP(C1422, Query[[Country]:[Growth Rate]],3,FALSE)</f>
        <v>-0.15%</v>
      </c>
      <c r="Q1422" t="str">
        <f>VLOOKUP(C1422, Query[[Country]:[World Percentage]],4,FALSE)</f>
        <v>0.78%</v>
      </c>
      <c r="R1422" t="str">
        <f>VLOOKUP(C1422, Query[[Country]:[Density]],5,FALSE)</f>
        <v>200.65</v>
      </c>
      <c r="S1422" t="str">
        <f>VLOOKUP(C1422, Query[[Country]:[Land Area]],6, FALSE)</f>
        <v>294,140</v>
      </c>
      <c r="T1422" t="str">
        <f>VLOOKUP(C1422, Query[[Country]:[Area]],10, FALSE)</f>
        <v>301,336</v>
      </c>
      <c r="U1422" t="str">
        <f>VLOOKUP(C1422, Query[[Country]:[Region]],12, FALSE)</f>
        <v>Europe</v>
      </c>
      <c r="V1422" t="str">
        <f>VLOOKUP(C1422, Query[[Country]:[Subregion]],13, FALSE)</f>
        <v>Southern Europe</v>
      </c>
      <c r="W1422" t="str">
        <f>VLOOKUP(C1422, Query[[Country]:[GDP (IMF)]],16, FALSE)</f>
        <v>$2.09 Tn</v>
      </c>
      <c r="X1422" t="str">
        <f>VLOOKUP(C1422, Query[[Country]:[GDP (UN)]],17, FALSE)</f>
        <v>$1.86 Tn</v>
      </c>
      <c r="Y1422">
        <f>VLOOKUP(C1422, Query[[Country]:[GDP Per Capita]],18, FALSE)</f>
        <v>34574.71</v>
      </c>
    </row>
    <row r="1423" spans="1:25" x14ac:dyDescent="0.2">
      <c r="A1423">
        <v>222</v>
      </c>
      <c r="B1423" t="s">
        <v>249</v>
      </c>
      <c r="C1423" t="s">
        <v>52</v>
      </c>
      <c r="D1423">
        <v>10</v>
      </c>
      <c r="E1423">
        <v>157</v>
      </c>
      <c r="F1423">
        <v>93</v>
      </c>
      <c r="G1423">
        <v>155</v>
      </c>
      <c r="H1423">
        <v>261</v>
      </c>
      <c r="I1423">
        <v>308</v>
      </c>
      <c r="J1423">
        <v>212</v>
      </c>
      <c r="K1423" t="s">
        <v>2717</v>
      </c>
      <c r="L1423">
        <v>175</v>
      </c>
      <c r="M1423">
        <v>47.04</v>
      </c>
      <c r="N1423">
        <v>2015</v>
      </c>
      <c r="O1423" t="str">
        <f>VLOOKUP(C1423, Query[[Country]:[Population Rank]],2,FALSE)</f>
        <v>39</v>
      </c>
      <c r="P1423" t="str">
        <f>VLOOKUP(C1423, Query[[Country]:[Growth Rate]],3,FALSE)</f>
        <v>0.89%</v>
      </c>
      <c r="Q1423" t="str">
        <f>VLOOKUP(C1423, Query[[Country]:[World Percentage]],4,FALSE)</f>
        <v>0.48%</v>
      </c>
      <c r="R1423" t="str">
        <f>VLOOKUP(C1423, Query[[Country]:[Density]],5,FALSE)</f>
        <v>3.78</v>
      </c>
      <c r="S1423" t="str">
        <f>VLOOKUP(C1423, Query[[Country]:[Land Area]],6, FALSE)</f>
        <v>9,093,510</v>
      </c>
      <c r="T1423" t="str">
        <f>VLOOKUP(C1423, Query[[Country]:[Area]],10, FALSE)</f>
        <v>9,984,670</v>
      </c>
      <c r="U1423" t="str">
        <f>VLOOKUP(C1423, Query[[Country]:[Region]],12, FALSE)</f>
        <v>Americas</v>
      </c>
      <c r="V1423" t="str">
        <f>VLOOKUP(C1423, Query[[Country]:[Subregion]],13, FALSE)</f>
        <v>Northern America</v>
      </c>
      <c r="W1423" t="str">
        <f>VLOOKUP(C1423, Query[[Country]:[GDP (IMF)]],16, FALSE)</f>
        <v>$1.83 Tn</v>
      </c>
      <c r="X1423" t="str">
        <f>VLOOKUP(C1423, Query[[Country]:[GDP (UN)]],17, FALSE)</f>
        <v>$1.53 Tn</v>
      </c>
      <c r="Y1423">
        <f>VLOOKUP(C1423, Query[[Country]:[GDP Per Capita]],18, FALSE)</f>
        <v>48552.87</v>
      </c>
    </row>
    <row r="1424" spans="1:25" x14ac:dyDescent="0.2">
      <c r="A1424">
        <v>223</v>
      </c>
      <c r="B1424" t="s">
        <v>234</v>
      </c>
      <c r="C1424" t="s">
        <v>235</v>
      </c>
      <c r="D1424">
        <v>1</v>
      </c>
      <c r="E1424">
        <v>191</v>
      </c>
      <c r="F1424">
        <v>185</v>
      </c>
      <c r="G1424">
        <v>101</v>
      </c>
      <c r="H1424">
        <v>231</v>
      </c>
      <c r="I1424">
        <v>154</v>
      </c>
      <c r="J1424">
        <v>161</v>
      </c>
      <c r="K1424" t="s">
        <v>2004</v>
      </c>
      <c r="L1424">
        <v>671</v>
      </c>
      <c r="M1424">
        <v>47.03</v>
      </c>
      <c r="N1424">
        <v>2015</v>
      </c>
      <c r="O1424" t="str">
        <f>VLOOKUP(C1424, Query[[Country]:[Population Rank]],2,FALSE)</f>
        <v>97</v>
      </c>
      <c r="P1424" t="str">
        <f>VLOOKUP(C1424, Query[[Country]:[Growth Rate]],3,FALSE)</f>
        <v>0.57%</v>
      </c>
      <c r="Q1424" t="str">
        <f>VLOOKUP(C1424, Query[[Country]:[World Percentage]],4,FALSE)</f>
        <v>0.12%</v>
      </c>
      <c r="R1424" t="str">
        <f>VLOOKUP(C1424, Query[[Country]:[Density]],5,FALSE)</f>
        <v>107.38</v>
      </c>
      <c r="S1424" t="str">
        <f>VLOOKUP(C1424, Query[[Country]:[Land Area]],6, FALSE)</f>
        <v>82,409</v>
      </c>
      <c r="T1424" t="str">
        <f>VLOOKUP(C1424, Query[[Country]:[Area]],10, FALSE)</f>
        <v>83,871</v>
      </c>
      <c r="U1424" t="str">
        <f>VLOOKUP(C1424, Query[[Country]:[Region]],12, FALSE)</f>
        <v>Europe</v>
      </c>
      <c r="V1424" t="str">
        <f>VLOOKUP(C1424, Query[[Country]:[Subregion]],13, FALSE)</f>
        <v>Western Europe</v>
      </c>
      <c r="W1424" t="str">
        <f>VLOOKUP(C1424, Query[[Country]:[GDP (IMF)]],16, FALSE)</f>
        <v>$481.68 Bn</v>
      </c>
      <c r="X1424" t="str">
        <f>VLOOKUP(C1424, Query[[Country]:[GDP (UN)]],17, FALSE)</f>
        <v>$390.80 Bn</v>
      </c>
      <c r="Y1424">
        <f>VLOOKUP(C1424, Query[[Country]:[GDP Per Capita]],18, FALSE)</f>
        <v>53481.760000000002</v>
      </c>
    </row>
    <row r="1425" spans="1:25" x14ac:dyDescent="0.2">
      <c r="A1425">
        <v>224</v>
      </c>
      <c r="B1425" t="s">
        <v>1003</v>
      </c>
      <c r="C1425" t="s">
        <v>66</v>
      </c>
      <c r="D1425">
        <v>12</v>
      </c>
      <c r="E1425">
        <v>289</v>
      </c>
      <c r="F1425">
        <v>462</v>
      </c>
      <c r="G1425">
        <v>169</v>
      </c>
      <c r="H1425">
        <v>165</v>
      </c>
      <c r="I1425">
        <v>129</v>
      </c>
      <c r="J1425">
        <v>146</v>
      </c>
      <c r="K1425" t="s">
        <v>2712</v>
      </c>
      <c r="L1425">
        <v>511</v>
      </c>
      <c r="M1425">
        <v>47</v>
      </c>
      <c r="N1425">
        <v>2015</v>
      </c>
      <c r="O1425" t="str">
        <f>VLOOKUP(C1425, Query[[Country]:[Population Rank]],2,FALSE)</f>
        <v>22</v>
      </c>
      <c r="P1425" t="str">
        <f>VLOOKUP(C1425, Query[[Country]:[Growth Rate]],3,FALSE)</f>
        <v>0.22%</v>
      </c>
      <c r="Q1425" t="str">
        <f>VLOOKUP(C1425, Query[[Country]:[World Percentage]],4,FALSE)</f>
        <v>0.84%</v>
      </c>
      <c r="R1425" t="str">
        <f>VLOOKUP(C1425, Query[[Country]:[Density]],5,FALSE)</f>
        <v>118.31</v>
      </c>
      <c r="S1425" t="str">
        <f>VLOOKUP(C1425, Query[[Country]:[Land Area]],6, FALSE)</f>
        <v>547,557</v>
      </c>
      <c r="T1425" t="str">
        <f>VLOOKUP(C1425, Query[[Country]:[Area]],10, FALSE)</f>
        <v>551,695</v>
      </c>
      <c r="U1425" t="str">
        <f>VLOOKUP(C1425, Query[[Country]:[Region]],12, FALSE)</f>
        <v>Europe</v>
      </c>
      <c r="V1425" t="str">
        <f>VLOOKUP(C1425, Query[[Country]:[Subregion]],13, FALSE)</f>
        <v>Western Europe</v>
      </c>
      <c r="W1425" t="str">
        <f>VLOOKUP(C1425, Query[[Country]:[GDP (IMF)]],16, FALSE)</f>
        <v>$2.88 Tn</v>
      </c>
      <c r="X1425" t="str">
        <f>VLOOKUP(C1425, Query[[Country]:[GDP (UN)]],17, FALSE)</f>
        <v>$2.47 Tn</v>
      </c>
      <c r="Y1425">
        <f>VLOOKUP(C1425, Query[[Country]:[GDP Per Capita]],18, FALSE)</f>
        <v>44061.52</v>
      </c>
    </row>
    <row r="1426" spans="1:25" x14ac:dyDescent="0.2">
      <c r="A1426">
        <v>225</v>
      </c>
      <c r="B1426" t="s">
        <v>278</v>
      </c>
      <c r="C1426" t="s">
        <v>105</v>
      </c>
      <c r="D1426">
        <v>8</v>
      </c>
      <c r="E1426">
        <v>367</v>
      </c>
      <c r="F1426">
        <v>567</v>
      </c>
      <c r="G1426">
        <v>218</v>
      </c>
      <c r="H1426">
        <v>185</v>
      </c>
      <c r="I1426">
        <v>354</v>
      </c>
      <c r="J1426">
        <v>234</v>
      </c>
      <c r="K1426" t="s">
        <v>2845</v>
      </c>
      <c r="L1426">
        <v>281</v>
      </c>
      <c r="M1426">
        <v>47</v>
      </c>
      <c r="N1426">
        <v>2015</v>
      </c>
      <c r="O1426" t="str">
        <f>VLOOKUP(C1426, Query[[Country]:[Population Rank]],2,FALSE)</f>
        <v>69</v>
      </c>
      <c r="P1426" t="str">
        <f>VLOOKUP(C1426, Query[[Country]:[Growth Rate]],3,FALSE)</f>
        <v>0.22%</v>
      </c>
      <c r="Q1426" t="str">
        <f>VLOOKUP(C1426, Query[[Country]:[World Percentage]],4,FALSE)</f>
        <v>0.22%</v>
      </c>
      <c r="R1426" t="str">
        <f>VLOOKUP(C1426, Query[[Country]:[Density]],5,FALSE)</f>
        <v>409.44</v>
      </c>
      <c r="S1426" t="str">
        <f>VLOOKUP(C1426, Query[[Country]:[Land Area]],6, FALSE)</f>
        <v>33,720</v>
      </c>
      <c r="T1426" t="str">
        <f>VLOOKUP(C1426, Query[[Country]:[Area]],10, FALSE)</f>
        <v>41,850</v>
      </c>
      <c r="U1426" t="str">
        <f>VLOOKUP(C1426, Query[[Country]:[Region]],12, FALSE)</f>
        <v>Europe</v>
      </c>
      <c r="V1426" t="str">
        <f>VLOOKUP(C1426, Query[[Country]:[Subregion]],13, FALSE)</f>
        <v>Western Europe</v>
      </c>
      <c r="W1426" t="str">
        <f>VLOOKUP(C1426, Query[[Country]:[GDP (IMF)]],16, FALSE)</f>
        <v>$954.93 Bn</v>
      </c>
      <c r="X1426" t="str">
        <f>VLOOKUP(C1426, Query[[Country]:[GDP (UN)]],17, FALSE)</f>
        <v>$777.23 Bn</v>
      </c>
      <c r="Y1426">
        <f>VLOOKUP(C1426, Query[[Country]:[GDP Per Capita]],18, FALSE)</f>
        <v>55730.27</v>
      </c>
    </row>
    <row r="1427" spans="1:25" x14ac:dyDescent="0.2">
      <c r="A1427">
        <v>226</v>
      </c>
      <c r="B1427" t="s">
        <v>274</v>
      </c>
      <c r="C1427" t="s">
        <v>141</v>
      </c>
      <c r="D1427">
        <v>2</v>
      </c>
      <c r="E1427">
        <v>367</v>
      </c>
      <c r="F1427">
        <v>52</v>
      </c>
      <c r="G1427">
        <v>218</v>
      </c>
      <c r="H1427">
        <v>164</v>
      </c>
      <c r="I1427">
        <v>485</v>
      </c>
      <c r="J1427">
        <v>812</v>
      </c>
      <c r="K1427" t="s">
        <v>2843</v>
      </c>
      <c r="L1427">
        <v>436</v>
      </c>
      <c r="M1427">
        <v>46.97</v>
      </c>
      <c r="N1427">
        <v>2015</v>
      </c>
      <c r="O1427" t="str">
        <f>VLOOKUP(C1427, Query[[Country]:[Population Rank]],2,FALSE)</f>
        <v>57</v>
      </c>
      <c r="P1427" t="str">
        <f>VLOOKUP(C1427, Query[[Country]:[Growth Rate]],3,FALSE)</f>
        <v>0.18%</v>
      </c>
      <c r="Q1427" t="str">
        <f>VLOOKUP(C1427, Query[[Country]:[World Percentage]],4,FALSE)</f>
        <v>0.31%</v>
      </c>
      <c r="R1427" t="str">
        <f>VLOOKUP(C1427, Query[[Country]:[Density]],5,FALSE)</f>
        <v>658.05</v>
      </c>
      <c r="S1427" t="str">
        <f>VLOOKUP(C1427, Query[[Country]:[Land Area]],6, FALSE)</f>
        <v>35,410</v>
      </c>
      <c r="T1427" t="str">
        <f>VLOOKUP(C1427, Query[[Country]:[Area]],10, FALSE)</f>
        <v>36,193</v>
      </c>
      <c r="U1427" t="str">
        <f>VLOOKUP(C1427, Query[[Country]:[Region]],12, FALSE)</f>
        <v>Asia</v>
      </c>
      <c r="V1427" t="str">
        <f>VLOOKUP(C1427, Query[[Country]:[Subregion]],13, FALSE)</f>
        <v>Eastern Asia</v>
      </c>
      <c r="W1427" t="str">
        <f>VLOOKUP(C1427, Query[[Country]:[GDP (IMF)]],16, FALSE)</f>
        <v>$633.70 Bn</v>
      </c>
      <c r="X1427" t="str">
        <f>VLOOKUP(C1427, Query[[Country]:[GDP (UN)]],17, FALSE)</f>
        <v>-</v>
      </c>
      <c r="Y1427">
        <f>VLOOKUP(C1427, Query[[Country]:[GDP Per Capita]],18, FALSE)</f>
        <v>26607.09</v>
      </c>
    </row>
    <row r="1428" spans="1:25" x14ac:dyDescent="0.2">
      <c r="A1428">
        <v>227</v>
      </c>
      <c r="B1428" t="s">
        <v>255</v>
      </c>
      <c r="C1428" t="s">
        <v>15</v>
      </c>
      <c r="D1428">
        <v>92</v>
      </c>
      <c r="E1428">
        <v>319</v>
      </c>
      <c r="F1428">
        <v>117</v>
      </c>
      <c r="G1428">
        <v>218</v>
      </c>
      <c r="H1428">
        <v>196</v>
      </c>
      <c r="I1428">
        <v>187</v>
      </c>
      <c r="J1428">
        <v>197</v>
      </c>
      <c r="K1428" t="s">
        <v>2857</v>
      </c>
      <c r="L1428">
        <v>449</v>
      </c>
      <c r="M1428">
        <v>46.96</v>
      </c>
      <c r="N1428">
        <v>2015</v>
      </c>
      <c r="O1428" t="str">
        <f>VLOOKUP(C1428, Query[[Country]:[Population Rank]],2,FALSE)</f>
        <v>3</v>
      </c>
      <c r="P1428" t="str">
        <f>VLOOKUP(C1428, Query[[Country]:[Growth Rate]],3,FALSE)</f>
        <v>0.59%</v>
      </c>
      <c r="Q1428" t="str">
        <f>VLOOKUP(C1428, Query[[Country]:[World Percentage]],4,FALSE)</f>
        <v>4.25%</v>
      </c>
      <c r="R1428" t="str">
        <f>VLOOKUP(C1428, Query[[Country]:[Density]],5,FALSE)</f>
        <v>35.32</v>
      </c>
      <c r="S1428" t="str">
        <f>VLOOKUP(C1428, Query[[Country]:[Land Area]],6, FALSE)</f>
        <v>9,147,420</v>
      </c>
      <c r="T1428" t="str">
        <f>VLOOKUP(C1428, Query[[Country]:[Area]],10, FALSE)</f>
        <v>9,372,610</v>
      </c>
      <c r="U1428" t="str">
        <f>VLOOKUP(C1428, Query[[Country]:[Region]],12, FALSE)</f>
        <v>Americas</v>
      </c>
      <c r="V1428" t="str">
        <f>VLOOKUP(C1428, Query[[Country]:[Subregion]],13, FALSE)</f>
        <v>Northern America</v>
      </c>
      <c r="W1428" t="str">
        <f>VLOOKUP(C1428, Query[[Country]:[GDP (IMF)]],16, FALSE)</f>
        <v>$22.20 Tn</v>
      </c>
      <c r="X1428" t="str">
        <f>VLOOKUP(C1428, Query[[Country]:[GDP (UN)]],17, FALSE)</f>
        <v>$18.62 Tn</v>
      </c>
      <c r="Y1428">
        <f>VLOOKUP(C1428, Query[[Country]:[GDP Per Capita]],18, FALSE)</f>
        <v>67063.27</v>
      </c>
    </row>
    <row r="1429" spans="1:25" x14ac:dyDescent="0.2">
      <c r="A1429">
        <v>228</v>
      </c>
      <c r="B1429" t="s">
        <v>226</v>
      </c>
      <c r="C1429" t="s">
        <v>159</v>
      </c>
      <c r="D1429">
        <v>2</v>
      </c>
      <c r="E1429">
        <v>86</v>
      </c>
      <c r="F1429">
        <v>68</v>
      </c>
      <c r="G1429">
        <v>214</v>
      </c>
      <c r="H1429">
        <v>215</v>
      </c>
      <c r="I1429">
        <v>309</v>
      </c>
      <c r="J1429">
        <v>368</v>
      </c>
      <c r="K1429" t="s">
        <v>2860</v>
      </c>
      <c r="L1429">
        <v>256</v>
      </c>
      <c r="M1429">
        <v>46.96</v>
      </c>
      <c r="N1429">
        <v>2015</v>
      </c>
      <c r="O1429" t="str">
        <f>VLOOKUP(C1429, Query[[Country]:[Population Rank]],2,FALSE)</f>
        <v>30</v>
      </c>
      <c r="P1429" t="str">
        <f>VLOOKUP(C1429, Query[[Country]:[Growth Rate]],3,FALSE)</f>
        <v>0.04%</v>
      </c>
      <c r="Q1429" t="str">
        <f>VLOOKUP(C1429, Query[[Country]:[World Percentage]],4,FALSE)</f>
        <v>0.60%</v>
      </c>
      <c r="R1429" t="str">
        <f>VLOOKUP(C1429, Query[[Country]:[Density]],5,FALSE)</f>
        <v>92.40</v>
      </c>
      <c r="S1429" t="str">
        <f>VLOOKUP(C1429, Query[[Country]:[Land Area]],6, FALSE)</f>
        <v>498,800</v>
      </c>
      <c r="T1429" t="str">
        <f>VLOOKUP(C1429, Query[[Country]:[Area]],10, FALSE)</f>
        <v>505,992</v>
      </c>
      <c r="U1429" t="str">
        <f>VLOOKUP(C1429, Query[[Country]:[Region]],12, FALSE)</f>
        <v>Europe</v>
      </c>
      <c r="V1429" t="str">
        <f>VLOOKUP(C1429, Query[[Country]:[Subregion]],13, FALSE)</f>
        <v>Southern Europe</v>
      </c>
      <c r="W1429" t="str">
        <f>VLOOKUP(C1429, Query[[Country]:[GDP (IMF)]],16, FALSE)</f>
        <v>$1.50 Tn</v>
      </c>
      <c r="X1429" t="str">
        <f>VLOOKUP(C1429, Query[[Country]:[GDP (UN)]],17, FALSE)</f>
        <v>$1.24 Tn</v>
      </c>
      <c r="Y1429">
        <f>VLOOKUP(C1429, Query[[Country]:[GDP Per Capita]],18, FALSE)</f>
        <v>32019.83</v>
      </c>
    </row>
    <row r="1430" spans="1:25" x14ac:dyDescent="0.2">
      <c r="A1430">
        <v>229</v>
      </c>
      <c r="B1430" t="s">
        <v>254</v>
      </c>
      <c r="C1430" t="s">
        <v>52</v>
      </c>
      <c r="D1430">
        <v>11</v>
      </c>
      <c r="E1430">
        <v>292</v>
      </c>
      <c r="F1430">
        <v>273</v>
      </c>
      <c r="G1430">
        <v>218</v>
      </c>
      <c r="H1430">
        <v>207</v>
      </c>
      <c r="I1430">
        <v>270</v>
      </c>
      <c r="J1430">
        <v>182</v>
      </c>
      <c r="K1430" t="s">
        <v>2004</v>
      </c>
      <c r="L1430">
        <v>140</v>
      </c>
      <c r="M1430">
        <v>46.95</v>
      </c>
      <c r="N1430">
        <v>2015</v>
      </c>
      <c r="O1430" t="str">
        <f>VLOOKUP(C1430, Query[[Country]:[Population Rank]],2,FALSE)</f>
        <v>39</v>
      </c>
      <c r="P1430" t="str">
        <f>VLOOKUP(C1430, Query[[Country]:[Growth Rate]],3,FALSE)</f>
        <v>0.89%</v>
      </c>
      <c r="Q1430" t="str">
        <f>VLOOKUP(C1430, Query[[Country]:[World Percentage]],4,FALSE)</f>
        <v>0.48%</v>
      </c>
      <c r="R1430" t="str">
        <f>VLOOKUP(C1430, Query[[Country]:[Density]],5,FALSE)</f>
        <v>3.78</v>
      </c>
      <c r="S1430" t="str">
        <f>VLOOKUP(C1430, Query[[Country]:[Land Area]],6, FALSE)</f>
        <v>9,093,510</v>
      </c>
      <c r="T1430" t="str">
        <f>VLOOKUP(C1430, Query[[Country]:[Area]],10, FALSE)</f>
        <v>9,984,670</v>
      </c>
      <c r="U1430" t="str">
        <f>VLOOKUP(C1430, Query[[Country]:[Region]],12, FALSE)</f>
        <v>Americas</v>
      </c>
      <c r="V1430" t="str">
        <f>VLOOKUP(C1430, Query[[Country]:[Subregion]],13, FALSE)</f>
        <v>Northern America</v>
      </c>
      <c r="W1430" t="str">
        <f>VLOOKUP(C1430, Query[[Country]:[GDP (IMF)]],16, FALSE)</f>
        <v>$1.83 Tn</v>
      </c>
      <c r="X1430" t="str">
        <f>VLOOKUP(C1430, Query[[Country]:[GDP (UN)]],17, FALSE)</f>
        <v>$1.53 Tn</v>
      </c>
      <c r="Y1430">
        <f>VLOOKUP(C1430, Query[[Country]:[GDP Per Capita]],18, FALSE)</f>
        <v>48552.87</v>
      </c>
    </row>
    <row r="1431" spans="1:25" x14ac:dyDescent="0.2">
      <c r="A1431">
        <v>230</v>
      </c>
      <c r="B1431" t="s">
        <v>266</v>
      </c>
      <c r="C1431" t="s">
        <v>101</v>
      </c>
      <c r="D1431">
        <v>18</v>
      </c>
      <c r="E1431">
        <v>357</v>
      </c>
      <c r="F1431">
        <v>238</v>
      </c>
      <c r="G1431">
        <v>131</v>
      </c>
      <c r="H1431">
        <v>197</v>
      </c>
      <c r="I1431">
        <v>359</v>
      </c>
      <c r="J1431">
        <v>182</v>
      </c>
      <c r="K1431" t="s">
        <v>2857</v>
      </c>
      <c r="L1431">
        <v>158</v>
      </c>
      <c r="M1431">
        <v>46.9</v>
      </c>
      <c r="N1431">
        <v>2015</v>
      </c>
      <c r="O1431" t="str">
        <f>VLOOKUP(C1431, Query[[Country]:[Population Rank]],2,FALSE)</f>
        <v>19</v>
      </c>
      <c r="P1431" t="str">
        <f>VLOOKUP(C1431, Query[[Country]:[Growth Rate]],3,FALSE)</f>
        <v>0.32%</v>
      </c>
      <c r="Q1431" t="str">
        <f>VLOOKUP(C1431, Query[[Country]:[World Percentage]],4,FALSE)</f>
        <v>1.07%</v>
      </c>
      <c r="R1431" t="str">
        <f>VLOOKUP(C1431, Query[[Country]:[Density]],5,FALSE)</f>
        <v>234.61</v>
      </c>
      <c r="S1431" t="str">
        <f>VLOOKUP(C1431, Query[[Country]:[Land Area]],6, FALSE)</f>
        <v>348,560</v>
      </c>
      <c r="T1431" t="str">
        <f>VLOOKUP(C1431, Query[[Country]:[Area]],10, FALSE)</f>
        <v>357,114</v>
      </c>
      <c r="U1431" t="str">
        <f>VLOOKUP(C1431, Query[[Country]:[Region]],12, FALSE)</f>
        <v>Europe</v>
      </c>
      <c r="V1431" t="str">
        <f>VLOOKUP(C1431, Query[[Country]:[Subregion]],13, FALSE)</f>
        <v>Western Europe</v>
      </c>
      <c r="W1431" t="str">
        <f>VLOOKUP(C1431, Query[[Country]:[GDP (IMF)]],16, FALSE)</f>
        <v>$4.16 Tn</v>
      </c>
      <c r="X1431" t="str">
        <f>VLOOKUP(C1431, Query[[Country]:[GDP (UN)]],17, FALSE)</f>
        <v>$3.48 Tn</v>
      </c>
      <c r="Y1431">
        <f>VLOOKUP(C1431, Query[[Country]:[GDP Per Capita]],18, FALSE)</f>
        <v>49617.15</v>
      </c>
    </row>
    <row r="1432" spans="1:25" x14ac:dyDescent="0.2">
      <c r="A1432">
        <v>231</v>
      </c>
      <c r="B1432" t="s">
        <v>2696</v>
      </c>
      <c r="C1432" t="s">
        <v>145</v>
      </c>
      <c r="D1432">
        <v>4</v>
      </c>
      <c r="E1432">
        <v>367</v>
      </c>
      <c r="F1432">
        <v>264</v>
      </c>
      <c r="G1432">
        <v>97</v>
      </c>
      <c r="H1432">
        <v>283</v>
      </c>
      <c r="I1432">
        <v>325</v>
      </c>
      <c r="J1432">
        <v>115</v>
      </c>
      <c r="K1432" t="s">
        <v>2861</v>
      </c>
      <c r="L1432">
        <v>236</v>
      </c>
      <c r="M1432">
        <v>46.89</v>
      </c>
      <c r="N1432">
        <v>2015</v>
      </c>
      <c r="O1432" t="str">
        <f>VLOOKUP(C1432, Query[[Country]:[Population Rank]],2,FALSE)</f>
        <v>81</v>
      </c>
      <c r="P1432" t="str">
        <f>VLOOKUP(C1432, Query[[Country]:[Growth Rate]],3,FALSE)</f>
        <v>0.44%</v>
      </c>
      <c r="Q1432" t="str">
        <f>VLOOKUP(C1432, Query[[Country]:[World Percentage]],4,FALSE)</f>
        <v>0.15%</v>
      </c>
      <c r="R1432" t="str">
        <f>VLOOKUP(C1432, Query[[Country]:[Density]],5,FALSE)</f>
        <v>379.64</v>
      </c>
      <c r="S1432" t="str">
        <f>VLOOKUP(C1432, Query[[Country]:[Land Area]],6, FALSE)</f>
        <v>30,280</v>
      </c>
      <c r="T1432" t="str">
        <f>VLOOKUP(C1432, Query[[Country]:[Area]],10, FALSE)</f>
        <v>30,528</v>
      </c>
      <c r="U1432" t="str">
        <f>VLOOKUP(C1432, Query[[Country]:[Region]],12, FALSE)</f>
        <v>Europe</v>
      </c>
      <c r="V1432" t="str">
        <f>VLOOKUP(C1432, Query[[Country]:[Subregion]],13, FALSE)</f>
        <v>Western Europe</v>
      </c>
      <c r="W1432" t="str">
        <f>VLOOKUP(C1432, Query[[Country]:[GDP (IMF)]],16, FALSE)</f>
        <v>$553.78 Bn</v>
      </c>
      <c r="X1432" t="str">
        <f>VLOOKUP(C1432, Query[[Country]:[GDP (UN)]],17, FALSE)</f>
        <v>$467.96 Bn</v>
      </c>
      <c r="Y1432">
        <f>VLOOKUP(C1432, Query[[Country]:[GDP Per Capita]],18, FALSE)</f>
        <v>47782.49</v>
      </c>
    </row>
    <row r="1433" spans="1:25" x14ac:dyDescent="0.2">
      <c r="A1433">
        <v>232</v>
      </c>
      <c r="B1433" t="s">
        <v>256</v>
      </c>
      <c r="C1433" t="s">
        <v>15</v>
      </c>
      <c r="D1433">
        <v>93</v>
      </c>
      <c r="E1433">
        <v>251</v>
      </c>
      <c r="F1433">
        <v>228</v>
      </c>
      <c r="G1433">
        <v>218</v>
      </c>
      <c r="H1433">
        <v>157</v>
      </c>
      <c r="I1433">
        <v>206</v>
      </c>
      <c r="J1433">
        <v>182</v>
      </c>
      <c r="K1433" t="s">
        <v>2859</v>
      </c>
      <c r="L1433">
        <v>161</v>
      </c>
      <c r="M1433">
        <v>46.89</v>
      </c>
      <c r="N1433">
        <v>2015</v>
      </c>
      <c r="O1433" t="str">
        <f>VLOOKUP(C1433, Query[[Country]:[Population Rank]],2,FALSE)</f>
        <v>3</v>
      </c>
      <c r="P1433" t="str">
        <f>VLOOKUP(C1433, Query[[Country]:[Growth Rate]],3,FALSE)</f>
        <v>0.59%</v>
      </c>
      <c r="Q1433" t="str">
        <f>VLOOKUP(C1433, Query[[Country]:[World Percentage]],4,FALSE)</f>
        <v>4.25%</v>
      </c>
      <c r="R1433" t="str">
        <f>VLOOKUP(C1433, Query[[Country]:[Density]],5,FALSE)</f>
        <v>35.32</v>
      </c>
      <c r="S1433" t="str">
        <f>VLOOKUP(C1433, Query[[Country]:[Land Area]],6, FALSE)</f>
        <v>9,147,420</v>
      </c>
      <c r="T1433" t="str">
        <f>VLOOKUP(C1433, Query[[Country]:[Area]],10, FALSE)</f>
        <v>9,372,610</v>
      </c>
      <c r="U1433" t="str">
        <f>VLOOKUP(C1433, Query[[Country]:[Region]],12, FALSE)</f>
        <v>Americas</v>
      </c>
      <c r="V1433" t="str">
        <f>VLOOKUP(C1433, Query[[Country]:[Subregion]],13, FALSE)</f>
        <v>Northern America</v>
      </c>
      <c r="W1433" t="str">
        <f>VLOOKUP(C1433, Query[[Country]:[GDP (IMF)]],16, FALSE)</f>
        <v>$22.20 Tn</v>
      </c>
      <c r="X1433" t="str">
        <f>VLOOKUP(C1433, Query[[Country]:[GDP (UN)]],17, FALSE)</f>
        <v>$18.62 Tn</v>
      </c>
      <c r="Y1433">
        <f>VLOOKUP(C1433, Query[[Country]:[GDP Per Capita]],18, FALSE)</f>
        <v>67063.27</v>
      </c>
    </row>
    <row r="1434" spans="1:25" x14ac:dyDescent="0.2">
      <c r="A1434">
        <v>233</v>
      </c>
      <c r="B1434" t="s">
        <v>277</v>
      </c>
      <c r="C1434" t="s">
        <v>101</v>
      </c>
      <c r="D1434">
        <v>19</v>
      </c>
      <c r="E1434">
        <v>367</v>
      </c>
      <c r="F1434">
        <v>567</v>
      </c>
      <c r="G1434">
        <v>194</v>
      </c>
      <c r="H1434">
        <v>210</v>
      </c>
      <c r="I1434">
        <v>185</v>
      </c>
      <c r="J1434">
        <v>161</v>
      </c>
      <c r="K1434" t="s">
        <v>2351</v>
      </c>
      <c r="L1434">
        <v>523</v>
      </c>
      <c r="M1434">
        <v>46.88</v>
      </c>
      <c r="N1434">
        <v>2015</v>
      </c>
      <c r="O1434" t="str">
        <f>VLOOKUP(C1434, Query[[Country]:[Population Rank]],2,FALSE)</f>
        <v>19</v>
      </c>
      <c r="P1434" t="str">
        <f>VLOOKUP(C1434, Query[[Country]:[Growth Rate]],3,FALSE)</f>
        <v>0.32%</v>
      </c>
      <c r="Q1434" t="str">
        <f>VLOOKUP(C1434, Query[[Country]:[World Percentage]],4,FALSE)</f>
        <v>1.07%</v>
      </c>
      <c r="R1434" t="str">
        <f>VLOOKUP(C1434, Query[[Country]:[Density]],5,FALSE)</f>
        <v>234.61</v>
      </c>
      <c r="S1434" t="str">
        <f>VLOOKUP(C1434, Query[[Country]:[Land Area]],6, FALSE)</f>
        <v>348,560</v>
      </c>
      <c r="T1434" t="str">
        <f>VLOOKUP(C1434, Query[[Country]:[Area]],10, FALSE)</f>
        <v>357,114</v>
      </c>
      <c r="U1434" t="str">
        <f>VLOOKUP(C1434, Query[[Country]:[Region]],12, FALSE)</f>
        <v>Europe</v>
      </c>
      <c r="V1434" t="str">
        <f>VLOOKUP(C1434, Query[[Country]:[Subregion]],13, FALSE)</f>
        <v>Western Europe</v>
      </c>
      <c r="W1434" t="str">
        <f>VLOOKUP(C1434, Query[[Country]:[GDP (IMF)]],16, FALSE)</f>
        <v>$4.16 Tn</v>
      </c>
      <c r="X1434" t="str">
        <f>VLOOKUP(C1434, Query[[Country]:[GDP (UN)]],17, FALSE)</f>
        <v>$3.48 Tn</v>
      </c>
      <c r="Y1434">
        <f>VLOOKUP(C1434, Query[[Country]:[GDP Per Capita]],18, FALSE)</f>
        <v>49617.15</v>
      </c>
    </row>
    <row r="1435" spans="1:25" x14ac:dyDescent="0.2">
      <c r="A1435">
        <v>234</v>
      </c>
      <c r="B1435" t="s">
        <v>267</v>
      </c>
      <c r="C1435" t="s">
        <v>15</v>
      </c>
      <c r="D1435">
        <v>94</v>
      </c>
      <c r="E1435">
        <v>367</v>
      </c>
      <c r="F1435">
        <v>567</v>
      </c>
      <c r="G1435">
        <v>218</v>
      </c>
      <c r="H1435">
        <v>314</v>
      </c>
      <c r="I1435">
        <v>229</v>
      </c>
      <c r="J1435">
        <v>197</v>
      </c>
      <c r="K1435" t="s">
        <v>2278</v>
      </c>
      <c r="L1435">
        <v>315</v>
      </c>
      <c r="M1435">
        <v>46.88</v>
      </c>
      <c r="N1435">
        <v>2015</v>
      </c>
      <c r="O1435" t="str">
        <f>VLOOKUP(C1435, Query[[Country]:[Population Rank]],2,FALSE)</f>
        <v>3</v>
      </c>
      <c r="P1435" t="str">
        <f>VLOOKUP(C1435, Query[[Country]:[Growth Rate]],3,FALSE)</f>
        <v>0.59%</v>
      </c>
      <c r="Q1435" t="str">
        <f>VLOOKUP(C1435, Query[[Country]:[World Percentage]],4,FALSE)</f>
        <v>4.25%</v>
      </c>
      <c r="R1435" t="str">
        <f>VLOOKUP(C1435, Query[[Country]:[Density]],5,FALSE)</f>
        <v>35.32</v>
      </c>
      <c r="S1435" t="str">
        <f>VLOOKUP(C1435, Query[[Country]:[Land Area]],6, FALSE)</f>
        <v>9,147,420</v>
      </c>
      <c r="T1435" t="str">
        <f>VLOOKUP(C1435, Query[[Country]:[Area]],10, FALSE)</f>
        <v>9,372,610</v>
      </c>
      <c r="U1435" t="str">
        <f>VLOOKUP(C1435, Query[[Country]:[Region]],12, FALSE)</f>
        <v>Americas</v>
      </c>
      <c r="V1435" t="str">
        <f>VLOOKUP(C1435, Query[[Country]:[Subregion]],13, FALSE)</f>
        <v>Northern America</v>
      </c>
      <c r="W1435" t="str">
        <f>VLOOKUP(C1435, Query[[Country]:[GDP (IMF)]],16, FALSE)</f>
        <v>$22.20 Tn</v>
      </c>
      <c r="X1435" t="str">
        <f>VLOOKUP(C1435, Query[[Country]:[GDP (UN)]],17, FALSE)</f>
        <v>$18.62 Tn</v>
      </c>
      <c r="Y1435">
        <f>VLOOKUP(C1435, Query[[Country]:[GDP Per Capita]],18, FALSE)</f>
        <v>67063.27</v>
      </c>
    </row>
    <row r="1436" spans="1:25" x14ac:dyDescent="0.2">
      <c r="A1436">
        <v>235</v>
      </c>
      <c r="B1436" t="s">
        <v>2705</v>
      </c>
      <c r="C1436" t="s">
        <v>101</v>
      </c>
      <c r="D1436">
        <v>20</v>
      </c>
      <c r="E1436">
        <v>106</v>
      </c>
      <c r="F1436">
        <v>391</v>
      </c>
      <c r="G1436">
        <v>168</v>
      </c>
      <c r="H1436">
        <v>216</v>
      </c>
      <c r="I1436">
        <v>179</v>
      </c>
      <c r="J1436">
        <v>287</v>
      </c>
      <c r="K1436" t="s">
        <v>2855</v>
      </c>
      <c r="L1436">
        <v>369</v>
      </c>
      <c r="M1436">
        <v>46.85</v>
      </c>
      <c r="N1436">
        <v>2015</v>
      </c>
      <c r="O1436" t="str">
        <f>VLOOKUP(C1436, Query[[Country]:[Population Rank]],2,FALSE)</f>
        <v>19</v>
      </c>
      <c r="P1436" t="str">
        <f>VLOOKUP(C1436, Query[[Country]:[Growth Rate]],3,FALSE)</f>
        <v>0.32%</v>
      </c>
      <c r="Q1436" t="str">
        <f>VLOOKUP(C1436, Query[[Country]:[World Percentage]],4,FALSE)</f>
        <v>1.07%</v>
      </c>
      <c r="R1436" t="str">
        <f>VLOOKUP(C1436, Query[[Country]:[Density]],5,FALSE)</f>
        <v>234.61</v>
      </c>
      <c r="S1436" t="str">
        <f>VLOOKUP(C1436, Query[[Country]:[Land Area]],6, FALSE)</f>
        <v>348,560</v>
      </c>
      <c r="T1436" t="str">
        <f>VLOOKUP(C1436, Query[[Country]:[Area]],10, FALSE)</f>
        <v>357,114</v>
      </c>
      <c r="U1436" t="str">
        <f>VLOOKUP(C1436, Query[[Country]:[Region]],12, FALSE)</f>
        <v>Europe</v>
      </c>
      <c r="V1436" t="str">
        <f>VLOOKUP(C1436, Query[[Country]:[Subregion]],13, FALSE)</f>
        <v>Western Europe</v>
      </c>
      <c r="W1436" t="str">
        <f>VLOOKUP(C1436, Query[[Country]:[GDP (IMF)]],16, FALSE)</f>
        <v>$4.16 Tn</v>
      </c>
      <c r="X1436" t="str">
        <f>VLOOKUP(C1436, Query[[Country]:[GDP (UN)]],17, FALSE)</f>
        <v>$3.48 Tn</v>
      </c>
      <c r="Y1436">
        <f>VLOOKUP(C1436, Query[[Country]:[GDP Per Capita]],18, FALSE)</f>
        <v>49617.15</v>
      </c>
    </row>
    <row r="1437" spans="1:25" x14ac:dyDescent="0.2">
      <c r="A1437">
        <v>236</v>
      </c>
      <c r="B1437" t="s">
        <v>272</v>
      </c>
      <c r="C1437" t="s">
        <v>66</v>
      </c>
      <c r="D1437">
        <v>13</v>
      </c>
      <c r="E1437">
        <v>367</v>
      </c>
      <c r="F1437">
        <v>567</v>
      </c>
      <c r="G1437">
        <v>218</v>
      </c>
      <c r="H1437">
        <v>158</v>
      </c>
      <c r="I1437">
        <v>102</v>
      </c>
      <c r="J1437">
        <v>321</v>
      </c>
      <c r="K1437" t="s">
        <v>1945</v>
      </c>
      <c r="L1437">
        <v>514</v>
      </c>
      <c r="M1437">
        <v>46.81</v>
      </c>
      <c r="N1437">
        <v>2015</v>
      </c>
      <c r="O1437" t="str">
        <f>VLOOKUP(C1437, Query[[Country]:[Population Rank]],2,FALSE)</f>
        <v>22</v>
      </c>
      <c r="P1437" t="str">
        <f>VLOOKUP(C1437, Query[[Country]:[Growth Rate]],3,FALSE)</f>
        <v>0.22%</v>
      </c>
      <c r="Q1437" t="str">
        <f>VLOOKUP(C1437, Query[[Country]:[World Percentage]],4,FALSE)</f>
        <v>0.84%</v>
      </c>
      <c r="R1437" t="str">
        <f>VLOOKUP(C1437, Query[[Country]:[Density]],5,FALSE)</f>
        <v>118.31</v>
      </c>
      <c r="S1437" t="str">
        <f>VLOOKUP(C1437, Query[[Country]:[Land Area]],6, FALSE)</f>
        <v>547,557</v>
      </c>
      <c r="T1437" t="str">
        <f>VLOOKUP(C1437, Query[[Country]:[Area]],10, FALSE)</f>
        <v>551,695</v>
      </c>
      <c r="U1437" t="str">
        <f>VLOOKUP(C1437, Query[[Country]:[Region]],12, FALSE)</f>
        <v>Europe</v>
      </c>
      <c r="V1437" t="str">
        <f>VLOOKUP(C1437, Query[[Country]:[Subregion]],13, FALSE)</f>
        <v>Western Europe</v>
      </c>
      <c r="W1437" t="str">
        <f>VLOOKUP(C1437, Query[[Country]:[GDP (IMF)]],16, FALSE)</f>
        <v>$2.88 Tn</v>
      </c>
      <c r="X1437" t="str">
        <f>VLOOKUP(C1437, Query[[Country]:[GDP (UN)]],17, FALSE)</f>
        <v>$2.47 Tn</v>
      </c>
      <c r="Y1437">
        <f>VLOOKUP(C1437, Query[[Country]:[GDP Per Capita]],18, FALSE)</f>
        <v>44061.52</v>
      </c>
    </row>
    <row r="1438" spans="1:25" x14ac:dyDescent="0.2">
      <c r="A1438">
        <v>237</v>
      </c>
      <c r="B1438" t="s">
        <v>199</v>
      </c>
      <c r="C1438" t="s">
        <v>86</v>
      </c>
      <c r="D1438">
        <v>6</v>
      </c>
      <c r="E1438">
        <v>257</v>
      </c>
      <c r="F1438">
        <v>294</v>
      </c>
      <c r="G1438">
        <v>116</v>
      </c>
      <c r="H1438">
        <v>217</v>
      </c>
      <c r="I1438">
        <v>197</v>
      </c>
      <c r="J1438">
        <v>136</v>
      </c>
      <c r="K1438" t="s">
        <v>2519</v>
      </c>
      <c r="L1438">
        <v>871</v>
      </c>
      <c r="M1438">
        <v>46.79</v>
      </c>
      <c r="N1438">
        <v>2015</v>
      </c>
      <c r="O1438" t="str">
        <f>VLOOKUP(C1438, Query[[Country]:[Population Rank]],2,FALSE)</f>
        <v>91</v>
      </c>
      <c r="P1438" t="str">
        <f>VLOOKUP(C1438, Query[[Country]:[Growth Rate]],3,FALSE)</f>
        <v>0.63%</v>
      </c>
      <c r="Q1438" t="str">
        <f>VLOOKUP(C1438, Query[[Country]:[World Percentage]],4,FALSE)</f>
        <v>0.13%</v>
      </c>
      <c r="R1438" t="str">
        <f>VLOOKUP(C1438, Query[[Country]:[Density]],5,FALSE)</f>
        <v>22.43</v>
      </c>
      <c r="S1438" t="str">
        <f>VLOOKUP(C1438, Query[[Country]:[Land Area]],6, FALSE)</f>
        <v>410,340</v>
      </c>
      <c r="T1438" t="str">
        <f>VLOOKUP(C1438, Query[[Country]:[Area]],10, FALSE)</f>
        <v>450,295</v>
      </c>
      <c r="U1438" t="str">
        <f>VLOOKUP(C1438, Query[[Country]:[Region]],12, FALSE)</f>
        <v>Europe</v>
      </c>
      <c r="V1438" t="str">
        <f>VLOOKUP(C1438, Query[[Country]:[Subregion]],13, FALSE)</f>
        <v>Northern Europe</v>
      </c>
      <c r="W1438" t="str">
        <f>VLOOKUP(C1438, Query[[Country]:[GDP (IMF)]],16, FALSE)</f>
        <v>$576.72 Bn</v>
      </c>
      <c r="X1438" t="str">
        <f>VLOOKUP(C1438, Query[[Country]:[GDP (UN)]],17, FALSE)</f>
        <v>$514.48 Bn</v>
      </c>
      <c r="Y1438">
        <f>VLOOKUP(C1438, Query[[Country]:[GDP Per Capita]],18, FALSE)</f>
        <v>57105.15</v>
      </c>
    </row>
    <row r="1439" spans="1:25" x14ac:dyDescent="0.2">
      <c r="A1439">
        <v>238</v>
      </c>
      <c r="B1439" t="s">
        <v>296</v>
      </c>
      <c r="C1439" t="s">
        <v>229</v>
      </c>
      <c r="D1439">
        <v>2</v>
      </c>
      <c r="E1439">
        <v>241</v>
      </c>
      <c r="F1439">
        <v>112</v>
      </c>
      <c r="G1439">
        <v>218</v>
      </c>
      <c r="H1439">
        <v>288</v>
      </c>
      <c r="I1439">
        <v>285</v>
      </c>
      <c r="J1439">
        <v>128</v>
      </c>
      <c r="K1439" t="s">
        <v>2701</v>
      </c>
      <c r="L1439">
        <v>278</v>
      </c>
      <c r="M1439">
        <v>46.79</v>
      </c>
      <c r="N1439">
        <v>2015</v>
      </c>
      <c r="O1439" t="str">
        <f>VLOOKUP(C1439, Query[[Country]:[Population Rank]],2,FALSE)</f>
        <v>124</v>
      </c>
      <c r="P1439" t="str">
        <f>VLOOKUP(C1439, Query[[Country]:[Growth Rate]],3,FALSE)</f>
        <v>1.13%</v>
      </c>
      <c r="Q1439" t="str">
        <f>VLOOKUP(C1439, Query[[Country]:[World Percentage]],4,FALSE)</f>
        <v>0.06%</v>
      </c>
      <c r="R1439" t="str">
        <f>VLOOKUP(C1439, Query[[Country]:[Density]],5,FALSE)</f>
        <v>70.27</v>
      </c>
      <c r="S1439" t="str">
        <f>VLOOKUP(C1439, Query[[Country]:[Land Area]],6, FALSE)</f>
        <v>68,890</v>
      </c>
      <c r="T1439" t="str">
        <f>VLOOKUP(C1439, Query[[Country]:[Area]],10, FALSE)</f>
        <v>70,273</v>
      </c>
      <c r="U1439" t="str">
        <f>VLOOKUP(C1439, Query[[Country]:[Region]],12, FALSE)</f>
        <v>Europe</v>
      </c>
      <c r="V1439" t="str">
        <f>VLOOKUP(C1439, Query[[Country]:[Subregion]],13, FALSE)</f>
        <v>Northern Europe</v>
      </c>
      <c r="W1439" t="str">
        <f>VLOOKUP(C1439, Query[[Country]:[GDP (IMF)]],16, FALSE)</f>
        <v>$405.19 Bn</v>
      </c>
      <c r="X1439" t="str">
        <f>VLOOKUP(C1439, Query[[Country]:[GDP (UN)]],17, FALSE)</f>
        <v>$304.82 Bn</v>
      </c>
      <c r="Y1439">
        <f>VLOOKUP(C1439, Query[[Country]:[GDP Per Capita]],18, FALSE)</f>
        <v>82058.03</v>
      </c>
    </row>
    <row r="1440" spans="1:25" x14ac:dyDescent="0.2">
      <c r="A1440">
        <v>239</v>
      </c>
      <c r="B1440" t="s">
        <v>297</v>
      </c>
      <c r="C1440" t="s">
        <v>138</v>
      </c>
      <c r="D1440">
        <v>6</v>
      </c>
      <c r="E1440">
        <v>367</v>
      </c>
      <c r="F1440">
        <v>192</v>
      </c>
      <c r="G1440">
        <v>218</v>
      </c>
      <c r="H1440">
        <v>128</v>
      </c>
      <c r="I1440">
        <v>269</v>
      </c>
      <c r="J1440">
        <v>368</v>
      </c>
      <c r="K1440" t="s">
        <v>2701</v>
      </c>
      <c r="L1440">
        <v>452</v>
      </c>
      <c r="M1440">
        <v>46.73</v>
      </c>
      <c r="N1440">
        <v>2015</v>
      </c>
      <c r="O1440" t="str">
        <f>VLOOKUP(C1440, Query[[Country]:[Population Rank]],2,FALSE)</f>
        <v>1</v>
      </c>
      <c r="P1440" t="str">
        <f>VLOOKUP(C1440, Query[[Country]:[Growth Rate]],3,FALSE)</f>
        <v>0.39%</v>
      </c>
      <c r="Q1440" t="str">
        <f>VLOOKUP(C1440, Query[[Country]:[World Percentage]],4,FALSE)</f>
        <v>18.47%</v>
      </c>
      <c r="R1440" t="str">
        <f>VLOOKUP(C1440, Query[[Country]:[Density]],5,FALSE)</f>
        <v>148.28</v>
      </c>
      <c r="S1440" t="str">
        <f>VLOOKUP(C1440, Query[[Country]:[Land Area]],6, FALSE)</f>
        <v>9,388,211</v>
      </c>
      <c r="T1440" t="str">
        <f>VLOOKUP(C1440, Query[[Country]:[Area]],10, FALSE)</f>
        <v>9,706,961</v>
      </c>
      <c r="U1440" t="str">
        <f>VLOOKUP(C1440, Query[[Country]:[Region]],12, FALSE)</f>
        <v>Asia</v>
      </c>
      <c r="V1440" t="str">
        <f>VLOOKUP(C1440, Query[[Country]:[Subregion]],13, FALSE)</f>
        <v>Eastern Asia</v>
      </c>
      <c r="W1440" t="str">
        <f>VLOOKUP(C1440, Query[[Country]:[GDP (IMF)]],16, FALSE)</f>
        <v>$15.47 Tn</v>
      </c>
      <c r="X1440" t="str">
        <f>VLOOKUP(C1440, Query[[Country]:[GDP (UN)]],17, FALSE)</f>
        <v>$11.22 Tn</v>
      </c>
      <c r="Y1440">
        <f>VLOOKUP(C1440, Query[[Country]:[GDP Per Capita]],18, FALSE)</f>
        <v>10746.78</v>
      </c>
    </row>
    <row r="1441" spans="1:25" x14ac:dyDescent="0.2">
      <c r="A1441">
        <v>240</v>
      </c>
      <c r="B1441" t="s">
        <v>290</v>
      </c>
      <c r="C1441" t="s">
        <v>19</v>
      </c>
      <c r="D1441">
        <v>19</v>
      </c>
      <c r="E1441">
        <v>367</v>
      </c>
      <c r="F1441">
        <v>567</v>
      </c>
      <c r="G1441">
        <v>218</v>
      </c>
      <c r="H1441">
        <v>258</v>
      </c>
      <c r="I1441">
        <v>139</v>
      </c>
      <c r="J1441">
        <v>197</v>
      </c>
      <c r="K1441" t="s">
        <v>2854</v>
      </c>
      <c r="L1441">
        <v>385</v>
      </c>
      <c r="M1441">
        <v>46.72</v>
      </c>
      <c r="N1441">
        <v>2015</v>
      </c>
      <c r="O1441" t="str">
        <f>VLOOKUP(C1441, Query[[Country]:[Population Rank]],2,FALSE)</f>
        <v>21</v>
      </c>
      <c r="P1441" t="str">
        <f>VLOOKUP(C1441, Query[[Country]:[Growth Rate]],3,FALSE)</f>
        <v>0.53%</v>
      </c>
      <c r="Q1441" t="str">
        <f>VLOOKUP(C1441, Query[[Country]:[World Percentage]],4,FALSE)</f>
        <v>0.87%</v>
      </c>
      <c r="R1441" t="str">
        <f>VLOOKUP(C1441, Query[[Country]:[Density]],5,FALSE)</f>
        <v>279.48</v>
      </c>
      <c r="S1441" t="str">
        <f>VLOOKUP(C1441, Query[[Country]:[Land Area]],6, FALSE)</f>
        <v>241,930</v>
      </c>
      <c r="T1441" t="str">
        <f>VLOOKUP(C1441, Query[[Country]:[Area]],10, FALSE)</f>
        <v>242,900</v>
      </c>
      <c r="U1441" t="str">
        <f>VLOOKUP(C1441, Query[[Country]:[Region]],12, FALSE)</f>
        <v>Europe</v>
      </c>
      <c r="V1441" t="str">
        <f>VLOOKUP(C1441, Query[[Country]:[Subregion]],13, FALSE)</f>
        <v>Northern Europe</v>
      </c>
      <c r="W1441" t="str">
        <f>VLOOKUP(C1441, Query[[Country]:[GDP (IMF)]],16, FALSE)</f>
        <v>$2.93 Tn</v>
      </c>
      <c r="X1441" t="str">
        <f>VLOOKUP(C1441, Query[[Country]:[GDP (UN)]],17, FALSE)</f>
        <v>$2.65 Tn</v>
      </c>
      <c r="Y1441">
        <f>VLOOKUP(C1441, Query[[Country]:[GDP Per Capita]],18, FALSE)</f>
        <v>43117.57</v>
      </c>
    </row>
    <row r="1442" spans="1:25" x14ac:dyDescent="0.2">
      <c r="A1442">
        <v>241</v>
      </c>
      <c r="B1442" t="s">
        <v>281</v>
      </c>
      <c r="C1442" t="s">
        <v>159</v>
      </c>
      <c r="D1442">
        <v>3</v>
      </c>
      <c r="E1442">
        <v>367</v>
      </c>
      <c r="F1442">
        <v>567</v>
      </c>
      <c r="G1442">
        <v>218</v>
      </c>
      <c r="H1442">
        <v>144</v>
      </c>
      <c r="I1442">
        <v>220</v>
      </c>
      <c r="J1442">
        <v>264</v>
      </c>
      <c r="K1442" t="s">
        <v>2861</v>
      </c>
      <c r="L1442">
        <v>277</v>
      </c>
      <c r="M1442">
        <v>46.72</v>
      </c>
      <c r="N1442">
        <v>2015</v>
      </c>
      <c r="O1442" t="str">
        <f>VLOOKUP(C1442, Query[[Country]:[Population Rank]],2,FALSE)</f>
        <v>30</v>
      </c>
      <c r="P1442" t="str">
        <f>VLOOKUP(C1442, Query[[Country]:[Growth Rate]],3,FALSE)</f>
        <v>0.04%</v>
      </c>
      <c r="Q1442" t="str">
        <f>VLOOKUP(C1442, Query[[Country]:[World Percentage]],4,FALSE)</f>
        <v>0.60%</v>
      </c>
      <c r="R1442" t="str">
        <f>VLOOKUP(C1442, Query[[Country]:[Density]],5,FALSE)</f>
        <v>92.40</v>
      </c>
      <c r="S1442" t="str">
        <f>VLOOKUP(C1442, Query[[Country]:[Land Area]],6, FALSE)</f>
        <v>498,800</v>
      </c>
      <c r="T1442" t="str">
        <f>VLOOKUP(C1442, Query[[Country]:[Area]],10, FALSE)</f>
        <v>505,992</v>
      </c>
      <c r="U1442" t="str">
        <f>VLOOKUP(C1442, Query[[Country]:[Region]],12, FALSE)</f>
        <v>Europe</v>
      </c>
      <c r="V1442" t="str">
        <f>VLOOKUP(C1442, Query[[Country]:[Subregion]],13, FALSE)</f>
        <v>Southern Europe</v>
      </c>
      <c r="W1442" t="str">
        <f>VLOOKUP(C1442, Query[[Country]:[GDP (IMF)]],16, FALSE)</f>
        <v>$1.50 Tn</v>
      </c>
      <c r="X1442" t="str">
        <f>VLOOKUP(C1442, Query[[Country]:[GDP (UN)]],17, FALSE)</f>
        <v>$1.24 Tn</v>
      </c>
      <c r="Y1442">
        <f>VLOOKUP(C1442, Query[[Country]:[GDP Per Capita]],18, FALSE)</f>
        <v>32019.83</v>
      </c>
    </row>
    <row r="1443" spans="1:25" x14ac:dyDescent="0.2">
      <c r="A1443">
        <v>242</v>
      </c>
      <c r="B1443" t="s">
        <v>279</v>
      </c>
      <c r="C1443" t="s">
        <v>19</v>
      </c>
      <c r="D1443">
        <v>20</v>
      </c>
      <c r="E1443">
        <v>178</v>
      </c>
      <c r="F1443">
        <v>567</v>
      </c>
      <c r="G1443">
        <v>218</v>
      </c>
      <c r="H1443">
        <v>354</v>
      </c>
      <c r="I1443">
        <v>200</v>
      </c>
      <c r="J1443">
        <v>161</v>
      </c>
      <c r="K1443" t="s">
        <v>2684</v>
      </c>
      <c r="L1443">
        <v>216</v>
      </c>
      <c r="M1443">
        <v>46.68</v>
      </c>
      <c r="N1443">
        <v>2015</v>
      </c>
      <c r="O1443" t="str">
        <f>VLOOKUP(C1443, Query[[Country]:[Population Rank]],2,FALSE)</f>
        <v>21</v>
      </c>
      <c r="P1443" t="str">
        <f>VLOOKUP(C1443, Query[[Country]:[Growth Rate]],3,FALSE)</f>
        <v>0.53%</v>
      </c>
      <c r="Q1443" t="str">
        <f>VLOOKUP(C1443, Query[[Country]:[World Percentage]],4,FALSE)</f>
        <v>0.87%</v>
      </c>
      <c r="R1443" t="str">
        <f>VLOOKUP(C1443, Query[[Country]:[Density]],5,FALSE)</f>
        <v>279.48</v>
      </c>
      <c r="S1443" t="str">
        <f>VLOOKUP(C1443, Query[[Country]:[Land Area]],6, FALSE)</f>
        <v>241,930</v>
      </c>
      <c r="T1443" t="str">
        <f>VLOOKUP(C1443, Query[[Country]:[Area]],10, FALSE)</f>
        <v>242,900</v>
      </c>
      <c r="U1443" t="str">
        <f>VLOOKUP(C1443, Query[[Country]:[Region]],12, FALSE)</f>
        <v>Europe</v>
      </c>
      <c r="V1443" t="str">
        <f>VLOOKUP(C1443, Query[[Country]:[Subregion]],13, FALSE)</f>
        <v>Northern Europe</v>
      </c>
      <c r="W1443" t="str">
        <f>VLOOKUP(C1443, Query[[Country]:[GDP (IMF)]],16, FALSE)</f>
        <v>$2.93 Tn</v>
      </c>
      <c r="X1443" t="str">
        <f>VLOOKUP(C1443, Query[[Country]:[GDP (UN)]],17, FALSE)</f>
        <v>$2.65 Tn</v>
      </c>
      <c r="Y1443">
        <f>VLOOKUP(C1443, Query[[Country]:[GDP Per Capita]],18, FALSE)</f>
        <v>43117.57</v>
      </c>
    </row>
    <row r="1444" spans="1:25" x14ac:dyDescent="0.2">
      <c r="A1444">
        <v>243</v>
      </c>
      <c r="B1444" t="s">
        <v>316</v>
      </c>
      <c r="C1444" t="s">
        <v>113</v>
      </c>
      <c r="D1444">
        <v>2</v>
      </c>
      <c r="E1444">
        <v>252</v>
      </c>
      <c r="F1444">
        <v>119</v>
      </c>
      <c r="G1444">
        <v>75</v>
      </c>
      <c r="H1444">
        <v>279</v>
      </c>
      <c r="I1444">
        <v>366</v>
      </c>
      <c r="J1444">
        <v>212</v>
      </c>
      <c r="K1444" t="s">
        <v>2848</v>
      </c>
      <c r="L1444">
        <v>327</v>
      </c>
      <c r="M1444">
        <v>46.67</v>
      </c>
      <c r="N1444">
        <v>2015</v>
      </c>
      <c r="O1444" t="str">
        <f>VLOOKUP(C1444, Query[[Country]:[Population Rank]],2,FALSE)</f>
        <v>119</v>
      </c>
      <c r="P1444" t="str">
        <f>VLOOKUP(C1444, Query[[Country]:[Growth Rate]],3,FALSE)</f>
        <v>0.79%</v>
      </c>
      <c r="Q1444" t="str">
        <f>VLOOKUP(C1444, Query[[Country]:[World Percentage]],4,FALSE)</f>
        <v>0.07%</v>
      </c>
      <c r="R1444" t="str">
        <f>VLOOKUP(C1444, Query[[Country]:[Density]],5,FALSE)</f>
        <v>16.74</v>
      </c>
      <c r="S1444" t="str">
        <f>VLOOKUP(C1444, Query[[Country]:[Land Area]],6, FALSE)</f>
        <v>365,268</v>
      </c>
      <c r="T1444" t="str">
        <f>VLOOKUP(C1444, Query[[Country]:[Area]],10, FALSE)</f>
        <v>323,802</v>
      </c>
      <c r="U1444" t="str">
        <f>VLOOKUP(C1444, Query[[Country]:[Region]],12, FALSE)</f>
        <v>Europe</v>
      </c>
      <c r="V1444" t="str">
        <f>VLOOKUP(C1444, Query[[Country]:[Subregion]],13, FALSE)</f>
        <v>Northern Europe</v>
      </c>
      <c r="W1444" t="str">
        <f>VLOOKUP(C1444, Query[[Country]:[GDP (IMF)]],16, FALSE)</f>
        <v>$438.62 Bn</v>
      </c>
      <c r="X1444" t="str">
        <f>VLOOKUP(C1444, Query[[Country]:[GDP (UN)]],17, FALSE)</f>
        <v>$371.07 Bn</v>
      </c>
      <c r="Y1444">
        <f>VLOOKUP(C1444, Query[[Country]:[GDP Per Capita]],18, FALSE)</f>
        <v>80908.23</v>
      </c>
    </row>
    <row r="1445" spans="1:25" x14ac:dyDescent="0.2">
      <c r="A1445">
        <v>244</v>
      </c>
      <c r="B1445" t="s">
        <v>246</v>
      </c>
      <c r="C1445" t="s">
        <v>138</v>
      </c>
      <c r="D1445">
        <v>7</v>
      </c>
      <c r="E1445">
        <v>342</v>
      </c>
      <c r="F1445">
        <v>362</v>
      </c>
      <c r="G1445">
        <v>218</v>
      </c>
      <c r="H1445">
        <v>134</v>
      </c>
      <c r="I1445">
        <v>358</v>
      </c>
      <c r="J1445">
        <v>234</v>
      </c>
      <c r="K1445" t="s">
        <v>2727</v>
      </c>
      <c r="L1445">
        <v>164</v>
      </c>
      <c r="M1445">
        <v>46.61</v>
      </c>
      <c r="N1445">
        <v>2015</v>
      </c>
      <c r="O1445" t="str">
        <f>VLOOKUP(C1445, Query[[Country]:[Population Rank]],2,FALSE)</f>
        <v>1</v>
      </c>
      <c r="P1445" t="str">
        <f>VLOOKUP(C1445, Query[[Country]:[Growth Rate]],3,FALSE)</f>
        <v>0.39%</v>
      </c>
      <c r="Q1445" t="str">
        <f>VLOOKUP(C1445, Query[[Country]:[World Percentage]],4,FALSE)</f>
        <v>18.47%</v>
      </c>
      <c r="R1445" t="str">
        <f>VLOOKUP(C1445, Query[[Country]:[Density]],5,FALSE)</f>
        <v>148.28</v>
      </c>
      <c r="S1445" t="str">
        <f>VLOOKUP(C1445, Query[[Country]:[Land Area]],6, FALSE)</f>
        <v>9,388,211</v>
      </c>
      <c r="T1445" t="str">
        <f>VLOOKUP(C1445, Query[[Country]:[Area]],10, FALSE)</f>
        <v>9,706,961</v>
      </c>
      <c r="U1445" t="str">
        <f>VLOOKUP(C1445, Query[[Country]:[Region]],12, FALSE)</f>
        <v>Asia</v>
      </c>
      <c r="V1445" t="str">
        <f>VLOOKUP(C1445, Query[[Country]:[Subregion]],13, FALSE)</f>
        <v>Eastern Asia</v>
      </c>
      <c r="W1445" t="str">
        <f>VLOOKUP(C1445, Query[[Country]:[GDP (IMF)]],16, FALSE)</f>
        <v>$15.47 Tn</v>
      </c>
      <c r="X1445" t="str">
        <f>VLOOKUP(C1445, Query[[Country]:[GDP (UN)]],17, FALSE)</f>
        <v>$11.22 Tn</v>
      </c>
      <c r="Y1445">
        <f>VLOOKUP(C1445, Query[[Country]:[GDP Per Capita]],18, FALSE)</f>
        <v>10746.78</v>
      </c>
    </row>
    <row r="1446" spans="1:25" x14ac:dyDescent="0.2">
      <c r="A1446">
        <v>245</v>
      </c>
      <c r="B1446" t="s">
        <v>310</v>
      </c>
      <c r="C1446" t="s">
        <v>30</v>
      </c>
      <c r="D1446">
        <v>11</v>
      </c>
      <c r="E1446">
        <v>367</v>
      </c>
      <c r="F1446">
        <v>288</v>
      </c>
      <c r="G1446">
        <v>218</v>
      </c>
      <c r="H1446">
        <v>353</v>
      </c>
      <c r="I1446">
        <v>335</v>
      </c>
      <c r="J1446">
        <v>287</v>
      </c>
      <c r="K1446" t="s">
        <v>2685</v>
      </c>
      <c r="L1446">
        <v>60</v>
      </c>
      <c r="M1446">
        <v>46.59</v>
      </c>
      <c r="N1446">
        <v>2015</v>
      </c>
      <c r="O1446" t="str">
        <f>VLOOKUP(C1446, Query[[Country]:[Population Rank]],2,FALSE)</f>
        <v>11</v>
      </c>
      <c r="P1446" t="str">
        <f>VLOOKUP(C1446, Query[[Country]:[Growth Rate]],3,FALSE)</f>
        <v>-0.30%</v>
      </c>
      <c r="Q1446" t="str">
        <f>VLOOKUP(C1446, Query[[Country]:[World Percentage]],4,FALSE)</f>
        <v>1.62%</v>
      </c>
      <c r="R1446" t="str">
        <f>VLOOKUP(C1446, Query[[Country]:[Density]],5,FALSE)</f>
        <v>334.66</v>
      </c>
      <c r="S1446" t="str">
        <f>VLOOKUP(C1446, Query[[Country]:[Land Area]],6, FALSE)</f>
        <v>364,555</v>
      </c>
      <c r="T1446" t="str">
        <f>VLOOKUP(C1446, Query[[Country]:[Area]],10, FALSE)</f>
        <v>377,930</v>
      </c>
      <c r="U1446" t="str">
        <f>VLOOKUP(C1446, Query[[Country]:[Region]],12, FALSE)</f>
        <v>Asia</v>
      </c>
      <c r="V1446" t="str">
        <f>VLOOKUP(C1446, Query[[Country]:[Subregion]],13, FALSE)</f>
        <v>Eastern Asia</v>
      </c>
      <c r="W1446" t="str">
        <f>VLOOKUP(C1446, Query[[Country]:[GDP (IMF)]],16, FALSE)</f>
        <v>$5.50 Tn</v>
      </c>
      <c r="X1446" t="str">
        <f>VLOOKUP(C1446, Query[[Country]:[GDP (UN)]],17, FALSE)</f>
        <v>$4.94 Tn</v>
      </c>
      <c r="Y1446">
        <f>VLOOKUP(C1446, Query[[Country]:[GDP Per Capita]],18, FALSE)</f>
        <v>43450.14</v>
      </c>
    </row>
    <row r="1447" spans="1:25" x14ac:dyDescent="0.2">
      <c r="A1447">
        <v>246</v>
      </c>
      <c r="B1447" t="s">
        <v>284</v>
      </c>
      <c r="C1447" t="s">
        <v>19</v>
      </c>
      <c r="D1447">
        <v>21</v>
      </c>
      <c r="E1447">
        <v>367</v>
      </c>
      <c r="F1447">
        <v>567</v>
      </c>
      <c r="G1447">
        <v>159</v>
      </c>
      <c r="H1447">
        <v>300</v>
      </c>
      <c r="I1447">
        <v>294</v>
      </c>
      <c r="J1447">
        <v>264</v>
      </c>
      <c r="K1447" t="s">
        <v>2351</v>
      </c>
      <c r="L1447">
        <v>736</v>
      </c>
      <c r="M1447">
        <v>46.59</v>
      </c>
      <c r="N1447">
        <v>2015</v>
      </c>
      <c r="O1447" t="str">
        <f>VLOOKUP(C1447, Query[[Country]:[Population Rank]],2,FALSE)</f>
        <v>21</v>
      </c>
      <c r="P1447" t="str">
        <f>VLOOKUP(C1447, Query[[Country]:[Growth Rate]],3,FALSE)</f>
        <v>0.53%</v>
      </c>
      <c r="Q1447" t="str">
        <f>VLOOKUP(C1447, Query[[Country]:[World Percentage]],4,FALSE)</f>
        <v>0.87%</v>
      </c>
      <c r="R1447" t="str">
        <f>VLOOKUP(C1447, Query[[Country]:[Density]],5,FALSE)</f>
        <v>279.48</v>
      </c>
      <c r="S1447" t="str">
        <f>VLOOKUP(C1447, Query[[Country]:[Land Area]],6, FALSE)</f>
        <v>241,930</v>
      </c>
      <c r="T1447" t="str">
        <f>VLOOKUP(C1447, Query[[Country]:[Area]],10, FALSE)</f>
        <v>242,900</v>
      </c>
      <c r="U1447" t="str">
        <f>VLOOKUP(C1447, Query[[Country]:[Region]],12, FALSE)</f>
        <v>Europe</v>
      </c>
      <c r="V1447" t="str">
        <f>VLOOKUP(C1447, Query[[Country]:[Subregion]],13, FALSE)</f>
        <v>Northern Europe</v>
      </c>
      <c r="W1447" t="str">
        <f>VLOOKUP(C1447, Query[[Country]:[GDP (IMF)]],16, FALSE)</f>
        <v>$2.93 Tn</v>
      </c>
      <c r="X1447" t="str">
        <f>VLOOKUP(C1447, Query[[Country]:[GDP (UN)]],17, FALSE)</f>
        <v>$2.65 Tn</v>
      </c>
      <c r="Y1447">
        <f>VLOOKUP(C1447, Query[[Country]:[GDP Per Capita]],18, FALSE)</f>
        <v>43117.57</v>
      </c>
    </row>
    <row r="1448" spans="1:25" x14ac:dyDescent="0.2">
      <c r="A1448">
        <v>247</v>
      </c>
      <c r="B1448" t="s">
        <v>293</v>
      </c>
      <c r="C1448" t="s">
        <v>95</v>
      </c>
      <c r="D1448">
        <v>6</v>
      </c>
      <c r="E1448">
        <v>327</v>
      </c>
      <c r="F1448">
        <v>326</v>
      </c>
      <c r="G1448">
        <v>94</v>
      </c>
      <c r="H1448">
        <v>218</v>
      </c>
      <c r="I1448">
        <v>275</v>
      </c>
      <c r="J1448">
        <v>197</v>
      </c>
      <c r="K1448" t="s">
        <v>2203</v>
      </c>
      <c r="L1448">
        <v>564</v>
      </c>
      <c r="M1448">
        <v>46.58</v>
      </c>
      <c r="N1448">
        <v>2015</v>
      </c>
      <c r="O1448" t="str">
        <f>VLOOKUP(C1448, Query[[Country]:[Population Rank]],2,FALSE)</f>
        <v>23</v>
      </c>
      <c r="P1448" t="str">
        <f>VLOOKUP(C1448, Query[[Country]:[Growth Rate]],3,FALSE)</f>
        <v>-0.15%</v>
      </c>
      <c r="Q1448" t="str">
        <f>VLOOKUP(C1448, Query[[Country]:[World Percentage]],4,FALSE)</f>
        <v>0.78%</v>
      </c>
      <c r="R1448" t="str">
        <f>VLOOKUP(C1448, Query[[Country]:[Density]],5,FALSE)</f>
        <v>200.65</v>
      </c>
      <c r="S1448" t="str">
        <f>VLOOKUP(C1448, Query[[Country]:[Land Area]],6, FALSE)</f>
        <v>294,140</v>
      </c>
      <c r="T1448" t="str">
        <f>VLOOKUP(C1448, Query[[Country]:[Area]],10, FALSE)</f>
        <v>301,336</v>
      </c>
      <c r="U1448" t="str">
        <f>VLOOKUP(C1448, Query[[Country]:[Region]],12, FALSE)</f>
        <v>Europe</v>
      </c>
      <c r="V1448" t="str">
        <f>VLOOKUP(C1448, Query[[Country]:[Subregion]],13, FALSE)</f>
        <v>Southern Europe</v>
      </c>
      <c r="W1448" t="str">
        <f>VLOOKUP(C1448, Query[[Country]:[GDP (IMF)]],16, FALSE)</f>
        <v>$2.09 Tn</v>
      </c>
      <c r="X1448" t="str">
        <f>VLOOKUP(C1448, Query[[Country]:[GDP (UN)]],17, FALSE)</f>
        <v>$1.86 Tn</v>
      </c>
      <c r="Y1448">
        <f>VLOOKUP(C1448, Query[[Country]:[GDP Per Capita]],18, FALSE)</f>
        <v>34574.71</v>
      </c>
    </row>
    <row r="1449" spans="1:25" x14ac:dyDescent="0.2">
      <c r="A1449">
        <v>248</v>
      </c>
      <c r="B1449" t="s">
        <v>294</v>
      </c>
      <c r="C1449" t="s">
        <v>154</v>
      </c>
      <c r="D1449">
        <v>2</v>
      </c>
      <c r="E1449">
        <v>104</v>
      </c>
      <c r="F1449">
        <v>126</v>
      </c>
      <c r="G1449">
        <v>146</v>
      </c>
      <c r="H1449">
        <v>319</v>
      </c>
      <c r="I1449">
        <v>236</v>
      </c>
      <c r="J1449">
        <v>234</v>
      </c>
      <c r="K1449" t="s">
        <v>2727</v>
      </c>
      <c r="L1449">
        <v>268</v>
      </c>
      <c r="M1449">
        <v>46.58</v>
      </c>
      <c r="N1449">
        <v>2015</v>
      </c>
      <c r="O1449" t="str">
        <f>VLOOKUP(C1449, Query[[Country]:[Population Rank]],2,FALSE)</f>
        <v>25</v>
      </c>
      <c r="P1449" t="str">
        <f>VLOOKUP(C1449, Query[[Country]:[Growth Rate]],3,FALSE)</f>
        <v>1.28%</v>
      </c>
      <c r="Q1449" t="str">
        <f>VLOOKUP(C1449, Query[[Country]:[World Percentage]],4,FALSE)</f>
        <v>0.76%</v>
      </c>
      <c r="R1449" t="str">
        <f>VLOOKUP(C1449, Query[[Country]:[Density]],5,FALSE)</f>
        <v>48.57</v>
      </c>
      <c r="S1449" t="str">
        <f>VLOOKUP(C1449, Query[[Country]:[Land Area]],6, FALSE)</f>
        <v>1,213,090</v>
      </c>
      <c r="T1449" t="str">
        <f>VLOOKUP(C1449, Query[[Country]:[Area]],10, FALSE)</f>
        <v>1,221,037</v>
      </c>
      <c r="U1449" t="str">
        <f>VLOOKUP(C1449, Query[[Country]:[Region]],12, FALSE)</f>
        <v>Africa</v>
      </c>
      <c r="V1449" t="str">
        <f>VLOOKUP(C1449, Query[[Country]:[Subregion]],13, FALSE)</f>
        <v>Southern Africa</v>
      </c>
      <c r="W1449" t="str">
        <f>VLOOKUP(C1449, Query[[Country]:[GDP (IMF)]],16, FALSE)</f>
        <v>$386.73 Bn</v>
      </c>
      <c r="X1449" t="str">
        <f>VLOOKUP(C1449, Query[[Country]:[GDP (UN)]],17, FALSE)</f>
        <v>$295.44 Bn</v>
      </c>
      <c r="Y1449">
        <f>VLOOKUP(C1449, Query[[Country]:[GDP Per Capita]],18, FALSE)</f>
        <v>6520.58</v>
      </c>
    </row>
    <row r="1450" spans="1:25" x14ac:dyDescent="0.2">
      <c r="A1450">
        <v>249</v>
      </c>
      <c r="B1450" t="s">
        <v>302</v>
      </c>
      <c r="C1450" t="s">
        <v>15</v>
      </c>
      <c r="D1450">
        <v>95</v>
      </c>
      <c r="E1450">
        <v>367</v>
      </c>
      <c r="F1450">
        <v>567</v>
      </c>
      <c r="G1450">
        <v>155</v>
      </c>
      <c r="H1450">
        <v>257</v>
      </c>
      <c r="I1450">
        <v>162</v>
      </c>
      <c r="J1450">
        <v>212</v>
      </c>
      <c r="K1450" t="s">
        <v>2847</v>
      </c>
      <c r="L1450">
        <v>337</v>
      </c>
      <c r="M1450">
        <v>46.56</v>
      </c>
      <c r="N1450">
        <v>2015</v>
      </c>
      <c r="O1450" t="str">
        <f>VLOOKUP(C1450, Query[[Country]:[Population Rank]],2,FALSE)</f>
        <v>3</v>
      </c>
      <c r="P1450" t="str">
        <f>VLOOKUP(C1450, Query[[Country]:[Growth Rate]],3,FALSE)</f>
        <v>0.59%</v>
      </c>
      <c r="Q1450" t="str">
        <f>VLOOKUP(C1450, Query[[Country]:[World Percentage]],4,FALSE)</f>
        <v>4.25%</v>
      </c>
      <c r="R1450" t="str">
        <f>VLOOKUP(C1450, Query[[Country]:[Density]],5,FALSE)</f>
        <v>35.32</v>
      </c>
      <c r="S1450" t="str">
        <f>VLOOKUP(C1450, Query[[Country]:[Land Area]],6, FALSE)</f>
        <v>9,147,420</v>
      </c>
      <c r="T1450" t="str">
        <f>VLOOKUP(C1450, Query[[Country]:[Area]],10, FALSE)</f>
        <v>9,372,610</v>
      </c>
      <c r="U1450" t="str">
        <f>VLOOKUP(C1450, Query[[Country]:[Region]],12, FALSE)</f>
        <v>Americas</v>
      </c>
      <c r="V1450" t="str">
        <f>VLOOKUP(C1450, Query[[Country]:[Subregion]],13, FALSE)</f>
        <v>Northern America</v>
      </c>
      <c r="W1450" t="str">
        <f>VLOOKUP(C1450, Query[[Country]:[GDP (IMF)]],16, FALSE)</f>
        <v>$22.20 Tn</v>
      </c>
      <c r="X1450" t="str">
        <f>VLOOKUP(C1450, Query[[Country]:[GDP (UN)]],17, FALSE)</f>
        <v>$18.62 Tn</v>
      </c>
      <c r="Y1450">
        <f>VLOOKUP(C1450, Query[[Country]:[GDP Per Capita]],18, FALSE)</f>
        <v>67063.27</v>
      </c>
    </row>
    <row r="1451" spans="1:25" x14ac:dyDescent="0.2">
      <c r="A1451">
        <v>250</v>
      </c>
      <c r="B1451" t="s">
        <v>1004</v>
      </c>
      <c r="C1451" t="s">
        <v>132</v>
      </c>
      <c r="D1451">
        <v>2</v>
      </c>
      <c r="E1451">
        <v>23</v>
      </c>
      <c r="F1451">
        <v>339</v>
      </c>
      <c r="G1451">
        <v>218</v>
      </c>
      <c r="H1451">
        <v>949</v>
      </c>
      <c r="I1451">
        <v>605</v>
      </c>
      <c r="J1451">
        <v>812</v>
      </c>
      <c r="K1451" t="s">
        <v>2841</v>
      </c>
      <c r="L1451">
        <v>839</v>
      </c>
      <c r="M1451">
        <v>46.55</v>
      </c>
      <c r="N1451">
        <v>2015</v>
      </c>
      <c r="O1451" t="str">
        <f>VLOOKUP(C1451, Query[[Country]:[Population Rank]],2,FALSE)</f>
        <v>9</v>
      </c>
      <c r="P1451" t="str">
        <f>VLOOKUP(C1451, Query[[Country]:[Growth Rate]],3,FALSE)</f>
        <v>0.04%</v>
      </c>
      <c r="Q1451" t="str">
        <f>VLOOKUP(C1451, Query[[Country]:[World Percentage]],4,FALSE)</f>
        <v>1.87%</v>
      </c>
      <c r="R1451" t="str">
        <f>VLOOKUP(C1451, Query[[Country]:[Density]],5,FALSE)</f>
        <v>8.54</v>
      </c>
      <c r="S1451" t="str">
        <f>VLOOKUP(C1451, Query[[Country]:[Land Area]],6, FALSE)</f>
        <v>16,376,870</v>
      </c>
      <c r="T1451" t="str">
        <f>VLOOKUP(C1451, Query[[Country]:[Area]],10, FALSE)</f>
        <v>17,098,242</v>
      </c>
      <c r="U1451" t="str">
        <f>VLOOKUP(C1451, Query[[Country]:[Region]],12, FALSE)</f>
        <v>Europe</v>
      </c>
      <c r="V1451" t="str">
        <f>VLOOKUP(C1451, Query[[Country]:[Subregion]],13, FALSE)</f>
        <v>Eastern Europe</v>
      </c>
      <c r="W1451" t="str">
        <f>VLOOKUP(C1451, Query[[Country]:[GDP (IMF)]],16, FALSE)</f>
        <v>$1.67 Tn</v>
      </c>
      <c r="X1451" t="str">
        <f>VLOOKUP(C1451, Query[[Country]:[GDP (UN)]],17, FALSE)</f>
        <v>$1.25 Tn</v>
      </c>
      <c r="Y1451">
        <f>VLOOKUP(C1451, Query[[Country]:[GDP Per Capita]],18, FALSE)</f>
        <v>11426.09</v>
      </c>
    </row>
    <row r="1452" spans="1:25" x14ac:dyDescent="0.2">
      <c r="A1452">
        <v>251</v>
      </c>
      <c r="B1452" t="s">
        <v>2711</v>
      </c>
      <c r="C1452" t="s">
        <v>101</v>
      </c>
      <c r="D1452">
        <v>21</v>
      </c>
      <c r="E1452">
        <v>185</v>
      </c>
      <c r="F1452">
        <v>567</v>
      </c>
      <c r="G1452">
        <v>218</v>
      </c>
      <c r="H1452">
        <v>297</v>
      </c>
      <c r="I1452">
        <v>209</v>
      </c>
      <c r="J1452">
        <v>182</v>
      </c>
      <c r="K1452" t="s">
        <v>2210</v>
      </c>
      <c r="L1452">
        <v>454</v>
      </c>
      <c r="M1452">
        <v>46.54</v>
      </c>
      <c r="N1452">
        <v>2015</v>
      </c>
      <c r="O1452" t="str">
        <f>VLOOKUP(C1452, Query[[Country]:[Population Rank]],2,FALSE)</f>
        <v>19</v>
      </c>
      <c r="P1452" t="str">
        <f>VLOOKUP(C1452, Query[[Country]:[Growth Rate]],3,FALSE)</f>
        <v>0.32%</v>
      </c>
      <c r="Q1452" t="str">
        <f>VLOOKUP(C1452, Query[[Country]:[World Percentage]],4,FALSE)</f>
        <v>1.07%</v>
      </c>
      <c r="R1452" t="str">
        <f>VLOOKUP(C1452, Query[[Country]:[Density]],5,FALSE)</f>
        <v>234.61</v>
      </c>
      <c r="S1452" t="str">
        <f>VLOOKUP(C1452, Query[[Country]:[Land Area]],6, FALSE)</f>
        <v>348,560</v>
      </c>
      <c r="T1452" t="str">
        <f>VLOOKUP(C1452, Query[[Country]:[Area]],10, FALSE)</f>
        <v>357,114</v>
      </c>
      <c r="U1452" t="str">
        <f>VLOOKUP(C1452, Query[[Country]:[Region]],12, FALSE)</f>
        <v>Europe</v>
      </c>
      <c r="V1452" t="str">
        <f>VLOOKUP(C1452, Query[[Country]:[Subregion]],13, FALSE)</f>
        <v>Western Europe</v>
      </c>
      <c r="W1452" t="str">
        <f>VLOOKUP(C1452, Query[[Country]:[GDP (IMF)]],16, FALSE)</f>
        <v>$4.16 Tn</v>
      </c>
      <c r="X1452" t="str">
        <f>VLOOKUP(C1452, Query[[Country]:[GDP (UN)]],17, FALSE)</f>
        <v>$3.48 Tn</v>
      </c>
      <c r="Y1452">
        <f>VLOOKUP(C1452, Query[[Country]:[GDP Per Capita]],18, FALSE)</f>
        <v>49617.15</v>
      </c>
    </row>
    <row r="1453" spans="1:25" x14ac:dyDescent="0.2">
      <c r="A1453">
        <v>252</v>
      </c>
      <c r="B1453" t="s">
        <v>282</v>
      </c>
      <c r="C1453" t="s">
        <v>15</v>
      </c>
      <c r="D1453">
        <v>96</v>
      </c>
      <c r="E1453">
        <v>367</v>
      </c>
      <c r="F1453">
        <v>334</v>
      </c>
      <c r="G1453">
        <v>218</v>
      </c>
      <c r="H1453">
        <v>200</v>
      </c>
      <c r="I1453">
        <v>184</v>
      </c>
      <c r="J1453">
        <v>136</v>
      </c>
      <c r="K1453" t="s">
        <v>1289</v>
      </c>
      <c r="L1453">
        <v>411</v>
      </c>
      <c r="M1453">
        <v>46.53</v>
      </c>
      <c r="N1453">
        <v>2015</v>
      </c>
      <c r="O1453" t="str">
        <f>VLOOKUP(C1453, Query[[Country]:[Population Rank]],2,FALSE)</f>
        <v>3</v>
      </c>
      <c r="P1453" t="str">
        <f>VLOOKUP(C1453, Query[[Country]:[Growth Rate]],3,FALSE)</f>
        <v>0.59%</v>
      </c>
      <c r="Q1453" t="str">
        <f>VLOOKUP(C1453, Query[[Country]:[World Percentage]],4,FALSE)</f>
        <v>4.25%</v>
      </c>
      <c r="R1453" t="str">
        <f>VLOOKUP(C1453, Query[[Country]:[Density]],5,FALSE)</f>
        <v>35.32</v>
      </c>
      <c r="S1453" t="str">
        <f>VLOOKUP(C1453, Query[[Country]:[Land Area]],6, FALSE)</f>
        <v>9,147,420</v>
      </c>
      <c r="T1453" t="str">
        <f>VLOOKUP(C1453, Query[[Country]:[Area]],10, FALSE)</f>
        <v>9,372,610</v>
      </c>
      <c r="U1453" t="str">
        <f>VLOOKUP(C1453, Query[[Country]:[Region]],12, FALSE)</f>
        <v>Americas</v>
      </c>
      <c r="V1453" t="str">
        <f>VLOOKUP(C1453, Query[[Country]:[Subregion]],13, FALSE)</f>
        <v>Northern America</v>
      </c>
      <c r="W1453" t="str">
        <f>VLOOKUP(C1453, Query[[Country]:[GDP (IMF)]],16, FALSE)</f>
        <v>$22.20 Tn</v>
      </c>
      <c r="X1453" t="str">
        <f>VLOOKUP(C1453, Query[[Country]:[GDP (UN)]],17, FALSE)</f>
        <v>$18.62 Tn</v>
      </c>
      <c r="Y1453">
        <f>VLOOKUP(C1453, Query[[Country]:[GDP Per Capita]],18, FALSE)</f>
        <v>67063.27</v>
      </c>
    </row>
    <row r="1454" spans="1:25" x14ac:dyDescent="0.2">
      <c r="A1454">
        <v>253</v>
      </c>
      <c r="B1454" t="s">
        <v>220</v>
      </c>
      <c r="C1454" t="s">
        <v>19</v>
      </c>
      <c r="D1454">
        <v>22</v>
      </c>
      <c r="E1454">
        <v>151</v>
      </c>
      <c r="F1454">
        <v>257</v>
      </c>
      <c r="G1454">
        <v>57</v>
      </c>
      <c r="H1454">
        <v>359</v>
      </c>
      <c r="I1454">
        <v>250</v>
      </c>
      <c r="J1454">
        <v>161</v>
      </c>
      <c r="K1454" t="s">
        <v>2862</v>
      </c>
      <c r="L1454">
        <v>553</v>
      </c>
      <c r="M1454">
        <v>46.49</v>
      </c>
      <c r="N1454">
        <v>2015</v>
      </c>
      <c r="O1454" t="str">
        <f>VLOOKUP(C1454, Query[[Country]:[Population Rank]],2,FALSE)</f>
        <v>21</v>
      </c>
      <c r="P1454" t="str">
        <f>VLOOKUP(C1454, Query[[Country]:[Growth Rate]],3,FALSE)</f>
        <v>0.53%</v>
      </c>
      <c r="Q1454" t="str">
        <f>VLOOKUP(C1454, Query[[Country]:[World Percentage]],4,FALSE)</f>
        <v>0.87%</v>
      </c>
      <c r="R1454" t="str">
        <f>VLOOKUP(C1454, Query[[Country]:[Density]],5,FALSE)</f>
        <v>279.48</v>
      </c>
      <c r="S1454" t="str">
        <f>VLOOKUP(C1454, Query[[Country]:[Land Area]],6, FALSE)</f>
        <v>241,930</v>
      </c>
      <c r="T1454" t="str">
        <f>VLOOKUP(C1454, Query[[Country]:[Area]],10, FALSE)</f>
        <v>242,900</v>
      </c>
      <c r="U1454" t="str">
        <f>VLOOKUP(C1454, Query[[Country]:[Region]],12, FALSE)</f>
        <v>Europe</v>
      </c>
      <c r="V1454" t="str">
        <f>VLOOKUP(C1454, Query[[Country]:[Subregion]],13, FALSE)</f>
        <v>Northern Europe</v>
      </c>
      <c r="W1454" t="str">
        <f>VLOOKUP(C1454, Query[[Country]:[GDP (IMF)]],16, FALSE)</f>
        <v>$2.93 Tn</v>
      </c>
      <c r="X1454" t="str">
        <f>VLOOKUP(C1454, Query[[Country]:[GDP (UN)]],17, FALSE)</f>
        <v>$2.65 Tn</v>
      </c>
      <c r="Y1454">
        <f>VLOOKUP(C1454, Query[[Country]:[GDP Per Capita]],18, FALSE)</f>
        <v>43117.57</v>
      </c>
    </row>
    <row r="1455" spans="1:25" x14ac:dyDescent="0.2">
      <c r="A1455">
        <v>254</v>
      </c>
      <c r="B1455" t="s">
        <v>287</v>
      </c>
      <c r="C1455" t="s">
        <v>15</v>
      </c>
      <c r="D1455">
        <v>97</v>
      </c>
      <c r="E1455">
        <v>158</v>
      </c>
      <c r="F1455">
        <v>567</v>
      </c>
      <c r="G1455">
        <v>218</v>
      </c>
      <c r="H1455">
        <v>333</v>
      </c>
      <c r="I1455">
        <v>334</v>
      </c>
      <c r="J1455">
        <v>161</v>
      </c>
      <c r="K1455" t="s">
        <v>2855</v>
      </c>
      <c r="L1455">
        <v>502</v>
      </c>
      <c r="M1455">
        <v>46.47</v>
      </c>
      <c r="N1455">
        <v>2015</v>
      </c>
      <c r="O1455" t="str">
        <f>VLOOKUP(C1455, Query[[Country]:[Population Rank]],2,FALSE)</f>
        <v>3</v>
      </c>
      <c r="P1455" t="str">
        <f>VLOOKUP(C1455, Query[[Country]:[Growth Rate]],3,FALSE)</f>
        <v>0.59%</v>
      </c>
      <c r="Q1455" t="str">
        <f>VLOOKUP(C1455, Query[[Country]:[World Percentage]],4,FALSE)</f>
        <v>4.25%</v>
      </c>
      <c r="R1455" t="str">
        <f>VLOOKUP(C1455, Query[[Country]:[Density]],5,FALSE)</f>
        <v>35.32</v>
      </c>
      <c r="S1455" t="str">
        <f>VLOOKUP(C1455, Query[[Country]:[Land Area]],6, FALSE)</f>
        <v>9,147,420</v>
      </c>
      <c r="T1455" t="str">
        <f>VLOOKUP(C1455, Query[[Country]:[Area]],10, FALSE)</f>
        <v>9,372,610</v>
      </c>
      <c r="U1455" t="str">
        <f>VLOOKUP(C1455, Query[[Country]:[Region]],12, FALSE)</f>
        <v>Americas</v>
      </c>
      <c r="V1455" t="str">
        <f>VLOOKUP(C1455, Query[[Country]:[Subregion]],13, FALSE)</f>
        <v>Northern America</v>
      </c>
      <c r="W1455" t="str">
        <f>VLOOKUP(C1455, Query[[Country]:[GDP (IMF)]],16, FALSE)</f>
        <v>$22.20 Tn</v>
      </c>
      <c r="X1455" t="str">
        <f>VLOOKUP(C1455, Query[[Country]:[GDP (UN)]],17, FALSE)</f>
        <v>$18.62 Tn</v>
      </c>
      <c r="Y1455">
        <f>VLOOKUP(C1455, Query[[Country]:[GDP Per Capita]],18, FALSE)</f>
        <v>67063.27</v>
      </c>
    </row>
    <row r="1456" spans="1:25" x14ac:dyDescent="0.2">
      <c r="A1456">
        <v>255</v>
      </c>
      <c r="B1456" t="s">
        <v>303</v>
      </c>
      <c r="C1456" t="s">
        <v>105</v>
      </c>
      <c r="D1456">
        <v>9</v>
      </c>
      <c r="E1456">
        <v>307</v>
      </c>
      <c r="F1456">
        <v>300</v>
      </c>
      <c r="G1456">
        <v>218</v>
      </c>
      <c r="H1456">
        <v>224</v>
      </c>
      <c r="I1456">
        <v>224</v>
      </c>
      <c r="J1456">
        <v>264</v>
      </c>
      <c r="K1456" t="s">
        <v>2701</v>
      </c>
      <c r="L1456">
        <v>146</v>
      </c>
      <c r="M1456">
        <v>46.46</v>
      </c>
      <c r="N1456">
        <v>2015</v>
      </c>
      <c r="O1456" t="str">
        <f>VLOOKUP(C1456, Query[[Country]:[Population Rank]],2,FALSE)</f>
        <v>69</v>
      </c>
      <c r="P1456" t="str">
        <f>VLOOKUP(C1456, Query[[Country]:[Growth Rate]],3,FALSE)</f>
        <v>0.22%</v>
      </c>
      <c r="Q1456" t="str">
        <f>VLOOKUP(C1456, Query[[Country]:[World Percentage]],4,FALSE)</f>
        <v>0.22%</v>
      </c>
      <c r="R1456" t="str">
        <f>VLOOKUP(C1456, Query[[Country]:[Density]],5,FALSE)</f>
        <v>409.44</v>
      </c>
      <c r="S1456" t="str">
        <f>VLOOKUP(C1456, Query[[Country]:[Land Area]],6, FALSE)</f>
        <v>33,720</v>
      </c>
      <c r="T1456" t="str">
        <f>VLOOKUP(C1456, Query[[Country]:[Area]],10, FALSE)</f>
        <v>41,850</v>
      </c>
      <c r="U1456" t="str">
        <f>VLOOKUP(C1456, Query[[Country]:[Region]],12, FALSE)</f>
        <v>Europe</v>
      </c>
      <c r="V1456" t="str">
        <f>VLOOKUP(C1456, Query[[Country]:[Subregion]],13, FALSE)</f>
        <v>Western Europe</v>
      </c>
      <c r="W1456" t="str">
        <f>VLOOKUP(C1456, Query[[Country]:[GDP (IMF)]],16, FALSE)</f>
        <v>$954.93 Bn</v>
      </c>
      <c r="X1456" t="str">
        <f>VLOOKUP(C1456, Query[[Country]:[GDP (UN)]],17, FALSE)</f>
        <v>$777.23 Bn</v>
      </c>
      <c r="Y1456">
        <f>VLOOKUP(C1456, Query[[Country]:[GDP Per Capita]],18, FALSE)</f>
        <v>55730.27</v>
      </c>
    </row>
    <row r="1457" spans="1:25" x14ac:dyDescent="0.2">
      <c r="A1457">
        <v>256</v>
      </c>
      <c r="B1457" t="s">
        <v>298</v>
      </c>
      <c r="C1457" t="s">
        <v>15</v>
      </c>
      <c r="D1457">
        <v>98</v>
      </c>
      <c r="E1457">
        <v>283</v>
      </c>
      <c r="F1457">
        <v>152</v>
      </c>
      <c r="G1457">
        <v>218</v>
      </c>
      <c r="H1457">
        <v>201</v>
      </c>
      <c r="I1457">
        <v>264</v>
      </c>
      <c r="J1457">
        <v>234</v>
      </c>
      <c r="K1457" t="s">
        <v>2863</v>
      </c>
      <c r="L1457">
        <v>181</v>
      </c>
      <c r="M1457">
        <v>46.46</v>
      </c>
      <c r="N1457">
        <v>2015</v>
      </c>
      <c r="O1457" t="str">
        <f>VLOOKUP(C1457, Query[[Country]:[Population Rank]],2,FALSE)</f>
        <v>3</v>
      </c>
      <c r="P1457" t="str">
        <f>VLOOKUP(C1457, Query[[Country]:[Growth Rate]],3,FALSE)</f>
        <v>0.59%</v>
      </c>
      <c r="Q1457" t="str">
        <f>VLOOKUP(C1457, Query[[Country]:[World Percentage]],4,FALSE)</f>
        <v>4.25%</v>
      </c>
      <c r="R1457" t="str">
        <f>VLOOKUP(C1457, Query[[Country]:[Density]],5,FALSE)</f>
        <v>35.32</v>
      </c>
      <c r="S1457" t="str">
        <f>VLOOKUP(C1457, Query[[Country]:[Land Area]],6, FALSE)</f>
        <v>9,147,420</v>
      </c>
      <c r="T1457" t="str">
        <f>VLOOKUP(C1457, Query[[Country]:[Area]],10, FALSE)</f>
        <v>9,372,610</v>
      </c>
      <c r="U1457" t="str">
        <f>VLOOKUP(C1457, Query[[Country]:[Region]],12, FALSE)</f>
        <v>Americas</v>
      </c>
      <c r="V1457" t="str">
        <f>VLOOKUP(C1457, Query[[Country]:[Subregion]],13, FALSE)</f>
        <v>Northern America</v>
      </c>
      <c r="W1457" t="str">
        <f>VLOOKUP(C1457, Query[[Country]:[GDP (IMF)]],16, FALSE)</f>
        <v>$22.20 Tn</v>
      </c>
      <c r="X1457" t="str">
        <f>VLOOKUP(C1457, Query[[Country]:[GDP (UN)]],17, FALSE)</f>
        <v>$18.62 Tn</v>
      </c>
      <c r="Y1457">
        <f>VLOOKUP(C1457, Query[[Country]:[GDP Per Capita]],18, FALSE)</f>
        <v>67063.27</v>
      </c>
    </row>
    <row r="1458" spans="1:25" x14ac:dyDescent="0.2">
      <c r="A1458">
        <v>257</v>
      </c>
      <c r="B1458" t="s">
        <v>306</v>
      </c>
      <c r="C1458" t="s">
        <v>307</v>
      </c>
      <c r="D1458">
        <v>1</v>
      </c>
      <c r="E1458">
        <v>337</v>
      </c>
      <c r="F1458">
        <v>465</v>
      </c>
      <c r="G1458">
        <v>152</v>
      </c>
      <c r="H1458">
        <v>155</v>
      </c>
      <c r="I1458">
        <v>296</v>
      </c>
      <c r="J1458">
        <v>197</v>
      </c>
      <c r="K1458" t="s">
        <v>2676</v>
      </c>
      <c r="L1458">
        <v>495</v>
      </c>
      <c r="M1458">
        <v>46.43</v>
      </c>
      <c r="N1458">
        <v>2015</v>
      </c>
      <c r="O1458" t="str">
        <f>VLOOKUP(C1458, Query[[Country]:[Population Rank]],2,FALSE)</f>
        <v>89</v>
      </c>
      <c r="P1458" t="str">
        <f>VLOOKUP(C1458, Query[[Country]:[Growth Rate]],3,FALSE)</f>
        <v>-0.29%</v>
      </c>
      <c r="Q1458" t="str">
        <f>VLOOKUP(C1458, Query[[Country]:[World Percentage]],4,FALSE)</f>
        <v>0.13%</v>
      </c>
      <c r="R1458" t="str">
        <f>VLOOKUP(C1458, Query[[Country]:[Density]],5,FALSE)</f>
        <v>110.73</v>
      </c>
      <c r="S1458" t="str">
        <f>VLOOKUP(C1458, Query[[Country]:[Land Area]],6, FALSE)</f>
        <v>91,590</v>
      </c>
      <c r="T1458" t="str">
        <f>VLOOKUP(C1458, Query[[Country]:[Area]],10, FALSE)</f>
        <v>92,090</v>
      </c>
      <c r="U1458" t="str">
        <f>VLOOKUP(C1458, Query[[Country]:[Region]],12, FALSE)</f>
        <v>Europe</v>
      </c>
      <c r="V1458" t="str">
        <f>VLOOKUP(C1458, Query[[Country]:[Subregion]],13, FALSE)</f>
        <v>Southern Europe</v>
      </c>
      <c r="W1458" t="str">
        <f>VLOOKUP(C1458, Query[[Country]:[GDP (IMF)]],16, FALSE)</f>
        <v>$249.91 Bn</v>
      </c>
      <c r="X1458" t="str">
        <f>VLOOKUP(C1458, Query[[Country]:[GDP (UN)]],17, FALSE)</f>
        <v>$204.84 Bn</v>
      </c>
      <c r="Y1458">
        <f>VLOOKUP(C1458, Query[[Country]:[GDP Per Capita]],18, FALSE)</f>
        <v>24509.08</v>
      </c>
    </row>
    <row r="1459" spans="1:25" x14ac:dyDescent="0.2">
      <c r="A1459">
        <v>258</v>
      </c>
      <c r="B1459" t="s">
        <v>288</v>
      </c>
      <c r="C1459" t="s">
        <v>15</v>
      </c>
      <c r="D1459">
        <v>99</v>
      </c>
      <c r="E1459">
        <v>367</v>
      </c>
      <c r="F1459">
        <v>233</v>
      </c>
      <c r="G1459">
        <v>218</v>
      </c>
      <c r="H1459">
        <v>362</v>
      </c>
      <c r="I1459">
        <v>338</v>
      </c>
      <c r="J1459">
        <v>287</v>
      </c>
      <c r="K1459" t="s">
        <v>2848</v>
      </c>
      <c r="L1459">
        <v>91</v>
      </c>
      <c r="M1459">
        <v>46.43</v>
      </c>
      <c r="N1459">
        <v>2015</v>
      </c>
      <c r="O1459" t="str">
        <f>VLOOKUP(C1459, Query[[Country]:[Population Rank]],2,FALSE)</f>
        <v>3</v>
      </c>
      <c r="P1459" t="str">
        <f>VLOOKUP(C1459, Query[[Country]:[Growth Rate]],3,FALSE)</f>
        <v>0.59%</v>
      </c>
      <c r="Q1459" t="str">
        <f>VLOOKUP(C1459, Query[[Country]:[World Percentage]],4,FALSE)</f>
        <v>4.25%</v>
      </c>
      <c r="R1459" t="str">
        <f>VLOOKUP(C1459, Query[[Country]:[Density]],5,FALSE)</f>
        <v>35.32</v>
      </c>
      <c r="S1459" t="str">
        <f>VLOOKUP(C1459, Query[[Country]:[Land Area]],6, FALSE)</f>
        <v>9,147,420</v>
      </c>
      <c r="T1459" t="str">
        <f>VLOOKUP(C1459, Query[[Country]:[Area]],10, FALSE)</f>
        <v>9,372,610</v>
      </c>
      <c r="U1459" t="str">
        <f>VLOOKUP(C1459, Query[[Country]:[Region]],12, FALSE)</f>
        <v>Americas</v>
      </c>
      <c r="V1459" t="str">
        <f>VLOOKUP(C1459, Query[[Country]:[Subregion]],13, FALSE)</f>
        <v>Northern America</v>
      </c>
      <c r="W1459" t="str">
        <f>VLOOKUP(C1459, Query[[Country]:[GDP (IMF)]],16, FALSE)</f>
        <v>$22.20 Tn</v>
      </c>
      <c r="X1459" t="str">
        <f>VLOOKUP(C1459, Query[[Country]:[GDP (UN)]],17, FALSE)</f>
        <v>$18.62 Tn</v>
      </c>
      <c r="Y1459">
        <f>VLOOKUP(C1459, Query[[Country]:[GDP Per Capita]],18, FALSE)</f>
        <v>67063.27</v>
      </c>
    </row>
    <row r="1460" spans="1:25" x14ac:dyDescent="0.2">
      <c r="A1460">
        <v>259</v>
      </c>
      <c r="B1460" t="s">
        <v>268</v>
      </c>
      <c r="C1460" t="s">
        <v>15</v>
      </c>
      <c r="D1460">
        <v>100</v>
      </c>
      <c r="E1460">
        <v>367</v>
      </c>
      <c r="F1460">
        <v>403</v>
      </c>
      <c r="G1460">
        <v>150</v>
      </c>
      <c r="H1460">
        <v>264</v>
      </c>
      <c r="I1460">
        <v>253</v>
      </c>
      <c r="J1460">
        <v>321</v>
      </c>
      <c r="K1460" t="s">
        <v>2861</v>
      </c>
      <c r="L1460">
        <v>206</v>
      </c>
      <c r="M1460">
        <v>46.43</v>
      </c>
      <c r="N1460">
        <v>2015</v>
      </c>
      <c r="O1460" t="str">
        <f>VLOOKUP(C1460, Query[[Country]:[Population Rank]],2,FALSE)</f>
        <v>3</v>
      </c>
      <c r="P1460" t="str">
        <f>VLOOKUP(C1460, Query[[Country]:[Growth Rate]],3,FALSE)</f>
        <v>0.59%</v>
      </c>
      <c r="Q1460" t="str">
        <f>VLOOKUP(C1460, Query[[Country]:[World Percentage]],4,FALSE)</f>
        <v>4.25%</v>
      </c>
      <c r="R1460" t="str">
        <f>VLOOKUP(C1460, Query[[Country]:[Density]],5,FALSE)</f>
        <v>35.32</v>
      </c>
      <c r="S1460" t="str">
        <f>VLOOKUP(C1460, Query[[Country]:[Land Area]],6, FALSE)</f>
        <v>9,147,420</v>
      </c>
      <c r="T1460" t="str">
        <f>VLOOKUP(C1460, Query[[Country]:[Area]],10, FALSE)</f>
        <v>9,372,610</v>
      </c>
      <c r="U1460" t="str">
        <f>VLOOKUP(C1460, Query[[Country]:[Region]],12, FALSE)</f>
        <v>Americas</v>
      </c>
      <c r="V1460" t="str">
        <f>VLOOKUP(C1460, Query[[Country]:[Subregion]],13, FALSE)</f>
        <v>Northern America</v>
      </c>
      <c r="W1460" t="str">
        <f>VLOOKUP(C1460, Query[[Country]:[GDP (IMF)]],16, FALSE)</f>
        <v>$22.20 Tn</v>
      </c>
      <c r="X1460" t="str">
        <f>VLOOKUP(C1460, Query[[Country]:[GDP (UN)]],17, FALSE)</f>
        <v>$18.62 Tn</v>
      </c>
      <c r="Y1460">
        <f>VLOOKUP(C1460, Query[[Country]:[GDP Per Capita]],18, FALSE)</f>
        <v>67063.27</v>
      </c>
    </row>
    <row r="1461" spans="1:25" x14ac:dyDescent="0.2">
      <c r="A1461">
        <v>260</v>
      </c>
      <c r="B1461" t="s">
        <v>292</v>
      </c>
      <c r="C1461" t="s">
        <v>15</v>
      </c>
      <c r="D1461">
        <v>101</v>
      </c>
      <c r="E1461">
        <v>189</v>
      </c>
      <c r="F1461">
        <v>239</v>
      </c>
      <c r="G1461">
        <v>218</v>
      </c>
      <c r="H1461">
        <v>263</v>
      </c>
      <c r="I1461">
        <v>148</v>
      </c>
      <c r="J1461">
        <v>161</v>
      </c>
      <c r="K1461" t="s">
        <v>2844</v>
      </c>
      <c r="L1461">
        <v>389</v>
      </c>
      <c r="M1461">
        <v>46.42</v>
      </c>
      <c r="N1461">
        <v>2015</v>
      </c>
      <c r="O1461" t="str">
        <f>VLOOKUP(C1461, Query[[Country]:[Population Rank]],2,FALSE)</f>
        <v>3</v>
      </c>
      <c r="P1461" t="str">
        <f>VLOOKUP(C1461, Query[[Country]:[Growth Rate]],3,FALSE)</f>
        <v>0.59%</v>
      </c>
      <c r="Q1461" t="str">
        <f>VLOOKUP(C1461, Query[[Country]:[World Percentage]],4,FALSE)</f>
        <v>4.25%</v>
      </c>
      <c r="R1461" t="str">
        <f>VLOOKUP(C1461, Query[[Country]:[Density]],5,FALSE)</f>
        <v>35.32</v>
      </c>
      <c r="S1461" t="str">
        <f>VLOOKUP(C1461, Query[[Country]:[Land Area]],6, FALSE)</f>
        <v>9,147,420</v>
      </c>
      <c r="T1461" t="str">
        <f>VLOOKUP(C1461, Query[[Country]:[Area]],10, FALSE)</f>
        <v>9,372,610</v>
      </c>
      <c r="U1461" t="str">
        <f>VLOOKUP(C1461, Query[[Country]:[Region]],12, FALSE)</f>
        <v>Americas</v>
      </c>
      <c r="V1461" t="str">
        <f>VLOOKUP(C1461, Query[[Country]:[Subregion]],13, FALSE)</f>
        <v>Northern America</v>
      </c>
      <c r="W1461" t="str">
        <f>VLOOKUP(C1461, Query[[Country]:[GDP (IMF)]],16, FALSE)</f>
        <v>$22.20 Tn</v>
      </c>
      <c r="X1461" t="str">
        <f>VLOOKUP(C1461, Query[[Country]:[GDP (UN)]],17, FALSE)</f>
        <v>$18.62 Tn</v>
      </c>
      <c r="Y1461">
        <f>VLOOKUP(C1461, Query[[Country]:[GDP Per Capita]],18, FALSE)</f>
        <v>67063.27</v>
      </c>
    </row>
    <row r="1462" spans="1:25" x14ac:dyDescent="0.2">
      <c r="A1462">
        <v>261</v>
      </c>
      <c r="B1462" t="s">
        <v>291</v>
      </c>
      <c r="C1462" t="s">
        <v>19</v>
      </c>
      <c r="D1462">
        <v>23</v>
      </c>
      <c r="E1462">
        <v>132</v>
      </c>
      <c r="F1462">
        <v>267</v>
      </c>
      <c r="G1462">
        <v>116</v>
      </c>
      <c r="H1462">
        <v>248</v>
      </c>
      <c r="I1462">
        <v>199</v>
      </c>
      <c r="J1462">
        <v>197</v>
      </c>
      <c r="K1462" t="s">
        <v>2859</v>
      </c>
      <c r="L1462">
        <v>460</v>
      </c>
      <c r="M1462">
        <v>46.42</v>
      </c>
      <c r="N1462">
        <v>2015</v>
      </c>
      <c r="O1462" t="str">
        <f>VLOOKUP(C1462, Query[[Country]:[Population Rank]],2,FALSE)</f>
        <v>21</v>
      </c>
      <c r="P1462" t="str">
        <f>VLOOKUP(C1462, Query[[Country]:[Growth Rate]],3,FALSE)</f>
        <v>0.53%</v>
      </c>
      <c r="Q1462" t="str">
        <f>VLOOKUP(C1462, Query[[Country]:[World Percentage]],4,FALSE)</f>
        <v>0.87%</v>
      </c>
      <c r="R1462" t="str">
        <f>VLOOKUP(C1462, Query[[Country]:[Density]],5,FALSE)</f>
        <v>279.48</v>
      </c>
      <c r="S1462" t="str">
        <f>VLOOKUP(C1462, Query[[Country]:[Land Area]],6, FALSE)</f>
        <v>241,930</v>
      </c>
      <c r="T1462" t="str">
        <f>VLOOKUP(C1462, Query[[Country]:[Area]],10, FALSE)</f>
        <v>242,900</v>
      </c>
      <c r="U1462" t="str">
        <f>VLOOKUP(C1462, Query[[Country]:[Region]],12, FALSE)</f>
        <v>Europe</v>
      </c>
      <c r="V1462" t="str">
        <f>VLOOKUP(C1462, Query[[Country]:[Subregion]],13, FALSE)</f>
        <v>Northern Europe</v>
      </c>
      <c r="W1462" t="str">
        <f>VLOOKUP(C1462, Query[[Country]:[GDP (IMF)]],16, FALSE)</f>
        <v>$2.93 Tn</v>
      </c>
      <c r="X1462" t="str">
        <f>VLOOKUP(C1462, Query[[Country]:[GDP (UN)]],17, FALSE)</f>
        <v>$2.65 Tn</v>
      </c>
      <c r="Y1462">
        <f>VLOOKUP(C1462, Query[[Country]:[GDP Per Capita]],18, FALSE)</f>
        <v>43117.57</v>
      </c>
    </row>
    <row r="1463" spans="1:25" x14ac:dyDescent="0.2">
      <c r="A1463">
        <v>262</v>
      </c>
      <c r="B1463" t="s">
        <v>280</v>
      </c>
      <c r="C1463" t="s">
        <v>30</v>
      </c>
      <c r="D1463">
        <v>12</v>
      </c>
      <c r="E1463">
        <v>202</v>
      </c>
      <c r="F1463">
        <v>567</v>
      </c>
      <c r="G1463">
        <v>107</v>
      </c>
      <c r="H1463">
        <v>230</v>
      </c>
      <c r="I1463">
        <v>255</v>
      </c>
      <c r="J1463">
        <v>212</v>
      </c>
      <c r="K1463" t="s">
        <v>2859</v>
      </c>
      <c r="L1463">
        <v>213</v>
      </c>
      <c r="M1463">
        <v>46.41</v>
      </c>
      <c r="N1463">
        <v>2015</v>
      </c>
      <c r="O1463" t="str">
        <f>VLOOKUP(C1463, Query[[Country]:[Population Rank]],2,FALSE)</f>
        <v>11</v>
      </c>
      <c r="P1463" t="str">
        <f>VLOOKUP(C1463, Query[[Country]:[Growth Rate]],3,FALSE)</f>
        <v>-0.30%</v>
      </c>
      <c r="Q1463" t="str">
        <f>VLOOKUP(C1463, Query[[Country]:[World Percentage]],4,FALSE)</f>
        <v>1.62%</v>
      </c>
      <c r="R1463" t="str">
        <f>VLOOKUP(C1463, Query[[Country]:[Density]],5,FALSE)</f>
        <v>334.66</v>
      </c>
      <c r="S1463" t="str">
        <f>VLOOKUP(C1463, Query[[Country]:[Land Area]],6, FALSE)</f>
        <v>364,555</v>
      </c>
      <c r="T1463" t="str">
        <f>VLOOKUP(C1463, Query[[Country]:[Area]],10, FALSE)</f>
        <v>377,930</v>
      </c>
      <c r="U1463" t="str">
        <f>VLOOKUP(C1463, Query[[Country]:[Region]],12, FALSE)</f>
        <v>Asia</v>
      </c>
      <c r="V1463" t="str">
        <f>VLOOKUP(C1463, Query[[Country]:[Subregion]],13, FALSE)</f>
        <v>Eastern Asia</v>
      </c>
      <c r="W1463" t="str">
        <f>VLOOKUP(C1463, Query[[Country]:[GDP (IMF)]],16, FALSE)</f>
        <v>$5.50 Tn</v>
      </c>
      <c r="X1463" t="str">
        <f>VLOOKUP(C1463, Query[[Country]:[GDP (UN)]],17, FALSE)</f>
        <v>$4.94 Tn</v>
      </c>
      <c r="Y1463">
        <f>VLOOKUP(C1463, Query[[Country]:[GDP Per Capita]],18, FALSE)</f>
        <v>43450.14</v>
      </c>
    </row>
    <row r="1464" spans="1:25" x14ac:dyDescent="0.2">
      <c r="A1464">
        <v>263</v>
      </c>
      <c r="B1464" t="s">
        <v>317</v>
      </c>
      <c r="C1464" t="s">
        <v>19</v>
      </c>
      <c r="D1464">
        <v>24</v>
      </c>
      <c r="E1464">
        <v>258</v>
      </c>
      <c r="F1464">
        <v>63</v>
      </c>
      <c r="G1464">
        <v>218</v>
      </c>
      <c r="H1464">
        <v>400</v>
      </c>
      <c r="I1464">
        <v>347</v>
      </c>
      <c r="J1464">
        <v>182</v>
      </c>
      <c r="K1464" t="s">
        <v>2668</v>
      </c>
      <c r="L1464">
        <v>666</v>
      </c>
      <c r="M1464">
        <v>46.4</v>
      </c>
      <c r="N1464">
        <v>2015</v>
      </c>
      <c r="O1464" t="str">
        <f>VLOOKUP(C1464, Query[[Country]:[Population Rank]],2,FALSE)</f>
        <v>21</v>
      </c>
      <c r="P1464" t="str">
        <f>VLOOKUP(C1464, Query[[Country]:[Growth Rate]],3,FALSE)</f>
        <v>0.53%</v>
      </c>
      <c r="Q1464" t="str">
        <f>VLOOKUP(C1464, Query[[Country]:[World Percentage]],4,FALSE)</f>
        <v>0.87%</v>
      </c>
      <c r="R1464" t="str">
        <f>VLOOKUP(C1464, Query[[Country]:[Density]],5,FALSE)</f>
        <v>279.48</v>
      </c>
      <c r="S1464" t="str">
        <f>VLOOKUP(C1464, Query[[Country]:[Land Area]],6, FALSE)</f>
        <v>241,930</v>
      </c>
      <c r="T1464" t="str">
        <f>VLOOKUP(C1464, Query[[Country]:[Area]],10, FALSE)</f>
        <v>242,900</v>
      </c>
      <c r="U1464" t="str">
        <f>VLOOKUP(C1464, Query[[Country]:[Region]],12, FALSE)</f>
        <v>Europe</v>
      </c>
      <c r="V1464" t="str">
        <f>VLOOKUP(C1464, Query[[Country]:[Subregion]],13, FALSE)</f>
        <v>Northern Europe</v>
      </c>
      <c r="W1464" t="str">
        <f>VLOOKUP(C1464, Query[[Country]:[GDP (IMF)]],16, FALSE)</f>
        <v>$2.93 Tn</v>
      </c>
      <c r="X1464" t="str">
        <f>VLOOKUP(C1464, Query[[Country]:[GDP (UN)]],17, FALSE)</f>
        <v>$2.65 Tn</v>
      </c>
      <c r="Y1464">
        <f>VLOOKUP(C1464, Query[[Country]:[GDP Per Capita]],18, FALSE)</f>
        <v>43117.57</v>
      </c>
    </row>
    <row r="1465" spans="1:25" x14ac:dyDescent="0.2">
      <c r="A1465">
        <v>264</v>
      </c>
      <c r="B1465" t="s">
        <v>285</v>
      </c>
      <c r="C1465" t="s">
        <v>15</v>
      </c>
      <c r="D1465">
        <v>102</v>
      </c>
      <c r="E1465">
        <v>367</v>
      </c>
      <c r="F1465">
        <v>47</v>
      </c>
      <c r="G1465">
        <v>218</v>
      </c>
      <c r="H1465">
        <v>615</v>
      </c>
      <c r="I1465">
        <v>542</v>
      </c>
      <c r="J1465">
        <v>511</v>
      </c>
      <c r="K1465" t="s">
        <v>2864</v>
      </c>
      <c r="L1465">
        <v>534</v>
      </c>
      <c r="M1465">
        <v>46.4</v>
      </c>
      <c r="N1465">
        <v>2015</v>
      </c>
      <c r="O1465" t="str">
        <f>VLOOKUP(C1465, Query[[Country]:[Population Rank]],2,FALSE)</f>
        <v>3</v>
      </c>
      <c r="P1465" t="str">
        <f>VLOOKUP(C1465, Query[[Country]:[Growth Rate]],3,FALSE)</f>
        <v>0.59%</v>
      </c>
      <c r="Q1465" t="str">
        <f>VLOOKUP(C1465, Query[[Country]:[World Percentage]],4,FALSE)</f>
        <v>4.25%</v>
      </c>
      <c r="R1465" t="str">
        <f>VLOOKUP(C1465, Query[[Country]:[Density]],5,FALSE)</f>
        <v>35.32</v>
      </c>
      <c r="S1465" t="str">
        <f>VLOOKUP(C1465, Query[[Country]:[Land Area]],6, FALSE)</f>
        <v>9,147,420</v>
      </c>
      <c r="T1465" t="str">
        <f>VLOOKUP(C1465, Query[[Country]:[Area]],10, FALSE)</f>
        <v>9,372,610</v>
      </c>
      <c r="U1465" t="str">
        <f>VLOOKUP(C1465, Query[[Country]:[Region]],12, FALSE)</f>
        <v>Americas</v>
      </c>
      <c r="V1465" t="str">
        <f>VLOOKUP(C1465, Query[[Country]:[Subregion]],13, FALSE)</f>
        <v>Northern America</v>
      </c>
      <c r="W1465" t="str">
        <f>VLOOKUP(C1465, Query[[Country]:[GDP (IMF)]],16, FALSE)</f>
        <v>$22.20 Tn</v>
      </c>
      <c r="X1465" t="str">
        <f>VLOOKUP(C1465, Query[[Country]:[GDP (UN)]],17, FALSE)</f>
        <v>$18.62 Tn</v>
      </c>
      <c r="Y1465">
        <f>VLOOKUP(C1465, Query[[Country]:[GDP Per Capita]],18, FALSE)</f>
        <v>67063.27</v>
      </c>
    </row>
    <row r="1466" spans="1:25" x14ac:dyDescent="0.2">
      <c r="A1466">
        <v>265</v>
      </c>
      <c r="B1466" t="s">
        <v>338</v>
      </c>
      <c r="C1466" t="s">
        <v>235</v>
      </c>
      <c r="D1466">
        <v>2</v>
      </c>
      <c r="E1466">
        <v>367</v>
      </c>
      <c r="F1466">
        <v>567</v>
      </c>
      <c r="G1466">
        <v>218</v>
      </c>
      <c r="H1466">
        <v>251</v>
      </c>
      <c r="I1466">
        <v>228</v>
      </c>
      <c r="J1466">
        <v>212</v>
      </c>
      <c r="K1466" t="s">
        <v>2519</v>
      </c>
      <c r="L1466">
        <v>366</v>
      </c>
      <c r="M1466">
        <v>46.39</v>
      </c>
      <c r="N1466">
        <v>2015</v>
      </c>
      <c r="O1466" t="str">
        <f>VLOOKUP(C1466, Query[[Country]:[Population Rank]],2,FALSE)</f>
        <v>97</v>
      </c>
      <c r="P1466" t="str">
        <f>VLOOKUP(C1466, Query[[Country]:[Growth Rate]],3,FALSE)</f>
        <v>0.57%</v>
      </c>
      <c r="Q1466" t="str">
        <f>VLOOKUP(C1466, Query[[Country]:[World Percentage]],4,FALSE)</f>
        <v>0.12%</v>
      </c>
      <c r="R1466" t="str">
        <f>VLOOKUP(C1466, Query[[Country]:[Density]],5,FALSE)</f>
        <v>107.38</v>
      </c>
      <c r="S1466" t="str">
        <f>VLOOKUP(C1466, Query[[Country]:[Land Area]],6, FALSE)</f>
        <v>82,409</v>
      </c>
      <c r="T1466" t="str">
        <f>VLOOKUP(C1466, Query[[Country]:[Area]],10, FALSE)</f>
        <v>83,871</v>
      </c>
      <c r="U1466" t="str">
        <f>VLOOKUP(C1466, Query[[Country]:[Region]],12, FALSE)</f>
        <v>Europe</v>
      </c>
      <c r="V1466" t="str">
        <f>VLOOKUP(C1466, Query[[Country]:[Subregion]],13, FALSE)</f>
        <v>Western Europe</v>
      </c>
      <c r="W1466" t="str">
        <f>VLOOKUP(C1466, Query[[Country]:[GDP (IMF)]],16, FALSE)</f>
        <v>$481.68 Bn</v>
      </c>
      <c r="X1466" t="str">
        <f>VLOOKUP(C1466, Query[[Country]:[GDP (UN)]],17, FALSE)</f>
        <v>$390.80 Bn</v>
      </c>
      <c r="Y1466">
        <f>VLOOKUP(C1466, Query[[Country]:[GDP Per Capita]],18, FALSE)</f>
        <v>53481.760000000002</v>
      </c>
    </row>
    <row r="1467" spans="1:25" x14ac:dyDescent="0.2">
      <c r="A1467">
        <v>266</v>
      </c>
      <c r="B1467" t="s">
        <v>300</v>
      </c>
      <c r="C1467" t="s">
        <v>301</v>
      </c>
      <c r="D1467">
        <v>1</v>
      </c>
      <c r="E1467">
        <v>235</v>
      </c>
      <c r="F1467">
        <v>419</v>
      </c>
      <c r="G1467">
        <v>218</v>
      </c>
      <c r="H1467">
        <v>253</v>
      </c>
      <c r="I1467">
        <v>260</v>
      </c>
      <c r="J1467">
        <v>234</v>
      </c>
      <c r="K1467" t="s">
        <v>2717</v>
      </c>
      <c r="L1467">
        <v>125</v>
      </c>
      <c r="M1467">
        <v>46.38</v>
      </c>
      <c r="N1467">
        <v>2015</v>
      </c>
      <c r="O1467" t="str">
        <f>VLOOKUP(C1467, Query[[Country]:[Population Rank]],2,FALSE)</f>
        <v>126</v>
      </c>
      <c r="P1467" t="str">
        <f>VLOOKUP(C1467, Query[[Country]:[Growth Rate]],3,FALSE)</f>
        <v>0.82%</v>
      </c>
      <c r="Q1467" t="str">
        <f>VLOOKUP(C1467, Query[[Country]:[World Percentage]],4,FALSE)</f>
        <v>0.06%</v>
      </c>
      <c r="R1467" t="str">
        <f>VLOOKUP(C1467, Query[[Country]:[Density]],5,FALSE)</f>
        <v>17.83</v>
      </c>
      <c r="S1467" t="str">
        <f>VLOOKUP(C1467, Query[[Country]:[Land Area]],6, FALSE)</f>
        <v>263,310</v>
      </c>
      <c r="T1467" t="str">
        <f>VLOOKUP(C1467, Query[[Country]:[Area]],10, FALSE)</f>
        <v>270,467</v>
      </c>
      <c r="U1467" t="str">
        <f>VLOOKUP(C1467, Query[[Country]:[Region]],12, FALSE)</f>
        <v>Oceania</v>
      </c>
      <c r="V1467" t="str">
        <f>VLOOKUP(C1467, Query[[Country]:[Subregion]],13, FALSE)</f>
        <v>Australia and New Zealand</v>
      </c>
      <c r="W1467" t="str">
        <f>VLOOKUP(C1467, Query[[Country]:[GDP (IMF)]],16, FALSE)</f>
        <v>$224.94 Bn</v>
      </c>
      <c r="X1467" t="str">
        <f>VLOOKUP(C1467, Query[[Country]:[GDP (UN)]],17, FALSE)</f>
        <v>$187.52 Bn</v>
      </c>
      <c r="Y1467">
        <f>VLOOKUP(C1467, Query[[Country]:[GDP Per Capita]],18, FALSE)</f>
        <v>46647.06</v>
      </c>
    </row>
    <row r="1468" spans="1:25" x14ac:dyDescent="0.2">
      <c r="A1468">
        <v>267</v>
      </c>
      <c r="B1468" t="s">
        <v>286</v>
      </c>
      <c r="C1468" t="s">
        <v>15</v>
      </c>
      <c r="D1468">
        <v>103</v>
      </c>
      <c r="E1468">
        <v>332</v>
      </c>
      <c r="F1468">
        <v>290</v>
      </c>
      <c r="G1468">
        <v>218</v>
      </c>
      <c r="H1468">
        <v>182</v>
      </c>
      <c r="I1468">
        <v>216</v>
      </c>
      <c r="J1468">
        <v>321</v>
      </c>
      <c r="K1468" t="s">
        <v>2865</v>
      </c>
      <c r="L1468">
        <v>447</v>
      </c>
      <c r="M1468">
        <v>46.37</v>
      </c>
      <c r="N1468">
        <v>2015</v>
      </c>
      <c r="O1468" t="str">
        <f>VLOOKUP(C1468, Query[[Country]:[Population Rank]],2,FALSE)</f>
        <v>3</v>
      </c>
      <c r="P1468" t="str">
        <f>VLOOKUP(C1468, Query[[Country]:[Growth Rate]],3,FALSE)</f>
        <v>0.59%</v>
      </c>
      <c r="Q1468" t="str">
        <f>VLOOKUP(C1468, Query[[Country]:[World Percentage]],4,FALSE)</f>
        <v>4.25%</v>
      </c>
      <c r="R1468" t="str">
        <f>VLOOKUP(C1468, Query[[Country]:[Density]],5,FALSE)</f>
        <v>35.32</v>
      </c>
      <c r="S1468" t="str">
        <f>VLOOKUP(C1468, Query[[Country]:[Land Area]],6, FALSE)</f>
        <v>9,147,420</v>
      </c>
      <c r="T1468" t="str">
        <f>VLOOKUP(C1468, Query[[Country]:[Area]],10, FALSE)</f>
        <v>9,372,610</v>
      </c>
      <c r="U1468" t="str">
        <f>VLOOKUP(C1468, Query[[Country]:[Region]],12, FALSE)</f>
        <v>Americas</v>
      </c>
      <c r="V1468" t="str">
        <f>VLOOKUP(C1468, Query[[Country]:[Subregion]],13, FALSE)</f>
        <v>Northern America</v>
      </c>
      <c r="W1468" t="str">
        <f>VLOOKUP(C1468, Query[[Country]:[GDP (IMF)]],16, FALSE)</f>
        <v>$22.20 Tn</v>
      </c>
      <c r="X1468" t="str">
        <f>VLOOKUP(C1468, Query[[Country]:[GDP (UN)]],17, FALSE)</f>
        <v>$18.62 Tn</v>
      </c>
      <c r="Y1468">
        <f>VLOOKUP(C1468, Query[[Country]:[GDP Per Capita]],18, FALSE)</f>
        <v>67063.27</v>
      </c>
    </row>
    <row r="1469" spans="1:25" x14ac:dyDescent="0.2">
      <c r="A1469">
        <v>268</v>
      </c>
      <c r="B1469" t="s">
        <v>299</v>
      </c>
      <c r="C1469" t="s">
        <v>95</v>
      </c>
      <c r="D1469">
        <v>7</v>
      </c>
      <c r="E1469">
        <v>331</v>
      </c>
      <c r="F1469">
        <v>459</v>
      </c>
      <c r="G1469">
        <v>218</v>
      </c>
      <c r="H1469">
        <v>175</v>
      </c>
      <c r="I1469">
        <v>324</v>
      </c>
      <c r="J1469">
        <v>234</v>
      </c>
      <c r="K1469" t="s">
        <v>2203</v>
      </c>
      <c r="L1469">
        <v>792</v>
      </c>
      <c r="M1469">
        <v>46.36</v>
      </c>
      <c r="N1469">
        <v>2015</v>
      </c>
      <c r="O1469" t="str">
        <f>VLOOKUP(C1469, Query[[Country]:[Population Rank]],2,FALSE)</f>
        <v>23</v>
      </c>
      <c r="P1469" t="str">
        <f>VLOOKUP(C1469, Query[[Country]:[Growth Rate]],3,FALSE)</f>
        <v>-0.15%</v>
      </c>
      <c r="Q1469" t="str">
        <f>VLOOKUP(C1469, Query[[Country]:[World Percentage]],4,FALSE)</f>
        <v>0.78%</v>
      </c>
      <c r="R1469" t="str">
        <f>VLOOKUP(C1469, Query[[Country]:[Density]],5,FALSE)</f>
        <v>200.65</v>
      </c>
      <c r="S1469" t="str">
        <f>VLOOKUP(C1469, Query[[Country]:[Land Area]],6, FALSE)</f>
        <v>294,140</v>
      </c>
      <c r="T1469" t="str">
        <f>VLOOKUP(C1469, Query[[Country]:[Area]],10, FALSE)</f>
        <v>301,336</v>
      </c>
      <c r="U1469" t="str">
        <f>VLOOKUP(C1469, Query[[Country]:[Region]],12, FALSE)</f>
        <v>Europe</v>
      </c>
      <c r="V1469" t="str">
        <f>VLOOKUP(C1469, Query[[Country]:[Subregion]],13, FALSE)</f>
        <v>Southern Europe</v>
      </c>
      <c r="W1469" t="str">
        <f>VLOOKUP(C1469, Query[[Country]:[GDP (IMF)]],16, FALSE)</f>
        <v>$2.09 Tn</v>
      </c>
      <c r="X1469" t="str">
        <f>VLOOKUP(C1469, Query[[Country]:[GDP (UN)]],17, FALSE)</f>
        <v>$1.86 Tn</v>
      </c>
      <c r="Y1469">
        <f>VLOOKUP(C1469, Query[[Country]:[GDP Per Capita]],18, FALSE)</f>
        <v>34574.71</v>
      </c>
    </row>
    <row r="1470" spans="1:25" x14ac:dyDescent="0.2">
      <c r="A1470">
        <v>269</v>
      </c>
      <c r="B1470" t="s">
        <v>309</v>
      </c>
      <c r="C1470" t="s">
        <v>52</v>
      </c>
      <c r="D1470">
        <v>12</v>
      </c>
      <c r="E1470">
        <v>367</v>
      </c>
      <c r="F1470">
        <v>124</v>
      </c>
      <c r="G1470">
        <v>218</v>
      </c>
      <c r="H1470">
        <v>190</v>
      </c>
      <c r="I1470">
        <v>333</v>
      </c>
      <c r="J1470">
        <v>234</v>
      </c>
      <c r="K1470" t="s">
        <v>2866</v>
      </c>
      <c r="L1470">
        <v>626</v>
      </c>
      <c r="M1470">
        <v>46.34</v>
      </c>
      <c r="N1470">
        <v>2015</v>
      </c>
      <c r="O1470" t="str">
        <f>VLOOKUP(C1470, Query[[Country]:[Population Rank]],2,FALSE)</f>
        <v>39</v>
      </c>
      <c r="P1470" t="str">
        <f>VLOOKUP(C1470, Query[[Country]:[Growth Rate]],3,FALSE)</f>
        <v>0.89%</v>
      </c>
      <c r="Q1470" t="str">
        <f>VLOOKUP(C1470, Query[[Country]:[World Percentage]],4,FALSE)</f>
        <v>0.48%</v>
      </c>
      <c r="R1470" t="str">
        <f>VLOOKUP(C1470, Query[[Country]:[Density]],5,FALSE)</f>
        <v>3.78</v>
      </c>
      <c r="S1470" t="str">
        <f>VLOOKUP(C1470, Query[[Country]:[Land Area]],6, FALSE)</f>
        <v>9,093,510</v>
      </c>
      <c r="T1470" t="str">
        <f>VLOOKUP(C1470, Query[[Country]:[Area]],10, FALSE)</f>
        <v>9,984,670</v>
      </c>
      <c r="U1470" t="str">
        <f>VLOOKUP(C1470, Query[[Country]:[Region]],12, FALSE)</f>
        <v>Americas</v>
      </c>
      <c r="V1470" t="str">
        <f>VLOOKUP(C1470, Query[[Country]:[Subregion]],13, FALSE)</f>
        <v>Northern America</v>
      </c>
      <c r="W1470" t="str">
        <f>VLOOKUP(C1470, Query[[Country]:[GDP (IMF)]],16, FALSE)</f>
        <v>$1.83 Tn</v>
      </c>
      <c r="X1470" t="str">
        <f>VLOOKUP(C1470, Query[[Country]:[GDP (UN)]],17, FALSE)</f>
        <v>$1.53 Tn</v>
      </c>
      <c r="Y1470">
        <f>VLOOKUP(C1470, Query[[Country]:[GDP Per Capita]],18, FALSE)</f>
        <v>48552.87</v>
      </c>
    </row>
    <row r="1471" spans="1:25" x14ac:dyDescent="0.2">
      <c r="A1471">
        <v>270</v>
      </c>
      <c r="B1471" t="s">
        <v>341</v>
      </c>
      <c r="C1471" t="s">
        <v>342</v>
      </c>
      <c r="D1471">
        <v>1</v>
      </c>
      <c r="E1471">
        <v>238</v>
      </c>
      <c r="F1471">
        <v>560</v>
      </c>
      <c r="G1471">
        <v>116</v>
      </c>
      <c r="H1471">
        <v>228</v>
      </c>
      <c r="I1471">
        <v>238</v>
      </c>
      <c r="J1471">
        <v>182</v>
      </c>
      <c r="K1471" t="s">
        <v>2203</v>
      </c>
      <c r="L1471">
        <v>636</v>
      </c>
      <c r="M1471">
        <v>46.32</v>
      </c>
      <c r="N1471">
        <v>2015</v>
      </c>
      <c r="O1471" t="str">
        <f>VLOOKUP(C1471, Query[[Country]:[Population Rank]],2,FALSE)</f>
        <v>86</v>
      </c>
      <c r="P1471" t="str">
        <f>VLOOKUP(C1471, Query[[Country]:[Growth Rate]],3,FALSE)</f>
        <v>0.18%</v>
      </c>
      <c r="Q1471" t="str">
        <f>VLOOKUP(C1471, Query[[Country]:[World Percentage]],4,FALSE)</f>
        <v>0.14%</v>
      </c>
      <c r="R1471" t="str">
        <f>VLOOKUP(C1471, Query[[Country]:[Density]],5,FALSE)</f>
        <v>135.79</v>
      </c>
      <c r="S1471" t="str">
        <f>VLOOKUP(C1471, Query[[Country]:[Land Area]],6, FALSE)</f>
        <v>77,240</v>
      </c>
      <c r="T1471" t="str">
        <f>VLOOKUP(C1471, Query[[Country]:[Area]],10, FALSE)</f>
        <v>78,865</v>
      </c>
      <c r="U1471" t="str">
        <f>VLOOKUP(C1471, Query[[Country]:[Region]],12, FALSE)</f>
        <v>Europe</v>
      </c>
      <c r="V1471" t="str">
        <f>VLOOKUP(C1471, Query[[Country]:[Subregion]],13, FALSE)</f>
        <v>Eastern Europe</v>
      </c>
      <c r="W1471" t="str">
        <f>VLOOKUP(C1471, Query[[Country]:[GDP (IMF)]],16, FALSE)</f>
        <v>$259.74 Bn</v>
      </c>
      <c r="X1471" t="str">
        <f>VLOOKUP(C1471, Query[[Country]:[GDP (UN)]],17, FALSE)</f>
        <v>$195.31 Bn</v>
      </c>
      <c r="Y1471">
        <f>VLOOKUP(C1471, Query[[Country]:[GDP Per Capita]],18, FALSE)</f>
        <v>24254.04</v>
      </c>
    </row>
    <row r="1472" spans="1:25" x14ac:dyDescent="0.2">
      <c r="A1472">
        <v>271</v>
      </c>
      <c r="B1472" t="s">
        <v>289</v>
      </c>
      <c r="C1472" t="s">
        <v>15</v>
      </c>
      <c r="D1472">
        <v>104</v>
      </c>
      <c r="E1472">
        <v>211</v>
      </c>
      <c r="F1472">
        <v>493</v>
      </c>
      <c r="G1472">
        <v>148</v>
      </c>
      <c r="H1472">
        <v>244</v>
      </c>
      <c r="I1472">
        <v>203</v>
      </c>
      <c r="J1472">
        <v>234</v>
      </c>
      <c r="K1472" t="s">
        <v>2865</v>
      </c>
      <c r="L1472">
        <v>257</v>
      </c>
      <c r="M1472">
        <v>46.32</v>
      </c>
      <c r="N1472">
        <v>2015</v>
      </c>
      <c r="O1472" t="str">
        <f>VLOOKUP(C1472, Query[[Country]:[Population Rank]],2,FALSE)</f>
        <v>3</v>
      </c>
      <c r="P1472" t="str">
        <f>VLOOKUP(C1472, Query[[Country]:[Growth Rate]],3,FALSE)</f>
        <v>0.59%</v>
      </c>
      <c r="Q1472" t="str">
        <f>VLOOKUP(C1472, Query[[Country]:[World Percentage]],4,FALSE)</f>
        <v>4.25%</v>
      </c>
      <c r="R1472" t="str">
        <f>VLOOKUP(C1472, Query[[Country]:[Density]],5,FALSE)</f>
        <v>35.32</v>
      </c>
      <c r="S1472" t="str">
        <f>VLOOKUP(C1472, Query[[Country]:[Land Area]],6, FALSE)</f>
        <v>9,147,420</v>
      </c>
      <c r="T1472" t="str">
        <f>VLOOKUP(C1472, Query[[Country]:[Area]],10, FALSE)</f>
        <v>9,372,610</v>
      </c>
      <c r="U1472" t="str">
        <f>VLOOKUP(C1472, Query[[Country]:[Region]],12, FALSE)</f>
        <v>Americas</v>
      </c>
      <c r="V1472" t="str">
        <f>VLOOKUP(C1472, Query[[Country]:[Subregion]],13, FALSE)</f>
        <v>Northern America</v>
      </c>
      <c r="W1472" t="str">
        <f>VLOOKUP(C1472, Query[[Country]:[GDP (IMF)]],16, FALSE)</f>
        <v>$22.20 Tn</v>
      </c>
      <c r="X1472" t="str">
        <f>VLOOKUP(C1472, Query[[Country]:[GDP (UN)]],17, FALSE)</f>
        <v>$18.62 Tn</v>
      </c>
      <c r="Y1472">
        <f>VLOOKUP(C1472, Query[[Country]:[GDP Per Capita]],18, FALSE)</f>
        <v>67063.27</v>
      </c>
    </row>
    <row r="1473" spans="1:25" x14ac:dyDescent="0.2">
      <c r="A1473">
        <v>272</v>
      </c>
      <c r="B1473" t="s">
        <v>262</v>
      </c>
      <c r="C1473" t="s">
        <v>15</v>
      </c>
      <c r="D1473">
        <v>105</v>
      </c>
      <c r="E1473">
        <v>324</v>
      </c>
      <c r="F1473">
        <v>144</v>
      </c>
      <c r="G1473">
        <v>218</v>
      </c>
      <c r="H1473">
        <v>365</v>
      </c>
      <c r="I1473">
        <v>299</v>
      </c>
      <c r="J1473">
        <v>264</v>
      </c>
      <c r="K1473" t="s">
        <v>2676</v>
      </c>
      <c r="L1473">
        <v>258</v>
      </c>
      <c r="M1473">
        <v>46.31</v>
      </c>
      <c r="N1473">
        <v>2015</v>
      </c>
      <c r="O1473" t="str">
        <f>VLOOKUP(C1473, Query[[Country]:[Population Rank]],2,FALSE)</f>
        <v>3</v>
      </c>
      <c r="P1473" t="str">
        <f>VLOOKUP(C1473, Query[[Country]:[Growth Rate]],3,FALSE)</f>
        <v>0.59%</v>
      </c>
      <c r="Q1473" t="str">
        <f>VLOOKUP(C1473, Query[[Country]:[World Percentage]],4,FALSE)</f>
        <v>4.25%</v>
      </c>
      <c r="R1473" t="str">
        <f>VLOOKUP(C1473, Query[[Country]:[Density]],5,FALSE)</f>
        <v>35.32</v>
      </c>
      <c r="S1473" t="str">
        <f>VLOOKUP(C1473, Query[[Country]:[Land Area]],6, FALSE)</f>
        <v>9,147,420</v>
      </c>
      <c r="T1473" t="str">
        <f>VLOOKUP(C1473, Query[[Country]:[Area]],10, FALSE)</f>
        <v>9,372,610</v>
      </c>
      <c r="U1473" t="str">
        <f>VLOOKUP(C1473, Query[[Country]:[Region]],12, FALSE)</f>
        <v>Americas</v>
      </c>
      <c r="V1473" t="str">
        <f>VLOOKUP(C1473, Query[[Country]:[Subregion]],13, FALSE)</f>
        <v>Northern America</v>
      </c>
      <c r="W1473" t="str">
        <f>VLOOKUP(C1473, Query[[Country]:[GDP (IMF)]],16, FALSE)</f>
        <v>$22.20 Tn</v>
      </c>
      <c r="X1473" t="str">
        <f>VLOOKUP(C1473, Query[[Country]:[GDP (UN)]],17, FALSE)</f>
        <v>$18.62 Tn</v>
      </c>
      <c r="Y1473">
        <f>VLOOKUP(C1473, Query[[Country]:[GDP Per Capita]],18, FALSE)</f>
        <v>67063.27</v>
      </c>
    </row>
    <row r="1474" spans="1:25" x14ac:dyDescent="0.2">
      <c r="A1474">
        <v>273</v>
      </c>
      <c r="B1474" t="s">
        <v>295</v>
      </c>
      <c r="C1474" t="s">
        <v>15</v>
      </c>
      <c r="D1474">
        <v>106</v>
      </c>
      <c r="E1474">
        <v>367</v>
      </c>
      <c r="F1474">
        <v>398</v>
      </c>
      <c r="G1474">
        <v>218</v>
      </c>
      <c r="H1474">
        <v>203</v>
      </c>
      <c r="I1474">
        <v>298</v>
      </c>
      <c r="J1474">
        <v>287</v>
      </c>
      <c r="K1474" t="s">
        <v>2844</v>
      </c>
      <c r="L1474">
        <v>237</v>
      </c>
      <c r="M1474">
        <v>46.3</v>
      </c>
      <c r="N1474">
        <v>2015</v>
      </c>
      <c r="O1474" t="str">
        <f>VLOOKUP(C1474, Query[[Country]:[Population Rank]],2,FALSE)</f>
        <v>3</v>
      </c>
      <c r="P1474" t="str">
        <f>VLOOKUP(C1474, Query[[Country]:[Growth Rate]],3,FALSE)</f>
        <v>0.59%</v>
      </c>
      <c r="Q1474" t="str">
        <f>VLOOKUP(C1474, Query[[Country]:[World Percentage]],4,FALSE)</f>
        <v>4.25%</v>
      </c>
      <c r="R1474" t="str">
        <f>VLOOKUP(C1474, Query[[Country]:[Density]],5,FALSE)</f>
        <v>35.32</v>
      </c>
      <c r="S1474" t="str">
        <f>VLOOKUP(C1474, Query[[Country]:[Land Area]],6, FALSE)</f>
        <v>9,147,420</v>
      </c>
      <c r="T1474" t="str">
        <f>VLOOKUP(C1474, Query[[Country]:[Area]],10, FALSE)</f>
        <v>9,372,610</v>
      </c>
      <c r="U1474" t="str">
        <f>VLOOKUP(C1474, Query[[Country]:[Region]],12, FALSE)</f>
        <v>Americas</v>
      </c>
      <c r="V1474" t="str">
        <f>VLOOKUP(C1474, Query[[Country]:[Subregion]],13, FALSE)</f>
        <v>Northern America</v>
      </c>
      <c r="W1474" t="str">
        <f>VLOOKUP(C1474, Query[[Country]:[GDP (IMF)]],16, FALSE)</f>
        <v>$22.20 Tn</v>
      </c>
      <c r="X1474" t="str">
        <f>VLOOKUP(C1474, Query[[Country]:[GDP (UN)]],17, FALSE)</f>
        <v>$18.62 Tn</v>
      </c>
      <c r="Y1474">
        <f>VLOOKUP(C1474, Query[[Country]:[GDP Per Capita]],18, FALSE)</f>
        <v>67063.27</v>
      </c>
    </row>
    <row r="1475" spans="1:25" x14ac:dyDescent="0.2">
      <c r="A1475">
        <v>274</v>
      </c>
      <c r="B1475" t="s">
        <v>264</v>
      </c>
      <c r="C1475" t="s">
        <v>15</v>
      </c>
      <c r="D1475">
        <v>107</v>
      </c>
      <c r="E1475">
        <v>51</v>
      </c>
      <c r="F1475">
        <v>342</v>
      </c>
      <c r="G1475">
        <v>78</v>
      </c>
      <c r="H1475">
        <v>549</v>
      </c>
      <c r="I1475">
        <v>195</v>
      </c>
      <c r="J1475">
        <v>428</v>
      </c>
      <c r="K1475" t="s">
        <v>2867</v>
      </c>
      <c r="L1475">
        <v>249</v>
      </c>
      <c r="M1475">
        <v>46.29</v>
      </c>
      <c r="N1475">
        <v>2015</v>
      </c>
      <c r="O1475" t="str">
        <f>VLOOKUP(C1475, Query[[Country]:[Population Rank]],2,FALSE)</f>
        <v>3</v>
      </c>
      <c r="P1475" t="str">
        <f>VLOOKUP(C1475, Query[[Country]:[Growth Rate]],3,FALSE)</f>
        <v>0.59%</v>
      </c>
      <c r="Q1475" t="str">
        <f>VLOOKUP(C1475, Query[[Country]:[World Percentage]],4,FALSE)</f>
        <v>4.25%</v>
      </c>
      <c r="R1475" t="str">
        <f>VLOOKUP(C1475, Query[[Country]:[Density]],5,FALSE)</f>
        <v>35.32</v>
      </c>
      <c r="S1475" t="str">
        <f>VLOOKUP(C1475, Query[[Country]:[Land Area]],6, FALSE)</f>
        <v>9,147,420</v>
      </c>
      <c r="T1475" t="str">
        <f>VLOOKUP(C1475, Query[[Country]:[Area]],10, FALSE)</f>
        <v>9,372,610</v>
      </c>
      <c r="U1475" t="str">
        <f>VLOOKUP(C1475, Query[[Country]:[Region]],12, FALSE)</f>
        <v>Americas</v>
      </c>
      <c r="V1475" t="str">
        <f>VLOOKUP(C1475, Query[[Country]:[Subregion]],13, FALSE)</f>
        <v>Northern America</v>
      </c>
      <c r="W1475" t="str">
        <f>VLOOKUP(C1475, Query[[Country]:[GDP (IMF)]],16, FALSE)</f>
        <v>$22.20 Tn</v>
      </c>
      <c r="X1475" t="str">
        <f>VLOOKUP(C1475, Query[[Country]:[GDP (UN)]],17, FALSE)</f>
        <v>$18.62 Tn</v>
      </c>
      <c r="Y1475">
        <f>VLOOKUP(C1475, Query[[Country]:[GDP Per Capita]],18, FALSE)</f>
        <v>67063.27</v>
      </c>
    </row>
    <row r="1476" spans="1:25" x14ac:dyDescent="0.2">
      <c r="A1476">
        <v>275</v>
      </c>
      <c r="B1476" t="s">
        <v>347</v>
      </c>
      <c r="C1476" t="s">
        <v>15</v>
      </c>
      <c r="D1476">
        <v>108</v>
      </c>
      <c r="E1476">
        <v>316</v>
      </c>
      <c r="F1476">
        <v>125</v>
      </c>
      <c r="G1476">
        <v>218</v>
      </c>
      <c r="H1476">
        <v>370</v>
      </c>
      <c r="I1476">
        <v>312</v>
      </c>
      <c r="J1476">
        <v>264</v>
      </c>
      <c r="K1476" t="s">
        <v>2868</v>
      </c>
      <c r="L1476">
        <v>86</v>
      </c>
      <c r="M1476">
        <v>46.29</v>
      </c>
      <c r="N1476">
        <v>2015</v>
      </c>
      <c r="O1476" t="str">
        <f>VLOOKUP(C1476, Query[[Country]:[Population Rank]],2,FALSE)</f>
        <v>3</v>
      </c>
      <c r="P1476" t="str">
        <f>VLOOKUP(C1476, Query[[Country]:[Growth Rate]],3,FALSE)</f>
        <v>0.59%</v>
      </c>
      <c r="Q1476" t="str">
        <f>VLOOKUP(C1476, Query[[Country]:[World Percentage]],4,FALSE)</f>
        <v>4.25%</v>
      </c>
      <c r="R1476" t="str">
        <f>VLOOKUP(C1476, Query[[Country]:[Density]],5,FALSE)</f>
        <v>35.32</v>
      </c>
      <c r="S1476" t="str">
        <f>VLOOKUP(C1476, Query[[Country]:[Land Area]],6, FALSE)</f>
        <v>9,147,420</v>
      </c>
      <c r="T1476" t="str">
        <f>VLOOKUP(C1476, Query[[Country]:[Area]],10, FALSE)</f>
        <v>9,372,610</v>
      </c>
      <c r="U1476" t="str">
        <f>VLOOKUP(C1476, Query[[Country]:[Region]],12, FALSE)</f>
        <v>Americas</v>
      </c>
      <c r="V1476" t="str">
        <f>VLOOKUP(C1476, Query[[Country]:[Subregion]],13, FALSE)</f>
        <v>Northern America</v>
      </c>
      <c r="W1476" t="str">
        <f>VLOOKUP(C1476, Query[[Country]:[GDP (IMF)]],16, FALSE)</f>
        <v>$22.20 Tn</v>
      </c>
      <c r="X1476" t="str">
        <f>VLOOKUP(C1476, Query[[Country]:[GDP (UN)]],17, FALSE)</f>
        <v>$18.62 Tn</v>
      </c>
      <c r="Y1476">
        <f>VLOOKUP(C1476, Query[[Country]:[GDP Per Capita]],18, FALSE)</f>
        <v>67063.27</v>
      </c>
    </row>
    <row r="1477" spans="1:25" x14ac:dyDescent="0.2">
      <c r="A1477">
        <v>276</v>
      </c>
      <c r="B1477" t="s">
        <v>318</v>
      </c>
      <c r="C1477" t="s">
        <v>105</v>
      </c>
      <c r="D1477">
        <v>10</v>
      </c>
      <c r="E1477">
        <v>293</v>
      </c>
      <c r="F1477">
        <v>512</v>
      </c>
      <c r="G1477">
        <v>175</v>
      </c>
      <c r="H1477">
        <v>214</v>
      </c>
      <c r="I1477">
        <v>168</v>
      </c>
      <c r="J1477">
        <v>234</v>
      </c>
      <c r="K1477" t="s">
        <v>2844</v>
      </c>
      <c r="L1477">
        <v>477</v>
      </c>
      <c r="M1477">
        <v>46.26</v>
      </c>
      <c r="N1477">
        <v>2015</v>
      </c>
      <c r="O1477" t="str">
        <f>VLOOKUP(C1477, Query[[Country]:[Population Rank]],2,FALSE)</f>
        <v>69</v>
      </c>
      <c r="P1477" t="str">
        <f>VLOOKUP(C1477, Query[[Country]:[Growth Rate]],3,FALSE)</f>
        <v>0.22%</v>
      </c>
      <c r="Q1477" t="str">
        <f>VLOOKUP(C1477, Query[[Country]:[World Percentage]],4,FALSE)</f>
        <v>0.22%</v>
      </c>
      <c r="R1477" t="str">
        <f>VLOOKUP(C1477, Query[[Country]:[Density]],5,FALSE)</f>
        <v>409.44</v>
      </c>
      <c r="S1477" t="str">
        <f>VLOOKUP(C1477, Query[[Country]:[Land Area]],6, FALSE)</f>
        <v>33,720</v>
      </c>
      <c r="T1477" t="str">
        <f>VLOOKUP(C1477, Query[[Country]:[Area]],10, FALSE)</f>
        <v>41,850</v>
      </c>
      <c r="U1477" t="str">
        <f>VLOOKUP(C1477, Query[[Country]:[Region]],12, FALSE)</f>
        <v>Europe</v>
      </c>
      <c r="V1477" t="str">
        <f>VLOOKUP(C1477, Query[[Country]:[Subregion]],13, FALSE)</f>
        <v>Western Europe</v>
      </c>
      <c r="W1477" t="str">
        <f>VLOOKUP(C1477, Query[[Country]:[GDP (IMF)]],16, FALSE)</f>
        <v>$954.93 Bn</v>
      </c>
      <c r="X1477" t="str">
        <f>VLOOKUP(C1477, Query[[Country]:[GDP (UN)]],17, FALSE)</f>
        <v>$777.23 Bn</v>
      </c>
      <c r="Y1477">
        <f>VLOOKUP(C1477, Query[[Country]:[GDP Per Capita]],18, FALSE)</f>
        <v>55730.27</v>
      </c>
    </row>
    <row r="1478" spans="1:25" x14ac:dyDescent="0.2">
      <c r="A1478">
        <v>277</v>
      </c>
      <c r="B1478" t="s">
        <v>321</v>
      </c>
      <c r="C1478" t="s">
        <v>138</v>
      </c>
      <c r="D1478">
        <v>8</v>
      </c>
      <c r="E1478">
        <v>367</v>
      </c>
      <c r="F1478">
        <v>254</v>
      </c>
      <c r="G1478">
        <v>218</v>
      </c>
      <c r="H1478">
        <v>161</v>
      </c>
      <c r="I1478">
        <v>393</v>
      </c>
      <c r="J1478">
        <v>287</v>
      </c>
      <c r="K1478" t="s">
        <v>2863</v>
      </c>
      <c r="L1478">
        <v>221</v>
      </c>
      <c r="M1478">
        <v>46.25</v>
      </c>
      <c r="N1478">
        <v>2015</v>
      </c>
      <c r="O1478" t="str">
        <f>VLOOKUP(C1478, Query[[Country]:[Population Rank]],2,FALSE)</f>
        <v>1</v>
      </c>
      <c r="P1478" t="str">
        <f>VLOOKUP(C1478, Query[[Country]:[Growth Rate]],3,FALSE)</f>
        <v>0.39%</v>
      </c>
      <c r="Q1478" t="str">
        <f>VLOOKUP(C1478, Query[[Country]:[World Percentage]],4,FALSE)</f>
        <v>18.47%</v>
      </c>
      <c r="R1478" t="str">
        <f>VLOOKUP(C1478, Query[[Country]:[Density]],5,FALSE)</f>
        <v>148.28</v>
      </c>
      <c r="S1478" t="str">
        <f>VLOOKUP(C1478, Query[[Country]:[Land Area]],6, FALSE)</f>
        <v>9,388,211</v>
      </c>
      <c r="T1478" t="str">
        <f>VLOOKUP(C1478, Query[[Country]:[Area]],10, FALSE)</f>
        <v>9,706,961</v>
      </c>
      <c r="U1478" t="str">
        <f>VLOOKUP(C1478, Query[[Country]:[Region]],12, FALSE)</f>
        <v>Asia</v>
      </c>
      <c r="V1478" t="str">
        <f>VLOOKUP(C1478, Query[[Country]:[Subregion]],13, FALSE)</f>
        <v>Eastern Asia</v>
      </c>
      <c r="W1478" t="str">
        <f>VLOOKUP(C1478, Query[[Country]:[GDP (IMF)]],16, FALSE)</f>
        <v>$15.47 Tn</v>
      </c>
      <c r="X1478" t="str">
        <f>VLOOKUP(C1478, Query[[Country]:[GDP (UN)]],17, FALSE)</f>
        <v>$11.22 Tn</v>
      </c>
      <c r="Y1478">
        <f>VLOOKUP(C1478, Query[[Country]:[GDP Per Capita]],18, FALSE)</f>
        <v>10746.78</v>
      </c>
    </row>
    <row r="1479" spans="1:25" x14ac:dyDescent="0.2">
      <c r="A1479">
        <v>278</v>
      </c>
      <c r="B1479" t="s">
        <v>311</v>
      </c>
      <c r="C1479" t="s">
        <v>101</v>
      </c>
      <c r="D1479">
        <v>22</v>
      </c>
      <c r="E1479">
        <v>367</v>
      </c>
      <c r="F1479">
        <v>471</v>
      </c>
      <c r="G1479">
        <v>131</v>
      </c>
      <c r="H1479">
        <v>290</v>
      </c>
      <c r="I1479">
        <v>231</v>
      </c>
      <c r="J1479">
        <v>321</v>
      </c>
      <c r="K1479" t="s">
        <v>2850</v>
      </c>
      <c r="L1479">
        <v>594</v>
      </c>
      <c r="M1479">
        <v>46.24</v>
      </c>
      <c r="N1479">
        <v>2015</v>
      </c>
      <c r="O1479" t="str">
        <f>VLOOKUP(C1479, Query[[Country]:[Population Rank]],2,FALSE)</f>
        <v>19</v>
      </c>
      <c r="P1479" t="str">
        <f>VLOOKUP(C1479, Query[[Country]:[Growth Rate]],3,FALSE)</f>
        <v>0.32%</v>
      </c>
      <c r="Q1479" t="str">
        <f>VLOOKUP(C1479, Query[[Country]:[World Percentage]],4,FALSE)</f>
        <v>1.07%</v>
      </c>
      <c r="R1479" t="str">
        <f>VLOOKUP(C1479, Query[[Country]:[Density]],5,FALSE)</f>
        <v>234.61</v>
      </c>
      <c r="S1479" t="str">
        <f>VLOOKUP(C1479, Query[[Country]:[Land Area]],6, FALSE)</f>
        <v>348,560</v>
      </c>
      <c r="T1479" t="str">
        <f>VLOOKUP(C1479, Query[[Country]:[Area]],10, FALSE)</f>
        <v>357,114</v>
      </c>
      <c r="U1479" t="str">
        <f>VLOOKUP(C1479, Query[[Country]:[Region]],12, FALSE)</f>
        <v>Europe</v>
      </c>
      <c r="V1479" t="str">
        <f>VLOOKUP(C1479, Query[[Country]:[Subregion]],13, FALSE)</f>
        <v>Western Europe</v>
      </c>
      <c r="W1479" t="str">
        <f>VLOOKUP(C1479, Query[[Country]:[GDP (IMF)]],16, FALSE)</f>
        <v>$4.16 Tn</v>
      </c>
      <c r="X1479" t="str">
        <f>VLOOKUP(C1479, Query[[Country]:[GDP (UN)]],17, FALSE)</f>
        <v>$3.48 Tn</v>
      </c>
      <c r="Y1479">
        <f>VLOOKUP(C1479, Query[[Country]:[GDP Per Capita]],18, FALSE)</f>
        <v>49617.15</v>
      </c>
    </row>
    <row r="1480" spans="1:25" x14ac:dyDescent="0.2">
      <c r="A1480">
        <v>279</v>
      </c>
      <c r="B1480" t="s">
        <v>334</v>
      </c>
      <c r="C1480" t="s">
        <v>19</v>
      </c>
      <c r="D1480">
        <v>25</v>
      </c>
      <c r="E1480">
        <v>78</v>
      </c>
      <c r="F1480">
        <v>65</v>
      </c>
      <c r="G1480">
        <v>91</v>
      </c>
      <c r="H1480">
        <v>503</v>
      </c>
      <c r="I1480">
        <v>739</v>
      </c>
      <c r="J1480">
        <v>264</v>
      </c>
      <c r="K1480" t="s">
        <v>2869</v>
      </c>
      <c r="L1480">
        <v>871</v>
      </c>
      <c r="M1480">
        <v>46.22</v>
      </c>
      <c r="N1480">
        <v>2015</v>
      </c>
      <c r="O1480" t="str">
        <f>VLOOKUP(C1480, Query[[Country]:[Population Rank]],2,FALSE)</f>
        <v>21</v>
      </c>
      <c r="P1480" t="str">
        <f>VLOOKUP(C1480, Query[[Country]:[Growth Rate]],3,FALSE)</f>
        <v>0.53%</v>
      </c>
      <c r="Q1480" t="str">
        <f>VLOOKUP(C1480, Query[[Country]:[World Percentage]],4,FALSE)</f>
        <v>0.87%</v>
      </c>
      <c r="R1480" t="str">
        <f>VLOOKUP(C1480, Query[[Country]:[Density]],5,FALSE)</f>
        <v>279.48</v>
      </c>
      <c r="S1480" t="str">
        <f>VLOOKUP(C1480, Query[[Country]:[Land Area]],6, FALSE)</f>
        <v>241,930</v>
      </c>
      <c r="T1480" t="str">
        <f>VLOOKUP(C1480, Query[[Country]:[Area]],10, FALSE)</f>
        <v>242,900</v>
      </c>
      <c r="U1480" t="str">
        <f>VLOOKUP(C1480, Query[[Country]:[Region]],12, FALSE)</f>
        <v>Europe</v>
      </c>
      <c r="V1480" t="str">
        <f>VLOOKUP(C1480, Query[[Country]:[Subregion]],13, FALSE)</f>
        <v>Northern Europe</v>
      </c>
      <c r="W1480" t="str">
        <f>VLOOKUP(C1480, Query[[Country]:[GDP (IMF)]],16, FALSE)</f>
        <v>$2.93 Tn</v>
      </c>
      <c r="X1480" t="str">
        <f>VLOOKUP(C1480, Query[[Country]:[GDP (UN)]],17, FALSE)</f>
        <v>$2.65 Tn</v>
      </c>
      <c r="Y1480">
        <f>VLOOKUP(C1480, Query[[Country]:[GDP Per Capita]],18, FALSE)</f>
        <v>43117.57</v>
      </c>
    </row>
    <row r="1481" spans="1:25" x14ac:dyDescent="0.2">
      <c r="A1481">
        <v>280</v>
      </c>
      <c r="B1481" t="s">
        <v>276</v>
      </c>
      <c r="C1481" t="s">
        <v>145</v>
      </c>
      <c r="D1481">
        <v>5</v>
      </c>
      <c r="E1481">
        <v>110</v>
      </c>
      <c r="F1481">
        <v>567</v>
      </c>
      <c r="G1481">
        <v>218</v>
      </c>
      <c r="H1481">
        <v>294</v>
      </c>
      <c r="I1481">
        <v>301</v>
      </c>
      <c r="J1481">
        <v>161</v>
      </c>
      <c r="K1481" t="s">
        <v>2865</v>
      </c>
      <c r="L1481">
        <v>506</v>
      </c>
      <c r="M1481">
        <v>46.21</v>
      </c>
      <c r="N1481">
        <v>2015</v>
      </c>
      <c r="O1481" t="str">
        <f>VLOOKUP(C1481, Query[[Country]:[Population Rank]],2,FALSE)</f>
        <v>81</v>
      </c>
      <c r="P1481" t="str">
        <f>VLOOKUP(C1481, Query[[Country]:[Growth Rate]],3,FALSE)</f>
        <v>0.44%</v>
      </c>
      <c r="Q1481" t="str">
        <f>VLOOKUP(C1481, Query[[Country]:[World Percentage]],4,FALSE)</f>
        <v>0.15%</v>
      </c>
      <c r="R1481" t="str">
        <f>VLOOKUP(C1481, Query[[Country]:[Density]],5,FALSE)</f>
        <v>379.64</v>
      </c>
      <c r="S1481" t="str">
        <f>VLOOKUP(C1481, Query[[Country]:[Land Area]],6, FALSE)</f>
        <v>30,280</v>
      </c>
      <c r="T1481" t="str">
        <f>VLOOKUP(C1481, Query[[Country]:[Area]],10, FALSE)</f>
        <v>30,528</v>
      </c>
      <c r="U1481" t="str">
        <f>VLOOKUP(C1481, Query[[Country]:[Region]],12, FALSE)</f>
        <v>Europe</v>
      </c>
      <c r="V1481" t="str">
        <f>VLOOKUP(C1481, Query[[Country]:[Subregion]],13, FALSE)</f>
        <v>Western Europe</v>
      </c>
      <c r="W1481" t="str">
        <f>VLOOKUP(C1481, Query[[Country]:[GDP (IMF)]],16, FALSE)</f>
        <v>$553.78 Bn</v>
      </c>
      <c r="X1481" t="str">
        <f>VLOOKUP(C1481, Query[[Country]:[GDP (UN)]],17, FALSE)</f>
        <v>$467.96 Bn</v>
      </c>
      <c r="Y1481">
        <f>VLOOKUP(C1481, Query[[Country]:[GDP Per Capita]],18, FALSE)</f>
        <v>47782.49</v>
      </c>
    </row>
    <row r="1482" spans="1:25" x14ac:dyDescent="0.2">
      <c r="A1482">
        <v>281</v>
      </c>
      <c r="B1482" t="s">
        <v>275</v>
      </c>
      <c r="C1482" t="s">
        <v>15</v>
      </c>
      <c r="D1482">
        <v>109</v>
      </c>
      <c r="E1482">
        <v>318</v>
      </c>
      <c r="F1482">
        <v>337</v>
      </c>
      <c r="G1482">
        <v>135</v>
      </c>
      <c r="H1482">
        <v>272</v>
      </c>
      <c r="I1482">
        <v>304</v>
      </c>
      <c r="J1482">
        <v>234</v>
      </c>
      <c r="K1482" t="s">
        <v>2866</v>
      </c>
      <c r="L1482">
        <v>120</v>
      </c>
      <c r="M1482">
        <v>46.21</v>
      </c>
      <c r="N1482">
        <v>2015</v>
      </c>
      <c r="O1482" t="str">
        <f>VLOOKUP(C1482, Query[[Country]:[Population Rank]],2,FALSE)</f>
        <v>3</v>
      </c>
      <c r="P1482" t="str">
        <f>VLOOKUP(C1482, Query[[Country]:[Growth Rate]],3,FALSE)</f>
        <v>0.59%</v>
      </c>
      <c r="Q1482" t="str">
        <f>VLOOKUP(C1482, Query[[Country]:[World Percentage]],4,FALSE)</f>
        <v>4.25%</v>
      </c>
      <c r="R1482" t="str">
        <f>VLOOKUP(C1482, Query[[Country]:[Density]],5,FALSE)</f>
        <v>35.32</v>
      </c>
      <c r="S1482" t="str">
        <f>VLOOKUP(C1482, Query[[Country]:[Land Area]],6, FALSE)</f>
        <v>9,147,420</v>
      </c>
      <c r="T1482" t="str">
        <f>VLOOKUP(C1482, Query[[Country]:[Area]],10, FALSE)</f>
        <v>9,372,610</v>
      </c>
      <c r="U1482" t="str">
        <f>VLOOKUP(C1482, Query[[Country]:[Region]],12, FALSE)</f>
        <v>Americas</v>
      </c>
      <c r="V1482" t="str">
        <f>VLOOKUP(C1482, Query[[Country]:[Subregion]],13, FALSE)</f>
        <v>Northern America</v>
      </c>
      <c r="W1482" t="str">
        <f>VLOOKUP(C1482, Query[[Country]:[GDP (IMF)]],16, FALSE)</f>
        <v>$22.20 Tn</v>
      </c>
      <c r="X1482" t="str">
        <f>VLOOKUP(C1482, Query[[Country]:[GDP (UN)]],17, FALSE)</f>
        <v>$18.62 Tn</v>
      </c>
      <c r="Y1482">
        <f>VLOOKUP(C1482, Query[[Country]:[GDP Per Capita]],18, FALSE)</f>
        <v>67063.27</v>
      </c>
    </row>
    <row r="1483" spans="1:25" x14ac:dyDescent="0.2">
      <c r="A1483">
        <v>282</v>
      </c>
      <c r="B1483" t="s">
        <v>271</v>
      </c>
      <c r="C1483" t="s">
        <v>15</v>
      </c>
      <c r="D1483">
        <v>110</v>
      </c>
      <c r="E1483">
        <v>137</v>
      </c>
      <c r="F1483">
        <v>142</v>
      </c>
      <c r="G1483">
        <v>218</v>
      </c>
      <c r="H1483">
        <v>402</v>
      </c>
      <c r="I1483">
        <v>346</v>
      </c>
      <c r="J1483">
        <v>182</v>
      </c>
      <c r="K1483" t="s">
        <v>2866</v>
      </c>
      <c r="L1483">
        <v>210</v>
      </c>
      <c r="M1483">
        <v>46.19</v>
      </c>
      <c r="N1483">
        <v>2015</v>
      </c>
      <c r="O1483" t="str">
        <f>VLOOKUP(C1483, Query[[Country]:[Population Rank]],2,FALSE)</f>
        <v>3</v>
      </c>
      <c r="P1483" t="str">
        <f>VLOOKUP(C1483, Query[[Country]:[Growth Rate]],3,FALSE)</f>
        <v>0.59%</v>
      </c>
      <c r="Q1483" t="str">
        <f>VLOOKUP(C1483, Query[[Country]:[World Percentage]],4,FALSE)</f>
        <v>4.25%</v>
      </c>
      <c r="R1483" t="str">
        <f>VLOOKUP(C1483, Query[[Country]:[Density]],5,FALSE)</f>
        <v>35.32</v>
      </c>
      <c r="S1483" t="str">
        <f>VLOOKUP(C1483, Query[[Country]:[Land Area]],6, FALSE)</f>
        <v>9,147,420</v>
      </c>
      <c r="T1483" t="str">
        <f>VLOOKUP(C1483, Query[[Country]:[Area]],10, FALSE)</f>
        <v>9,372,610</v>
      </c>
      <c r="U1483" t="str">
        <f>VLOOKUP(C1483, Query[[Country]:[Region]],12, FALSE)</f>
        <v>Americas</v>
      </c>
      <c r="V1483" t="str">
        <f>VLOOKUP(C1483, Query[[Country]:[Subregion]],13, FALSE)</f>
        <v>Northern America</v>
      </c>
      <c r="W1483" t="str">
        <f>VLOOKUP(C1483, Query[[Country]:[GDP (IMF)]],16, FALSE)</f>
        <v>$22.20 Tn</v>
      </c>
      <c r="X1483" t="str">
        <f>VLOOKUP(C1483, Query[[Country]:[GDP (UN)]],17, FALSE)</f>
        <v>$18.62 Tn</v>
      </c>
      <c r="Y1483">
        <f>VLOOKUP(C1483, Query[[Country]:[GDP Per Capita]],18, FALSE)</f>
        <v>67063.27</v>
      </c>
    </row>
    <row r="1484" spans="1:25" x14ac:dyDescent="0.2">
      <c r="A1484">
        <v>283</v>
      </c>
      <c r="B1484" t="s">
        <v>333</v>
      </c>
      <c r="C1484" t="s">
        <v>113</v>
      </c>
      <c r="D1484">
        <v>3</v>
      </c>
      <c r="E1484">
        <v>367</v>
      </c>
      <c r="F1484">
        <v>567</v>
      </c>
      <c r="G1484">
        <v>218</v>
      </c>
      <c r="H1484">
        <v>229</v>
      </c>
      <c r="I1484">
        <v>201</v>
      </c>
      <c r="J1484">
        <v>212</v>
      </c>
      <c r="K1484" t="s">
        <v>2203</v>
      </c>
      <c r="L1484">
        <v>871</v>
      </c>
      <c r="M1484">
        <v>46.18</v>
      </c>
      <c r="N1484">
        <v>2015</v>
      </c>
      <c r="O1484" t="str">
        <f>VLOOKUP(C1484, Query[[Country]:[Population Rank]],2,FALSE)</f>
        <v>119</v>
      </c>
      <c r="P1484" t="str">
        <f>VLOOKUP(C1484, Query[[Country]:[Growth Rate]],3,FALSE)</f>
        <v>0.79%</v>
      </c>
      <c r="Q1484" t="str">
        <f>VLOOKUP(C1484, Query[[Country]:[World Percentage]],4,FALSE)</f>
        <v>0.07%</v>
      </c>
      <c r="R1484" t="str">
        <f>VLOOKUP(C1484, Query[[Country]:[Density]],5,FALSE)</f>
        <v>16.74</v>
      </c>
      <c r="S1484" t="str">
        <f>VLOOKUP(C1484, Query[[Country]:[Land Area]],6, FALSE)</f>
        <v>365,268</v>
      </c>
      <c r="T1484" t="str">
        <f>VLOOKUP(C1484, Query[[Country]:[Area]],10, FALSE)</f>
        <v>323,802</v>
      </c>
      <c r="U1484" t="str">
        <f>VLOOKUP(C1484, Query[[Country]:[Region]],12, FALSE)</f>
        <v>Europe</v>
      </c>
      <c r="V1484" t="str">
        <f>VLOOKUP(C1484, Query[[Country]:[Subregion]],13, FALSE)</f>
        <v>Northern Europe</v>
      </c>
      <c r="W1484" t="str">
        <f>VLOOKUP(C1484, Query[[Country]:[GDP (IMF)]],16, FALSE)</f>
        <v>$438.62 Bn</v>
      </c>
      <c r="X1484" t="str">
        <f>VLOOKUP(C1484, Query[[Country]:[GDP (UN)]],17, FALSE)</f>
        <v>$371.07 Bn</v>
      </c>
      <c r="Y1484">
        <f>VLOOKUP(C1484, Query[[Country]:[GDP Per Capita]],18, FALSE)</f>
        <v>80908.23</v>
      </c>
    </row>
    <row r="1485" spans="1:25" x14ac:dyDescent="0.2">
      <c r="A1485">
        <v>284</v>
      </c>
      <c r="B1485" t="s">
        <v>305</v>
      </c>
      <c r="C1485" t="s">
        <v>52</v>
      </c>
      <c r="D1485">
        <v>13</v>
      </c>
      <c r="E1485">
        <v>322</v>
      </c>
      <c r="F1485">
        <v>155</v>
      </c>
      <c r="G1485">
        <v>218</v>
      </c>
      <c r="H1485">
        <v>254</v>
      </c>
      <c r="I1485">
        <v>274</v>
      </c>
      <c r="J1485">
        <v>264</v>
      </c>
      <c r="K1485" t="s">
        <v>2715</v>
      </c>
      <c r="L1485">
        <v>275</v>
      </c>
      <c r="M1485">
        <v>46.18</v>
      </c>
      <c r="N1485">
        <v>2015</v>
      </c>
      <c r="O1485" t="str">
        <f>VLOOKUP(C1485, Query[[Country]:[Population Rank]],2,FALSE)</f>
        <v>39</v>
      </c>
      <c r="P1485" t="str">
        <f>VLOOKUP(C1485, Query[[Country]:[Growth Rate]],3,FALSE)</f>
        <v>0.89%</v>
      </c>
      <c r="Q1485" t="str">
        <f>VLOOKUP(C1485, Query[[Country]:[World Percentage]],4,FALSE)</f>
        <v>0.48%</v>
      </c>
      <c r="R1485" t="str">
        <f>VLOOKUP(C1485, Query[[Country]:[Density]],5,FALSE)</f>
        <v>3.78</v>
      </c>
      <c r="S1485" t="str">
        <f>VLOOKUP(C1485, Query[[Country]:[Land Area]],6, FALSE)</f>
        <v>9,093,510</v>
      </c>
      <c r="T1485" t="str">
        <f>VLOOKUP(C1485, Query[[Country]:[Area]],10, FALSE)</f>
        <v>9,984,670</v>
      </c>
      <c r="U1485" t="str">
        <f>VLOOKUP(C1485, Query[[Country]:[Region]],12, FALSE)</f>
        <v>Americas</v>
      </c>
      <c r="V1485" t="str">
        <f>VLOOKUP(C1485, Query[[Country]:[Subregion]],13, FALSE)</f>
        <v>Northern America</v>
      </c>
      <c r="W1485" t="str">
        <f>VLOOKUP(C1485, Query[[Country]:[GDP (IMF)]],16, FALSE)</f>
        <v>$1.83 Tn</v>
      </c>
      <c r="X1485" t="str">
        <f>VLOOKUP(C1485, Query[[Country]:[GDP (UN)]],17, FALSE)</f>
        <v>$1.53 Tn</v>
      </c>
      <c r="Y1485">
        <f>VLOOKUP(C1485, Query[[Country]:[GDP Per Capita]],18, FALSE)</f>
        <v>48552.87</v>
      </c>
    </row>
    <row r="1486" spans="1:25" x14ac:dyDescent="0.2">
      <c r="A1486">
        <v>285</v>
      </c>
      <c r="B1486" t="s">
        <v>304</v>
      </c>
      <c r="C1486" t="s">
        <v>19</v>
      </c>
      <c r="D1486">
        <v>26</v>
      </c>
      <c r="E1486">
        <v>360</v>
      </c>
      <c r="F1486">
        <v>314</v>
      </c>
      <c r="G1486">
        <v>199</v>
      </c>
      <c r="H1486">
        <v>273</v>
      </c>
      <c r="I1486">
        <v>207</v>
      </c>
      <c r="J1486">
        <v>287</v>
      </c>
      <c r="K1486" t="s">
        <v>1289</v>
      </c>
      <c r="L1486">
        <v>422</v>
      </c>
      <c r="M1486">
        <v>46.17</v>
      </c>
      <c r="N1486">
        <v>2015</v>
      </c>
      <c r="O1486" t="str">
        <f>VLOOKUP(C1486, Query[[Country]:[Population Rank]],2,FALSE)</f>
        <v>21</v>
      </c>
      <c r="P1486" t="str">
        <f>VLOOKUP(C1486, Query[[Country]:[Growth Rate]],3,FALSE)</f>
        <v>0.53%</v>
      </c>
      <c r="Q1486" t="str">
        <f>VLOOKUP(C1486, Query[[Country]:[World Percentage]],4,FALSE)</f>
        <v>0.87%</v>
      </c>
      <c r="R1486" t="str">
        <f>VLOOKUP(C1486, Query[[Country]:[Density]],5,FALSE)</f>
        <v>279.48</v>
      </c>
      <c r="S1486" t="str">
        <f>VLOOKUP(C1486, Query[[Country]:[Land Area]],6, FALSE)</f>
        <v>241,930</v>
      </c>
      <c r="T1486" t="str">
        <f>VLOOKUP(C1486, Query[[Country]:[Area]],10, FALSE)</f>
        <v>242,900</v>
      </c>
      <c r="U1486" t="str">
        <f>VLOOKUP(C1486, Query[[Country]:[Region]],12, FALSE)</f>
        <v>Europe</v>
      </c>
      <c r="V1486" t="str">
        <f>VLOOKUP(C1486, Query[[Country]:[Subregion]],13, FALSE)</f>
        <v>Northern Europe</v>
      </c>
      <c r="W1486" t="str">
        <f>VLOOKUP(C1486, Query[[Country]:[GDP (IMF)]],16, FALSE)</f>
        <v>$2.93 Tn</v>
      </c>
      <c r="X1486" t="str">
        <f>VLOOKUP(C1486, Query[[Country]:[GDP (UN)]],17, FALSE)</f>
        <v>$2.65 Tn</v>
      </c>
      <c r="Y1486">
        <f>VLOOKUP(C1486, Query[[Country]:[GDP Per Capita]],18, FALSE)</f>
        <v>43117.57</v>
      </c>
    </row>
    <row r="1487" spans="1:25" x14ac:dyDescent="0.2">
      <c r="A1487">
        <v>286</v>
      </c>
      <c r="B1487" t="s">
        <v>314</v>
      </c>
      <c r="C1487" t="s">
        <v>52</v>
      </c>
      <c r="D1487">
        <v>14</v>
      </c>
      <c r="E1487">
        <v>367</v>
      </c>
      <c r="F1487">
        <v>137</v>
      </c>
      <c r="G1487">
        <v>218</v>
      </c>
      <c r="H1487">
        <v>280</v>
      </c>
      <c r="I1487">
        <v>247</v>
      </c>
      <c r="J1487">
        <v>264</v>
      </c>
      <c r="K1487" t="s">
        <v>2848</v>
      </c>
      <c r="L1487">
        <v>384</v>
      </c>
      <c r="M1487">
        <v>46.17</v>
      </c>
      <c r="N1487">
        <v>2015</v>
      </c>
      <c r="O1487" t="str">
        <f>VLOOKUP(C1487, Query[[Country]:[Population Rank]],2,FALSE)</f>
        <v>39</v>
      </c>
      <c r="P1487" t="str">
        <f>VLOOKUP(C1487, Query[[Country]:[Growth Rate]],3,FALSE)</f>
        <v>0.89%</v>
      </c>
      <c r="Q1487" t="str">
        <f>VLOOKUP(C1487, Query[[Country]:[World Percentage]],4,FALSE)</f>
        <v>0.48%</v>
      </c>
      <c r="R1487" t="str">
        <f>VLOOKUP(C1487, Query[[Country]:[Density]],5,FALSE)</f>
        <v>3.78</v>
      </c>
      <c r="S1487" t="str">
        <f>VLOOKUP(C1487, Query[[Country]:[Land Area]],6, FALSE)</f>
        <v>9,093,510</v>
      </c>
      <c r="T1487" t="str">
        <f>VLOOKUP(C1487, Query[[Country]:[Area]],10, FALSE)</f>
        <v>9,984,670</v>
      </c>
      <c r="U1487" t="str">
        <f>VLOOKUP(C1487, Query[[Country]:[Region]],12, FALSE)</f>
        <v>Americas</v>
      </c>
      <c r="V1487" t="str">
        <f>VLOOKUP(C1487, Query[[Country]:[Subregion]],13, FALSE)</f>
        <v>Northern America</v>
      </c>
      <c r="W1487" t="str">
        <f>VLOOKUP(C1487, Query[[Country]:[GDP (IMF)]],16, FALSE)</f>
        <v>$1.83 Tn</v>
      </c>
      <c r="X1487" t="str">
        <f>VLOOKUP(C1487, Query[[Country]:[GDP (UN)]],17, FALSE)</f>
        <v>$1.53 Tn</v>
      </c>
      <c r="Y1487">
        <f>VLOOKUP(C1487, Query[[Country]:[GDP Per Capita]],18, FALSE)</f>
        <v>48552.87</v>
      </c>
    </row>
    <row r="1488" spans="1:25" x14ac:dyDescent="0.2">
      <c r="A1488">
        <v>287</v>
      </c>
      <c r="B1488" t="s">
        <v>2720</v>
      </c>
      <c r="C1488" t="s">
        <v>86</v>
      </c>
      <c r="D1488">
        <v>7</v>
      </c>
      <c r="E1488">
        <v>367</v>
      </c>
      <c r="F1488">
        <v>567</v>
      </c>
      <c r="G1488">
        <v>218</v>
      </c>
      <c r="H1488">
        <v>275</v>
      </c>
      <c r="I1488">
        <v>198</v>
      </c>
      <c r="J1488">
        <v>212</v>
      </c>
      <c r="K1488" t="s">
        <v>2857</v>
      </c>
      <c r="L1488">
        <v>871</v>
      </c>
      <c r="M1488">
        <v>46.14</v>
      </c>
      <c r="N1488">
        <v>2015</v>
      </c>
      <c r="O1488" t="str">
        <f>VLOOKUP(C1488, Query[[Country]:[Population Rank]],2,FALSE)</f>
        <v>91</v>
      </c>
      <c r="P1488" t="str">
        <f>VLOOKUP(C1488, Query[[Country]:[Growth Rate]],3,FALSE)</f>
        <v>0.63%</v>
      </c>
      <c r="Q1488" t="str">
        <f>VLOOKUP(C1488, Query[[Country]:[World Percentage]],4,FALSE)</f>
        <v>0.13%</v>
      </c>
      <c r="R1488" t="str">
        <f>VLOOKUP(C1488, Query[[Country]:[Density]],5,FALSE)</f>
        <v>22.43</v>
      </c>
      <c r="S1488" t="str">
        <f>VLOOKUP(C1488, Query[[Country]:[Land Area]],6, FALSE)</f>
        <v>410,340</v>
      </c>
      <c r="T1488" t="str">
        <f>VLOOKUP(C1488, Query[[Country]:[Area]],10, FALSE)</f>
        <v>450,295</v>
      </c>
      <c r="U1488" t="str">
        <f>VLOOKUP(C1488, Query[[Country]:[Region]],12, FALSE)</f>
        <v>Europe</v>
      </c>
      <c r="V1488" t="str">
        <f>VLOOKUP(C1488, Query[[Country]:[Subregion]],13, FALSE)</f>
        <v>Northern Europe</v>
      </c>
      <c r="W1488" t="str">
        <f>VLOOKUP(C1488, Query[[Country]:[GDP (IMF)]],16, FALSE)</f>
        <v>$576.72 Bn</v>
      </c>
      <c r="X1488" t="str">
        <f>VLOOKUP(C1488, Query[[Country]:[GDP (UN)]],17, FALSE)</f>
        <v>$514.48 Bn</v>
      </c>
      <c r="Y1488">
        <f>VLOOKUP(C1488, Query[[Country]:[GDP Per Capita]],18, FALSE)</f>
        <v>57105.15</v>
      </c>
    </row>
    <row r="1489" spans="1:25" x14ac:dyDescent="0.2">
      <c r="A1489">
        <v>288</v>
      </c>
      <c r="B1489" t="s">
        <v>331</v>
      </c>
      <c r="C1489" t="s">
        <v>101</v>
      </c>
      <c r="D1489">
        <v>23</v>
      </c>
      <c r="E1489">
        <v>367</v>
      </c>
      <c r="F1489">
        <v>498</v>
      </c>
      <c r="G1489">
        <v>218</v>
      </c>
      <c r="H1489">
        <v>287</v>
      </c>
      <c r="I1489">
        <v>282</v>
      </c>
      <c r="J1489">
        <v>321</v>
      </c>
      <c r="K1489" t="s">
        <v>2856</v>
      </c>
      <c r="L1489">
        <v>348</v>
      </c>
      <c r="M1489">
        <v>46.13</v>
      </c>
      <c r="N1489">
        <v>2015</v>
      </c>
      <c r="O1489" t="str">
        <f>VLOOKUP(C1489, Query[[Country]:[Population Rank]],2,FALSE)</f>
        <v>19</v>
      </c>
      <c r="P1489" t="str">
        <f>VLOOKUP(C1489, Query[[Country]:[Growth Rate]],3,FALSE)</f>
        <v>0.32%</v>
      </c>
      <c r="Q1489" t="str">
        <f>VLOOKUP(C1489, Query[[Country]:[World Percentage]],4,FALSE)</f>
        <v>1.07%</v>
      </c>
      <c r="R1489" t="str">
        <f>VLOOKUP(C1489, Query[[Country]:[Density]],5,FALSE)</f>
        <v>234.61</v>
      </c>
      <c r="S1489" t="str">
        <f>VLOOKUP(C1489, Query[[Country]:[Land Area]],6, FALSE)</f>
        <v>348,560</v>
      </c>
      <c r="T1489" t="str">
        <f>VLOOKUP(C1489, Query[[Country]:[Area]],10, FALSE)</f>
        <v>357,114</v>
      </c>
      <c r="U1489" t="str">
        <f>VLOOKUP(C1489, Query[[Country]:[Region]],12, FALSE)</f>
        <v>Europe</v>
      </c>
      <c r="V1489" t="str">
        <f>VLOOKUP(C1489, Query[[Country]:[Subregion]],13, FALSE)</f>
        <v>Western Europe</v>
      </c>
      <c r="W1489" t="str">
        <f>VLOOKUP(C1489, Query[[Country]:[GDP (IMF)]],16, FALSE)</f>
        <v>$4.16 Tn</v>
      </c>
      <c r="X1489" t="str">
        <f>VLOOKUP(C1489, Query[[Country]:[GDP (UN)]],17, FALSE)</f>
        <v>$3.48 Tn</v>
      </c>
      <c r="Y1489">
        <f>VLOOKUP(C1489, Query[[Country]:[GDP Per Capita]],18, FALSE)</f>
        <v>49617.15</v>
      </c>
    </row>
    <row r="1490" spans="1:25" x14ac:dyDescent="0.2">
      <c r="A1490">
        <v>289</v>
      </c>
      <c r="B1490" t="s">
        <v>323</v>
      </c>
      <c r="C1490" t="s">
        <v>15</v>
      </c>
      <c r="D1490">
        <v>111</v>
      </c>
      <c r="E1490">
        <v>31</v>
      </c>
      <c r="F1490">
        <v>187</v>
      </c>
      <c r="G1490">
        <v>218</v>
      </c>
      <c r="H1490">
        <v>680</v>
      </c>
      <c r="I1490">
        <v>422</v>
      </c>
      <c r="J1490">
        <v>511</v>
      </c>
      <c r="K1490" t="s">
        <v>2869</v>
      </c>
      <c r="L1490">
        <v>358</v>
      </c>
      <c r="M1490">
        <v>46.12</v>
      </c>
      <c r="N1490">
        <v>2015</v>
      </c>
      <c r="O1490" t="str">
        <f>VLOOKUP(C1490, Query[[Country]:[Population Rank]],2,FALSE)</f>
        <v>3</v>
      </c>
      <c r="P1490" t="str">
        <f>VLOOKUP(C1490, Query[[Country]:[Growth Rate]],3,FALSE)</f>
        <v>0.59%</v>
      </c>
      <c r="Q1490" t="str">
        <f>VLOOKUP(C1490, Query[[Country]:[World Percentage]],4,FALSE)</f>
        <v>4.25%</v>
      </c>
      <c r="R1490" t="str">
        <f>VLOOKUP(C1490, Query[[Country]:[Density]],5,FALSE)</f>
        <v>35.32</v>
      </c>
      <c r="S1490" t="str">
        <f>VLOOKUP(C1490, Query[[Country]:[Land Area]],6, FALSE)</f>
        <v>9,147,420</v>
      </c>
      <c r="T1490" t="str">
        <f>VLOOKUP(C1490, Query[[Country]:[Area]],10, FALSE)</f>
        <v>9,372,610</v>
      </c>
      <c r="U1490" t="str">
        <f>VLOOKUP(C1490, Query[[Country]:[Region]],12, FALSE)</f>
        <v>Americas</v>
      </c>
      <c r="V1490" t="str">
        <f>VLOOKUP(C1490, Query[[Country]:[Subregion]],13, FALSE)</f>
        <v>Northern America</v>
      </c>
      <c r="W1490" t="str">
        <f>VLOOKUP(C1490, Query[[Country]:[GDP (IMF)]],16, FALSE)</f>
        <v>$22.20 Tn</v>
      </c>
      <c r="X1490" t="str">
        <f>VLOOKUP(C1490, Query[[Country]:[GDP (UN)]],17, FALSE)</f>
        <v>$18.62 Tn</v>
      </c>
      <c r="Y1490">
        <f>VLOOKUP(C1490, Query[[Country]:[GDP Per Capita]],18, FALSE)</f>
        <v>67063.27</v>
      </c>
    </row>
    <row r="1491" spans="1:25" x14ac:dyDescent="0.2">
      <c r="A1491">
        <v>290</v>
      </c>
      <c r="B1491" t="s">
        <v>308</v>
      </c>
      <c r="C1491" t="s">
        <v>30</v>
      </c>
      <c r="D1491">
        <v>13</v>
      </c>
      <c r="E1491">
        <v>367</v>
      </c>
      <c r="F1491">
        <v>567</v>
      </c>
      <c r="G1491">
        <v>218</v>
      </c>
      <c r="H1491">
        <v>304</v>
      </c>
      <c r="I1491">
        <v>287</v>
      </c>
      <c r="J1491">
        <v>428</v>
      </c>
      <c r="K1491" t="s">
        <v>2848</v>
      </c>
      <c r="L1491">
        <v>112</v>
      </c>
      <c r="M1491">
        <v>46.12</v>
      </c>
      <c r="N1491">
        <v>2015</v>
      </c>
      <c r="O1491" t="str">
        <f>VLOOKUP(C1491, Query[[Country]:[Population Rank]],2,FALSE)</f>
        <v>11</v>
      </c>
      <c r="P1491" t="str">
        <f>VLOOKUP(C1491, Query[[Country]:[Growth Rate]],3,FALSE)</f>
        <v>-0.30%</v>
      </c>
      <c r="Q1491" t="str">
        <f>VLOOKUP(C1491, Query[[Country]:[World Percentage]],4,FALSE)</f>
        <v>1.62%</v>
      </c>
      <c r="R1491" t="str">
        <f>VLOOKUP(C1491, Query[[Country]:[Density]],5,FALSE)</f>
        <v>334.66</v>
      </c>
      <c r="S1491" t="str">
        <f>VLOOKUP(C1491, Query[[Country]:[Land Area]],6, FALSE)</f>
        <v>364,555</v>
      </c>
      <c r="T1491" t="str">
        <f>VLOOKUP(C1491, Query[[Country]:[Area]],10, FALSE)</f>
        <v>377,930</v>
      </c>
      <c r="U1491" t="str">
        <f>VLOOKUP(C1491, Query[[Country]:[Region]],12, FALSE)</f>
        <v>Asia</v>
      </c>
      <c r="V1491" t="str">
        <f>VLOOKUP(C1491, Query[[Country]:[Subregion]],13, FALSE)</f>
        <v>Eastern Asia</v>
      </c>
      <c r="W1491" t="str">
        <f>VLOOKUP(C1491, Query[[Country]:[GDP (IMF)]],16, FALSE)</f>
        <v>$5.50 Tn</v>
      </c>
      <c r="X1491" t="str">
        <f>VLOOKUP(C1491, Query[[Country]:[GDP (UN)]],17, FALSE)</f>
        <v>$4.94 Tn</v>
      </c>
      <c r="Y1491">
        <f>VLOOKUP(C1491, Query[[Country]:[GDP Per Capita]],18, FALSE)</f>
        <v>43450.14</v>
      </c>
    </row>
    <row r="1492" spans="1:25" x14ac:dyDescent="0.2">
      <c r="A1492">
        <v>291</v>
      </c>
      <c r="B1492" t="s">
        <v>283</v>
      </c>
      <c r="C1492" t="s">
        <v>15</v>
      </c>
      <c r="D1492">
        <v>112</v>
      </c>
      <c r="E1492">
        <v>367</v>
      </c>
      <c r="F1492">
        <v>567</v>
      </c>
      <c r="G1492">
        <v>218</v>
      </c>
      <c r="H1492">
        <v>445</v>
      </c>
      <c r="I1492">
        <v>376</v>
      </c>
      <c r="J1492">
        <v>197</v>
      </c>
      <c r="K1492" t="s">
        <v>2856</v>
      </c>
      <c r="L1492">
        <v>254</v>
      </c>
      <c r="M1492">
        <v>46.1</v>
      </c>
      <c r="N1492">
        <v>2015</v>
      </c>
      <c r="O1492" t="str">
        <f>VLOOKUP(C1492, Query[[Country]:[Population Rank]],2,FALSE)</f>
        <v>3</v>
      </c>
      <c r="P1492" t="str">
        <f>VLOOKUP(C1492, Query[[Country]:[Growth Rate]],3,FALSE)</f>
        <v>0.59%</v>
      </c>
      <c r="Q1492" t="str">
        <f>VLOOKUP(C1492, Query[[Country]:[World Percentage]],4,FALSE)</f>
        <v>4.25%</v>
      </c>
      <c r="R1492" t="str">
        <f>VLOOKUP(C1492, Query[[Country]:[Density]],5,FALSE)</f>
        <v>35.32</v>
      </c>
      <c r="S1492" t="str">
        <f>VLOOKUP(C1492, Query[[Country]:[Land Area]],6, FALSE)</f>
        <v>9,147,420</v>
      </c>
      <c r="T1492" t="str">
        <f>VLOOKUP(C1492, Query[[Country]:[Area]],10, FALSE)</f>
        <v>9,372,610</v>
      </c>
      <c r="U1492" t="str">
        <f>VLOOKUP(C1492, Query[[Country]:[Region]],12, FALSE)</f>
        <v>Americas</v>
      </c>
      <c r="V1492" t="str">
        <f>VLOOKUP(C1492, Query[[Country]:[Subregion]],13, FALSE)</f>
        <v>Northern America</v>
      </c>
      <c r="W1492" t="str">
        <f>VLOOKUP(C1492, Query[[Country]:[GDP (IMF)]],16, FALSE)</f>
        <v>$22.20 Tn</v>
      </c>
      <c r="X1492" t="str">
        <f>VLOOKUP(C1492, Query[[Country]:[GDP (UN)]],17, FALSE)</f>
        <v>$18.62 Tn</v>
      </c>
      <c r="Y1492">
        <f>VLOOKUP(C1492, Query[[Country]:[GDP Per Capita]],18, FALSE)</f>
        <v>67063.27</v>
      </c>
    </row>
    <row r="1493" spans="1:25" x14ac:dyDescent="0.2">
      <c r="A1493">
        <v>292</v>
      </c>
      <c r="B1493" t="s">
        <v>324</v>
      </c>
      <c r="C1493" t="s">
        <v>101</v>
      </c>
      <c r="D1493">
        <v>24</v>
      </c>
      <c r="E1493">
        <v>367</v>
      </c>
      <c r="F1493">
        <v>567</v>
      </c>
      <c r="G1493">
        <v>218</v>
      </c>
      <c r="H1493">
        <v>322</v>
      </c>
      <c r="I1493">
        <v>245</v>
      </c>
      <c r="J1493">
        <v>287</v>
      </c>
      <c r="K1493" t="s">
        <v>2857</v>
      </c>
      <c r="L1493">
        <v>308</v>
      </c>
      <c r="M1493">
        <v>46.07</v>
      </c>
      <c r="N1493">
        <v>2015</v>
      </c>
      <c r="O1493" t="str">
        <f>VLOOKUP(C1493, Query[[Country]:[Population Rank]],2,FALSE)</f>
        <v>19</v>
      </c>
      <c r="P1493" t="str">
        <f>VLOOKUP(C1493, Query[[Country]:[Growth Rate]],3,FALSE)</f>
        <v>0.32%</v>
      </c>
      <c r="Q1493" t="str">
        <f>VLOOKUP(C1493, Query[[Country]:[World Percentage]],4,FALSE)</f>
        <v>1.07%</v>
      </c>
      <c r="R1493" t="str">
        <f>VLOOKUP(C1493, Query[[Country]:[Density]],5,FALSE)</f>
        <v>234.61</v>
      </c>
      <c r="S1493" t="str">
        <f>VLOOKUP(C1493, Query[[Country]:[Land Area]],6, FALSE)</f>
        <v>348,560</v>
      </c>
      <c r="T1493" t="str">
        <f>VLOOKUP(C1493, Query[[Country]:[Area]],10, FALSE)</f>
        <v>357,114</v>
      </c>
      <c r="U1493" t="str">
        <f>VLOOKUP(C1493, Query[[Country]:[Region]],12, FALSE)</f>
        <v>Europe</v>
      </c>
      <c r="V1493" t="str">
        <f>VLOOKUP(C1493, Query[[Country]:[Subregion]],13, FALSE)</f>
        <v>Western Europe</v>
      </c>
      <c r="W1493" t="str">
        <f>VLOOKUP(C1493, Query[[Country]:[GDP (IMF)]],16, FALSE)</f>
        <v>$4.16 Tn</v>
      </c>
      <c r="X1493" t="str">
        <f>VLOOKUP(C1493, Query[[Country]:[GDP (UN)]],17, FALSE)</f>
        <v>$3.48 Tn</v>
      </c>
      <c r="Y1493">
        <f>VLOOKUP(C1493, Query[[Country]:[GDP Per Capita]],18, FALSE)</f>
        <v>49617.15</v>
      </c>
    </row>
    <row r="1494" spans="1:25" x14ac:dyDescent="0.2">
      <c r="A1494">
        <v>293</v>
      </c>
      <c r="B1494" t="s">
        <v>353</v>
      </c>
      <c r="C1494" t="s">
        <v>19</v>
      </c>
      <c r="D1494">
        <v>27</v>
      </c>
      <c r="E1494">
        <v>210</v>
      </c>
      <c r="F1494">
        <v>444</v>
      </c>
      <c r="G1494">
        <v>116</v>
      </c>
      <c r="H1494">
        <v>205</v>
      </c>
      <c r="I1494">
        <v>239</v>
      </c>
      <c r="J1494">
        <v>161</v>
      </c>
      <c r="K1494" t="s">
        <v>2862</v>
      </c>
      <c r="L1494">
        <v>234</v>
      </c>
      <c r="M1494">
        <v>46.05</v>
      </c>
      <c r="N1494">
        <v>2015</v>
      </c>
      <c r="O1494" t="str">
        <f>VLOOKUP(C1494, Query[[Country]:[Population Rank]],2,FALSE)</f>
        <v>21</v>
      </c>
      <c r="P1494" t="str">
        <f>VLOOKUP(C1494, Query[[Country]:[Growth Rate]],3,FALSE)</f>
        <v>0.53%</v>
      </c>
      <c r="Q1494" t="str">
        <f>VLOOKUP(C1494, Query[[Country]:[World Percentage]],4,FALSE)</f>
        <v>0.87%</v>
      </c>
      <c r="R1494" t="str">
        <f>VLOOKUP(C1494, Query[[Country]:[Density]],5,FALSE)</f>
        <v>279.48</v>
      </c>
      <c r="S1494" t="str">
        <f>VLOOKUP(C1494, Query[[Country]:[Land Area]],6, FALSE)</f>
        <v>241,930</v>
      </c>
      <c r="T1494" t="str">
        <f>VLOOKUP(C1494, Query[[Country]:[Area]],10, FALSE)</f>
        <v>242,900</v>
      </c>
      <c r="U1494" t="str">
        <f>VLOOKUP(C1494, Query[[Country]:[Region]],12, FALSE)</f>
        <v>Europe</v>
      </c>
      <c r="V1494" t="str">
        <f>VLOOKUP(C1494, Query[[Country]:[Subregion]],13, FALSE)</f>
        <v>Northern Europe</v>
      </c>
      <c r="W1494" t="str">
        <f>VLOOKUP(C1494, Query[[Country]:[GDP (IMF)]],16, FALSE)</f>
        <v>$2.93 Tn</v>
      </c>
      <c r="X1494" t="str">
        <f>VLOOKUP(C1494, Query[[Country]:[GDP (UN)]],17, FALSE)</f>
        <v>$2.65 Tn</v>
      </c>
      <c r="Y1494">
        <f>VLOOKUP(C1494, Query[[Country]:[GDP Per Capita]],18, FALSE)</f>
        <v>43117.57</v>
      </c>
    </row>
    <row r="1495" spans="1:25" x14ac:dyDescent="0.2">
      <c r="A1495">
        <v>294</v>
      </c>
      <c r="B1495" t="s">
        <v>330</v>
      </c>
      <c r="C1495" t="s">
        <v>159</v>
      </c>
      <c r="D1495">
        <v>4</v>
      </c>
      <c r="E1495">
        <v>367</v>
      </c>
      <c r="F1495">
        <v>470</v>
      </c>
      <c r="G1495">
        <v>218</v>
      </c>
      <c r="H1495">
        <v>208</v>
      </c>
      <c r="I1495">
        <v>348</v>
      </c>
      <c r="J1495">
        <v>264</v>
      </c>
      <c r="K1495" t="s">
        <v>2717</v>
      </c>
      <c r="L1495">
        <v>548</v>
      </c>
      <c r="M1495">
        <v>46.03</v>
      </c>
      <c r="N1495">
        <v>2015</v>
      </c>
      <c r="O1495" t="str">
        <f>VLOOKUP(C1495, Query[[Country]:[Population Rank]],2,FALSE)</f>
        <v>30</v>
      </c>
      <c r="P1495" t="str">
        <f>VLOOKUP(C1495, Query[[Country]:[Growth Rate]],3,FALSE)</f>
        <v>0.04%</v>
      </c>
      <c r="Q1495" t="str">
        <f>VLOOKUP(C1495, Query[[Country]:[World Percentage]],4,FALSE)</f>
        <v>0.60%</v>
      </c>
      <c r="R1495" t="str">
        <f>VLOOKUP(C1495, Query[[Country]:[Density]],5,FALSE)</f>
        <v>92.40</v>
      </c>
      <c r="S1495" t="str">
        <f>VLOOKUP(C1495, Query[[Country]:[Land Area]],6, FALSE)</f>
        <v>498,800</v>
      </c>
      <c r="T1495" t="str">
        <f>VLOOKUP(C1495, Query[[Country]:[Area]],10, FALSE)</f>
        <v>505,992</v>
      </c>
      <c r="U1495" t="str">
        <f>VLOOKUP(C1495, Query[[Country]:[Region]],12, FALSE)</f>
        <v>Europe</v>
      </c>
      <c r="V1495" t="str">
        <f>VLOOKUP(C1495, Query[[Country]:[Subregion]],13, FALSE)</f>
        <v>Southern Europe</v>
      </c>
      <c r="W1495" t="str">
        <f>VLOOKUP(C1495, Query[[Country]:[GDP (IMF)]],16, FALSE)</f>
        <v>$1.50 Tn</v>
      </c>
      <c r="X1495" t="str">
        <f>VLOOKUP(C1495, Query[[Country]:[GDP (UN)]],17, FALSE)</f>
        <v>$1.24 Tn</v>
      </c>
      <c r="Y1495">
        <f>VLOOKUP(C1495, Query[[Country]:[GDP Per Capita]],18, FALSE)</f>
        <v>32019.83</v>
      </c>
    </row>
    <row r="1496" spans="1:25" x14ac:dyDescent="0.2">
      <c r="A1496">
        <v>295</v>
      </c>
      <c r="B1496" t="s">
        <v>336</v>
      </c>
      <c r="C1496" t="s">
        <v>95</v>
      </c>
      <c r="D1496">
        <v>8</v>
      </c>
      <c r="E1496">
        <v>273</v>
      </c>
      <c r="F1496">
        <v>473</v>
      </c>
      <c r="G1496">
        <v>218</v>
      </c>
      <c r="H1496">
        <v>227</v>
      </c>
      <c r="I1496">
        <v>360</v>
      </c>
      <c r="J1496">
        <v>212</v>
      </c>
      <c r="K1496" t="s">
        <v>2870</v>
      </c>
      <c r="L1496">
        <v>528</v>
      </c>
      <c r="M1496">
        <v>46.03</v>
      </c>
      <c r="N1496">
        <v>2015</v>
      </c>
      <c r="O1496" t="str">
        <f>VLOOKUP(C1496, Query[[Country]:[Population Rank]],2,FALSE)</f>
        <v>23</v>
      </c>
      <c r="P1496" t="str">
        <f>VLOOKUP(C1496, Query[[Country]:[Growth Rate]],3,FALSE)</f>
        <v>-0.15%</v>
      </c>
      <c r="Q1496" t="str">
        <f>VLOOKUP(C1496, Query[[Country]:[World Percentage]],4,FALSE)</f>
        <v>0.78%</v>
      </c>
      <c r="R1496" t="str">
        <f>VLOOKUP(C1496, Query[[Country]:[Density]],5,FALSE)</f>
        <v>200.65</v>
      </c>
      <c r="S1496" t="str">
        <f>VLOOKUP(C1496, Query[[Country]:[Land Area]],6, FALSE)</f>
        <v>294,140</v>
      </c>
      <c r="T1496" t="str">
        <f>VLOOKUP(C1496, Query[[Country]:[Area]],10, FALSE)</f>
        <v>301,336</v>
      </c>
      <c r="U1496" t="str">
        <f>VLOOKUP(C1496, Query[[Country]:[Region]],12, FALSE)</f>
        <v>Europe</v>
      </c>
      <c r="V1496" t="str">
        <f>VLOOKUP(C1496, Query[[Country]:[Subregion]],13, FALSE)</f>
        <v>Southern Europe</v>
      </c>
      <c r="W1496" t="str">
        <f>VLOOKUP(C1496, Query[[Country]:[GDP (IMF)]],16, FALSE)</f>
        <v>$2.09 Tn</v>
      </c>
      <c r="X1496" t="str">
        <f>VLOOKUP(C1496, Query[[Country]:[GDP (UN)]],17, FALSE)</f>
        <v>$1.86 Tn</v>
      </c>
      <c r="Y1496">
        <f>VLOOKUP(C1496, Query[[Country]:[GDP Per Capita]],18, FALSE)</f>
        <v>34574.71</v>
      </c>
    </row>
    <row r="1497" spans="1:25" x14ac:dyDescent="0.2">
      <c r="A1497">
        <v>296</v>
      </c>
      <c r="B1497" t="s">
        <v>332</v>
      </c>
      <c r="C1497" t="s">
        <v>101</v>
      </c>
      <c r="D1497">
        <v>25</v>
      </c>
      <c r="E1497">
        <v>367</v>
      </c>
      <c r="F1497">
        <v>235</v>
      </c>
      <c r="G1497">
        <v>218</v>
      </c>
      <c r="H1497">
        <v>236</v>
      </c>
      <c r="I1497">
        <v>235</v>
      </c>
      <c r="J1497">
        <v>368</v>
      </c>
      <c r="K1497" t="s">
        <v>2727</v>
      </c>
      <c r="L1497">
        <v>797</v>
      </c>
      <c r="M1497">
        <v>46</v>
      </c>
      <c r="N1497">
        <v>2015</v>
      </c>
      <c r="O1497" t="str">
        <f>VLOOKUP(C1497, Query[[Country]:[Population Rank]],2,FALSE)</f>
        <v>19</v>
      </c>
      <c r="P1497" t="str">
        <f>VLOOKUP(C1497, Query[[Country]:[Growth Rate]],3,FALSE)</f>
        <v>0.32%</v>
      </c>
      <c r="Q1497" t="str">
        <f>VLOOKUP(C1497, Query[[Country]:[World Percentage]],4,FALSE)</f>
        <v>1.07%</v>
      </c>
      <c r="R1497" t="str">
        <f>VLOOKUP(C1497, Query[[Country]:[Density]],5,FALSE)</f>
        <v>234.61</v>
      </c>
      <c r="S1497" t="str">
        <f>VLOOKUP(C1497, Query[[Country]:[Land Area]],6, FALSE)</f>
        <v>348,560</v>
      </c>
      <c r="T1497" t="str">
        <f>VLOOKUP(C1497, Query[[Country]:[Area]],10, FALSE)</f>
        <v>357,114</v>
      </c>
      <c r="U1497" t="str">
        <f>VLOOKUP(C1497, Query[[Country]:[Region]],12, FALSE)</f>
        <v>Europe</v>
      </c>
      <c r="V1497" t="str">
        <f>VLOOKUP(C1497, Query[[Country]:[Subregion]],13, FALSE)</f>
        <v>Western Europe</v>
      </c>
      <c r="W1497" t="str">
        <f>VLOOKUP(C1497, Query[[Country]:[GDP (IMF)]],16, FALSE)</f>
        <v>$4.16 Tn</v>
      </c>
      <c r="X1497" t="str">
        <f>VLOOKUP(C1497, Query[[Country]:[GDP (UN)]],17, FALSE)</f>
        <v>$3.48 Tn</v>
      </c>
      <c r="Y1497">
        <f>VLOOKUP(C1497, Query[[Country]:[GDP Per Capita]],18, FALSE)</f>
        <v>49617.15</v>
      </c>
    </row>
    <row r="1498" spans="1:25" x14ac:dyDescent="0.2">
      <c r="A1498">
        <v>297</v>
      </c>
      <c r="B1498" t="s">
        <v>322</v>
      </c>
      <c r="C1498" t="s">
        <v>15</v>
      </c>
      <c r="D1498">
        <v>113</v>
      </c>
      <c r="E1498">
        <v>367</v>
      </c>
      <c r="F1498">
        <v>567</v>
      </c>
      <c r="G1498">
        <v>218</v>
      </c>
      <c r="H1498">
        <v>337</v>
      </c>
      <c r="I1498">
        <v>284</v>
      </c>
      <c r="J1498">
        <v>321</v>
      </c>
      <c r="K1498" t="s">
        <v>2857</v>
      </c>
      <c r="L1498">
        <v>659</v>
      </c>
      <c r="M1498">
        <v>45.97</v>
      </c>
      <c r="N1498">
        <v>2015</v>
      </c>
      <c r="O1498" t="str">
        <f>VLOOKUP(C1498, Query[[Country]:[Population Rank]],2,FALSE)</f>
        <v>3</v>
      </c>
      <c r="P1498" t="str">
        <f>VLOOKUP(C1498, Query[[Country]:[Growth Rate]],3,FALSE)</f>
        <v>0.59%</v>
      </c>
      <c r="Q1498" t="str">
        <f>VLOOKUP(C1498, Query[[Country]:[World Percentage]],4,FALSE)</f>
        <v>4.25%</v>
      </c>
      <c r="R1498" t="str">
        <f>VLOOKUP(C1498, Query[[Country]:[Density]],5,FALSE)</f>
        <v>35.32</v>
      </c>
      <c r="S1498" t="str">
        <f>VLOOKUP(C1498, Query[[Country]:[Land Area]],6, FALSE)</f>
        <v>9,147,420</v>
      </c>
      <c r="T1498" t="str">
        <f>VLOOKUP(C1498, Query[[Country]:[Area]],10, FALSE)</f>
        <v>9,372,610</v>
      </c>
      <c r="U1498" t="str">
        <f>VLOOKUP(C1498, Query[[Country]:[Region]],12, FALSE)</f>
        <v>Americas</v>
      </c>
      <c r="V1498" t="str">
        <f>VLOOKUP(C1498, Query[[Country]:[Subregion]],13, FALSE)</f>
        <v>Northern America</v>
      </c>
      <c r="W1498" t="str">
        <f>VLOOKUP(C1498, Query[[Country]:[GDP (IMF)]],16, FALSE)</f>
        <v>$22.20 Tn</v>
      </c>
      <c r="X1498" t="str">
        <f>VLOOKUP(C1498, Query[[Country]:[GDP (UN)]],17, FALSE)</f>
        <v>$18.62 Tn</v>
      </c>
      <c r="Y1498">
        <f>VLOOKUP(C1498, Query[[Country]:[GDP Per Capita]],18, FALSE)</f>
        <v>67063.27</v>
      </c>
    </row>
    <row r="1499" spans="1:25" x14ac:dyDescent="0.2">
      <c r="A1499">
        <v>298</v>
      </c>
      <c r="B1499" t="s">
        <v>351</v>
      </c>
      <c r="C1499" t="s">
        <v>15</v>
      </c>
      <c r="D1499">
        <v>114</v>
      </c>
      <c r="E1499">
        <v>367</v>
      </c>
      <c r="F1499">
        <v>484</v>
      </c>
      <c r="G1499">
        <v>218</v>
      </c>
      <c r="H1499">
        <v>338</v>
      </c>
      <c r="I1499">
        <v>405</v>
      </c>
      <c r="J1499">
        <v>368</v>
      </c>
      <c r="K1499" t="s">
        <v>2221</v>
      </c>
      <c r="L1499">
        <v>105</v>
      </c>
      <c r="M1499">
        <v>45.97</v>
      </c>
      <c r="N1499">
        <v>2015</v>
      </c>
      <c r="O1499" t="str">
        <f>VLOOKUP(C1499, Query[[Country]:[Population Rank]],2,FALSE)</f>
        <v>3</v>
      </c>
      <c r="P1499" t="str">
        <f>VLOOKUP(C1499, Query[[Country]:[Growth Rate]],3,FALSE)</f>
        <v>0.59%</v>
      </c>
      <c r="Q1499" t="str">
        <f>VLOOKUP(C1499, Query[[Country]:[World Percentage]],4,FALSE)</f>
        <v>4.25%</v>
      </c>
      <c r="R1499" t="str">
        <f>VLOOKUP(C1499, Query[[Country]:[Density]],5,FALSE)</f>
        <v>35.32</v>
      </c>
      <c r="S1499" t="str">
        <f>VLOOKUP(C1499, Query[[Country]:[Land Area]],6, FALSE)</f>
        <v>9,147,420</v>
      </c>
      <c r="T1499" t="str">
        <f>VLOOKUP(C1499, Query[[Country]:[Area]],10, FALSE)</f>
        <v>9,372,610</v>
      </c>
      <c r="U1499" t="str">
        <f>VLOOKUP(C1499, Query[[Country]:[Region]],12, FALSE)</f>
        <v>Americas</v>
      </c>
      <c r="V1499" t="str">
        <f>VLOOKUP(C1499, Query[[Country]:[Subregion]],13, FALSE)</f>
        <v>Northern America</v>
      </c>
      <c r="W1499" t="str">
        <f>VLOOKUP(C1499, Query[[Country]:[GDP (IMF)]],16, FALSE)</f>
        <v>$22.20 Tn</v>
      </c>
      <c r="X1499" t="str">
        <f>VLOOKUP(C1499, Query[[Country]:[GDP (UN)]],17, FALSE)</f>
        <v>$18.62 Tn</v>
      </c>
      <c r="Y1499">
        <f>VLOOKUP(C1499, Query[[Country]:[GDP Per Capita]],18, FALSE)</f>
        <v>67063.27</v>
      </c>
    </row>
    <row r="1500" spans="1:25" x14ac:dyDescent="0.2">
      <c r="A1500">
        <v>299</v>
      </c>
      <c r="B1500" t="s">
        <v>1005</v>
      </c>
      <c r="C1500" t="s">
        <v>66</v>
      </c>
      <c r="D1500">
        <v>14</v>
      </c>
      <c r="E1500">
        <v>354</v>
      </c>
      <c r="F1500">
        <v>567</v>
      </c>
      <c r="G1500">
        <v>218</v>
      </c>
      <c r="H1500">
        <v>291</v>
      </c>
      <c r="I1500">
        <v>265</v>
      </c>
      <c r="J1500">
        <v>234</v>
      </c>
      <c r="K1500" t="s">
        <v>2676</v>
      </c>
      <c r="L1500">
        <v>297</v>
      </c>
      <c r="M1500">
        <v>45.96</v>
      </c>
      <c r="N1500">
        <v>2015</v>
      </c>
      <c r="O1500" t="str">
        <f>VLOOKUP(C1500, Query[[Country]:[Population Rank]],2,FALSE)</f>
        <v>22</v>
      </c>
      <c r="P1500" t="str">
        <f>VLOOKUP(C1500, Query[[Country]:[Growth Rate]],3,FALSE)</f>
        <v>0.22%</v>
      </c>
      <c r="Q1500" t="str">
        <f>VLOOKUP(C1500, Query[[Country]:[World Percentage]],4,FALSE)</f>
        <v>0.84%</v>
      </c>
      <c r="R1500" t="str">
        <f>VLOOKUP(C1500, Query[[Country]:[Density]],5,FALSE)</f>
        <v>118.31</v>
      </c>
      <c r="S1500" t="str">
        <f>VLOOKUP(C1500, Query[[Country]:[Land Area]],6, FALSE)</f>
        <v>547,557</v>
      </c>
      <c r="T1500" t="str">
        <f>VLOOKUP(C1500, Query[[Country]:[Area]],10, FALSE)</f>
        <v>551,695</v>
      </c>
      <c r="U1500" t="str">
        <f>VLOOKUP(C1500, Query[[Country]:[Region]],12, FALSE)</f>
        <v>Europe</v>
      </c>
      <c r="V1500" t="str">
        <f>VLOOKUP(C1500, Query[[Country]:[Subregion]],13, FALSE)</f>
        <v>Western Europe</v>
      </c>
      <c r="W1500" t="str">
        <f>VLOOKUP(C1500, Query[[Country]:[GDP (IMF)]],16, FALSE)</f>
        <v>$2.88 Tn</v>
      </c>
      <c r="X1500" t="str">
        <f>VLOOKUP(C1500, Query[[Country]:[GDP (UN)]],17, FALSE)</f>
        <v>$2.47 Tn</v>
      </c>
      <c r="Y1500">
        <f>VLOOKUP(C1500, Query[[Country]:[GDP Per Capita]],18, FALSE)</f>
        <v>44061.52</v>
      </c>
    </row>
    <row r="1501" spans="1:25" x14ac:dyDescent="0.2">
      <c r="A1501">
        <v>300</v>
      </c>
      <c r="B1501" t="s">
        <v>327</v>
      </c>
      <c r="C1501" t="s">
        <v>15</v>
      </c>
      <c r="D1501">
        <v>115</v>
      </c>
      <c r="E1501">
        <v>367</v>
      </c>
      <c r="F1501">
        <v>299</v>
      </c>
      <c r="G1501">
        <v>185</v>
      </c>
      <c r="H1501">
        <v>262</v>
      </c>
      <c r="I1501">
        <v>367</v>
      </c>
      <c r="J1501">
        <v>146</v>
      </c>
      <c r="K1501" t="s">
        <v>2848</v>
      </c>
      <c r="L1501">
        <v>649</v>
      </c>
      <c r="M1501">
        <v>45.95</v>
      </c>
      <c r="N1501">
        <v>2015</v>
      </c>
      <c r="O1501" t="str">
        <f>VLOOKUP(C1501, Query[[Country]:[Population Rank]],2,FALSE)</f>
        <v>3</v>
      </c>
      <c r="P1501" t="str">
        <f>VLOOKUP(C1501, Query[[Country]:[Growth Rate]],3,FALSE)</f>
        <v>0.59%</v>
      </c>
      <c r="Q1501" t="str">
        <f>VLOOKUP(C1501, Query[[Country]:[World Percentage]],4,FALSE)</f>
        <v>4.25%</v>
      </c>
      <c r="R1501" t="str">
        <f>VLOOKUP(C1501, Query[[Country]:[Density]],5,FALSE)</f>
        <v>35.32</v>
      </c>
      <c r="S1501" t="str">
        <f>VLOOKUP(C1501, Query[[Country]:[Land Area]],6, FALSE)</f>
        <v>9,147,420</v>
      </c>
      <c r="T1501" t="str">
        <f>VLOOKUP(C1501, Query[[Country]:[Area]],10, FALSE)</f>
        <v>9,372,610</v>
      </c>
      <c r="U1501" t="str">
        <f>VLOOKUP(C1501, Query[[Country]:[Region]],12, FALSE)</f>
        <v>Americas</v>
      </c>
      <c r="V1501" t="str">
        <f>VLOOKUP(C1501, Query[[Country]:[Subregion]],13, FALSE)</f>
        <v>Northern America</v>
      </c>
      <c r="W1501" t="str">
        <f>VLOOKUP(C1501, Query[[Country]:[GDP (IMF)]],16, FALSE)</f>
        <v>$22.20 Tn</v>
      </c>
      <c r="X1501" t="str">
        <f>VLOOKUP(C1501, Query[[Country]:[GDP (UN)]],17, FALSE)</f>
        <v>$18.62 Tn</v>
      </c>
      <c r="Y1501">
        <f>VLOOKUP(C1501, Query[[Country]:[GDP Per Capita]],18, FALSE)</f>
        <v>67063.27</v>
      </c>
    </row>
    <row r="1502" spans="1:25" x14ac:dyDescent="0.2">
      <c r="A1502">
        <v>301</v>
      </c>
      <c r="B1502" t="s">
        <v>361</v>
      </c>
      <c r="C1502" t="s">
        <v>362</v>
      </c>
      <c r="D1502">
        <v>1</v>
      </c>
      <c r="E1502">
        <v>367</v>
      </c>
      <c r="F1502">
        <v>200</v>
      </c>
      <c r="G1502">
        <v>218</v>
      </c>
      <c r="H1502">
        <v>245</v>
      </c>
      <c r="I1502">
        <v>416</v>
      </c>
      <c r="J1502">
        <v>428</v>
      </c>
      <c r="K1502" t="s">
        <v>2848</v>
      </c>
      <c r="L1502">
        <v>871</v>
      </c>
      <c r="M1502">
        <v>45.94</v>
      </c>
      <c r="N1502">
        <v>2015</v>
      </c>
      <c r="O1502" t="str">
        <f>VLOOKUP(C1502, Query[[Country]:[Population Rank]],2,FALSE)</f>
        <v>87</v>
      </c>
      <c r="P1502" t="str">
        <f>VLOOKUP(C1502, Query[[Country]:[Growth Rate]],3,FALSE)</f>
        <v>-0.48%</v>
      </c>
      <c r="Q1502" t="str">
        <f>VLOOKUP(C1502, Query[[Country]:[World Percentage]],4,FALSE)</f>
        <v>0.13%</v>
      </c>
      <c r="R1502" t="str">
        <f>VLOOKUP(C1502, Query[[Country]:[Density]],5,FALSE)</f>
        <v>78.97</v>
      </c>
      <c r="S1502" t="str">
        <f>VLOOKUP(C1502, Query[[Country]:[Land Area]],6, FALSE)</f>
        <v>128,900</v>
      </c>
      <c r="T1502" t="str">
        <f>VLOOKUP(C1502, Query[[Country]:[Area]],10, FALSE)</f>
        <v>131,990</v>
      </c>
      <c r="U1502" t="str">
        <f>VLOOKUP(C1502, Query[[Country]:[Region]],12, FALSE)</f>
        <v>Europe</v>
      </c>
      <c r="V1502" t="str">
        <f>VLOOKUP(C1502, Query[[Country]:[Subregion]],13, FALSE)</f>
        <v>Southern Europe</v>
      </c>
      <c r="W1502" t="str">
        <f>VLOOKUP(C1502, Query[[Country]:[GDP (IMF)]],16, FALSE)</f>
        <v>$230.50 Bn</v>
      </c>
      <c r="X1502" t="str">
        <f>VLOOKUP(C1502, Query[[Country]:[GDP (UN)]],17, FALSE)</f>
        <v>$192.69 Bn</v>
      </c>
      <c r="Y1502">
        <f>VLOOKUP(C1502, Query[[Country]:[GDP Per Capita]],18, FALSE)</f>
        <v>22114.44</v>
      </c>
    </row>
    <row r="1503" spans="1:25" x14ac:dyDescent="0.2">
      <c r="A1503">
        <v>302</v>
      </c>
      <c r="B1503" t="s">
        <v>328</v>
      </c>
      <c r="C1503" t="s">
        <v>101</v>
      </c>
      <c r="D1503">
        <v>26</v>
      </c>
      <c r="E1503">
        <v>326</v>
      </c>
      <c r="F1503">
        <v>567</v>
      </c>
      <c r="G1503">
        <v>208</v>
      </c>
      <c r="H1503">
        <v>281</v>
      </c>
      <c r="I1503">
        <v>266</v>
      </c>
      <c r="J1503">
        <v>511</v>
      </c>
      <c r="K1503" t="s">
        <v>2859</v>
      </c>
      <c r="L1503">
        <v>364</v>
      </c>
      <c r="M1503">
        <v>45.94</v>
      </c>
      <c r="N1503">
        <v>2015</v>
      </c>
      <c r="O1503" t="str">
        <f>VLOOKUP(C1503, Query[[Country]:[Population Rank]],2,FALSE)</f>
        <v>19</v>
      </c>
      <c r="P1503" t="str">
        <f>VLOOKUP(C1503, Query[[Country]:[Growth Rate]],3,FALSE)</f>
        <v>0.32%</v>
      </c>
      <c r="Q1503" t="str">
        <f>VLOOKUP(C1503, Query[[Country]:[World Percentage]],4,FALSE)</f>
        <v>1.07%</v>
      </c>
      <c r="R1503" t="str">
        <f>VLOOKUP(C1503, Query[[Country]:[Density]],5,FALSE)</f>
        <v>234.61</v>
      </c>
      <c r="S1503" t="str">
        <f>VLOOKUP(C1503, Query[[Country]:[Land Area]],6, FALSE)</f>
        <v>348,560</v>
      </c>
      <c r="T1503" t="str">
        <f>VLOOKUP(C1503, Query[[Country]:[Area]],10, FALSE)</f>
        <v>357,114</v>
      </c>
      <c r="U1503" t="str">
        <f>VLOOKUP(C1503, Query[[Country]:[Region]],12, FALSE)</f>
        <v>Europe</v>
      </c>
      <c r="V1503" t="str">
        <f>VLOOKUP(C1503, Query[[Country]:[Subregion]],13, FALSE)</f>
        <v>Western Europe</v>
      </c>
      <c r="W1503" t="str">
        <f>VLOOKUP(C1503, Query[[Country]:[GDP (IMF)]],16, FALSE)</f>
        <v>$4.16 Tn</v>
      </c>
      <c r="X1503" t="str">
        <f>VLOOKUP(C1503, Query[[Country]:[GDP (UN)]],17, FALSE)</f>
        <v>$3.48 Tn</v>
      </c>
      <c r="Y1503">
        <f>VLOOKUP(C1503, Query[[Country]:[GDP Per Capita]],18, FALSE)</f>
        <v>49617.15</v>
      </c>
    </row>
    <row r="1504" spans="1:25" x14ac:dyDescent="0.2">
      <c r="A1504">
        <v>303</v>
      </c>
      <c r="B1504" t="s">
        <v>340</v>
      </c>
      <c r="C1504" t="s">
        <v>15</v>
      </c>
      <c r="D1504">
        <v>116</v>
      </c>
      <c r="E1504">
        <v>367</v>
      </c>
      <c r="F1504">
        <v>567</v>
      </c>
      <c r="G1504">
        <v>218</v>
      </c>
      <c r="H1504">
        <v>316</v>
      </c>
      <c r="I1504">
        <v>364</v>
      </c>
      <c r="J1504">
        <v>287</v>
      </c>
      <c r="K1504" t="s">
        <v>2865</v>
      </c>
      <c r="L1504">
        <v>508</v>
      </c>
      <c r="M1504">
        <v>45.94</v>
      </c>
      <c r="N1504">
        <v>2015</v>
      </c>
      <c r="O1504" t="str">
        <f>VLOOKUP(C1504, Query[[Country]:[Population Rank]],2,FALSE)</f>
        <v>3</v>
      </c>
      <c r="P1504" t="str">
        <f>VLOOKUP(C1504, Query[[Country]:[Growth Rate]],3,FALSE)</f>
        <v>0.59%</v>
      </c>
      <c r="Q1504" t="str">
        <f>VLOOKUP(C1504, Query[[Country]:[World Percentage]],4,FALSE)</f>
        <v>4.25%</v>
      </c>
      <c r="R1504" t="str">
        <f>VLOOKUP(C1504, Query[[Country]:[Density]],5,FALSE)</f>
        <v>35.32</v>
      </c>
      <c r="S1504" t="str">
        <f>VLOOKUP(C1504, Query[[Country]:[Land Area]],6, FALSE)</f>
        <v>9,147,420</v>
      </c>
      <c r="T1504" t="str">
        <f>VLOOKUP(C1504, Query[[Country]:[Area]],10, FALSE)</f>
        <v>9,372,610</v>
      </c>
      <c r="U1504" t="str">
        <f>VLOOKUP(C1504, Query[[Country]:[Region]],12, FALSE)</f>
        <v>Americas</v>
      </c>
      <c r="V1504" t="str">
        <f>VLOOKUP(C1504, Query[[Country]:[Subregion]],13, FALSE)</f>
        <v>Northern America</v>
      </c>
      <c r="W1504" t="str">
        <f>VLOOKUP(C1504, Query[[Country]:[GDP (IMF)]],16, FALSE)</f>
        <v>$22.20 Tn</v>
      </c>
      <c r="X1504" t="str">
        <f>VLOOKUP(C1504, Query[[Country]:[GDP (UN)]],17, FALSE)</f>
        <v>$18.62 Tn</v>
      </c>
      <c r="Y1504">
        <f>VLOOKUP(C1504, Query[[Country]:[GDP Per Capita]],18, FALSE)</f>
        <v>67063.27</v>
      </c>
    </row>
    <row r="1505" spans="1:25" x14ac:dyDescent="0.2">
      <c r="A1505">
        <v>304</v>
      </c>
      <c r="B1505" t="s">
        <v>337</v>
      </c>
      <c r="C1505" t="s">
        <v>159</v>
      </c>
      <c r="D1505">
        <v>5</v>
      </c>
      <c r="E1505">
        <v>367</v>
      </c>
      <c r="F1505">
        <v>460</v>
      </c>
      <c r="G1505">
        <v>218</v>
      </c>
      <c r="H1505">
        <v>225</v>
      </c>
      <c r="I1505">
        <v>256</v>
      </c>
      <c r="J1505">
        <v>321</v>
      </c>
      <c r="K1505" t="s">
        <v>2871</v>
      </c>
      <c r="L1505">
        <v>443</v>
      </c>
      <c r="M1505">
        <v>45.92</v>
      </c>
      <c r="N1505">
        <v>2015</v>
      </c>
      <c r="O1505" t="str">
        <f>VLOOKUP(C1505, Query[[Country]:[Population Rank]],2,FALSE)</f>
        <v>30</v>
      </c>
      <c r="P1505" t="str">
        <f>VLOOKUP(C1505, Query[[Country]:[Growth Rate]],3,FALSE)</f>
        <v>0.04%</v>
      </c>
      <c r="Q1505" t="str">
        <f>VLOOKUP(C1505, Query[[Country]:[World Percentage]],4,FALSE)</f>
        <v>0.60%</v>
      </c>
      <c r="R1505" t="str">
        <f>VLOOKUP(C1505, Query[[Country]:[Density]],5,FALSE)</f>
        <v>92.40</v>
      </c>
      <c r="S1505" t="str">
        <f>VLOOKUP(C1505, Query[[Country]:[Land Area]],6, FALSE)</f>
        <v>498,800</v>
      </c>
      <c r="T1505" t="str">
        <f>VLOOKUP(C1505, Query[[Country]:[Area]],10, FALSE)</f>
        <v>505,992</v>
      </c>
      <c r="U1505" t="str">
        <f>VLOOKUP(C1505, Query[[Country]:[Region]],12, FALSE)</f>
        <v>Europe</v>
      </c>
      <c r="V1505" t="str">
        <f>VLOOKUP(C1505, Query[[Country]:[Subregion]],13, FALSE)</f>
        <v>Southern Europe</v>
      </c>
      <c r="W1505" t="str">
        <f>VLOOKUP(C1505, Query[[Country]:[GDP (IMF)]],16, FALSE)</f>
        <v>$1.50 Tn</v>
      </c>
      <c r="X1505" t="str">
        <f>VLOOKUP(C1505, Query[[Country]:[GDP (UN)]],17, FALSE)</f>
        <v>$1.24 Tn</v>
      </c>
      <c r="Y1505">
        <f>VLOOKUP(C1505, Query[[Country]:[GDP Per Capita]],18, FALSE)</f>
        <v>32019.83</v>
      </c>
    </row>
    <row r="1506" spans="1:25" x14ac:dyDescent="0.2">
      <c r="A1506">
        <v>305</v>
      </c>
      <c r="B1506" t="s">
        <v>270</v>
      </c>
      <c r="C1506" t="s">
        <v>138</v>
      </c>
      <c r="D1506">
        <v>9</v>
      </c>
      <c r="E1506">
        <v>367</v>
      </c>
      <c r="F1506">
        <v>104</v>
      </c>
      <c r="G1506">
        <v>218</v>
      </c>
      <c r="H1506">
        <v>313</v>
      </c>
      <c r="I1506">
        <v>667</v>
      </c>
      <c r="J1506">
        <v>511</v>
      </c>
      <c r="K1506" t="s">
        <v>2746</v>
      </c>
      <c r="L1506">
        <v>131</v>
      </c>
      <c r="M1506">
        <v>45.92</v>
      </c>
      <c r="N1506">
        <v>2015</v>
      </c>
      <c r="O1506" t="str">
        <f>VLOOKUP(C1506, Query[[Country]:[Population Rank]],2,FALSE)</f>
        <v>1</v>
      </c>
      <c r="P1506" t="str">
        <f>VLOOKUP(C1506, Query[[Country]:[Growth Rate]],3,FALSE)</f>
        <v>0.39%</v>
      </c>
      <c r="Q1506" t="str">
        <f>VLOOKUP(C1506, Query[[Country]:[World Percentage]],4,FALSE)</f>
        <v>18.47%</v>
      </c>
      <c r="R1506" t="str">
        <f>VLOOKUP(C1506, Query[[Country]:[Density]],5,FALSE)</f>
        <v>148.28</v>
      </c>
      <c r="S1506" t="str">
        <f>VLOOKUP(C1506, Query[[Country]:[Land Area]],6, FALSE)</f>
        <v>9,388,211</v>
      </c>
      <c r="T1506" t="str">
        <f>VLOOKUP(C1506, Query[[Country]:[Area]],10, FALSE)</f>
        <v>9,706,961</v>
      </c>
      <c r="U1506" t="str">
        <f>VLOOKUP(C1506, Query[[Country]:[Region]],12, FALSE)</f>
        <v>Asia</v>
      </c>
      <c r="V1506" t="str">
        <f>VLOOKUP(C1506, Query[[Country]:[Subregion]],13, FALSE)</f>
        <v>Eastern Asia</v>
      </c>
      <c r="W1506" t="str">
        <f>VLOOKUP(C1506, Query[[Country]:[GDP (IMF)]],16, FALSE)</f>
        <v>$15.47 Tn</v>
      </c>
      <c r="X1506" t="str">
        <f>VLOOKUP(C1506, Query[[Country]:[GDP (UN)]],17, FALSE)</f>
        <v>$11.22 Tn</v>
      </c>
      <c r="Y1506">
        <f>VLOOKUP(C1506, Query[[Country]:[GDP Per Capita]],18, FALSE)</f>
        <v>10746.78</v>
      </c>
    </row>
    <row r="1507" spans="1:25" x14ac:dyDescent="0.2">
      <c r="A1507">
        <v>306</v>
      </c>
      <c r="B1507" t="s">
        <v>339</v>
      </c>
      <c r="C1507" t="s">
        <v>154</v>
      </c>
      <c r="D1507">
        <v>3</v>
      </c>
      <c r="E1507">
        <v>367</v>
      </c>
      <c r="F1507">
        <v>66</v>
      </c>
      <c r="G1507">
        <v>218</v>
      </c>
      <c r="H1507">
        <v>520</v>
      </c>
      <c r="I1507">
        <v>503</v>
      </c>
      <c r="J1507">
        <v>321</v>
      </c>
      <c r="K1507" t="s">
        <v>2872</v>
      </c>
      <c r="L1507">
        <v>219</v>
      </c>
      <c r="M1507">
        <v>45.92</v>
      </c>
      <c r="N1507">
        <v>2015</v>
      </c>
      <c r="O1507" t="str">
        <f>VLOOKUP(C1507, Query[[Country]:[Population Rank]],2,FALSE)</f>
        <v>25</v>
      </c>
      <c r="P1507" t="str">
        <f>VLOOKUP(C1507, Query[[Country]:[Growth Rate]],3,FALSE)</f>
        <v>1.28%</v>
      </c>
      <c r="Q1507" t="str">
        <f>VLOOKUP(C1507, Query[[Country]:[World Percentage]],4,FALSE)</f>
        <v>0.76%</v>
      </c>
      <c r="R1507" t="str">
        <f>VLOOKUP(C1507, Query[[Country]:[Density]],5,FALSE)</f>
        <v>48.57</v>
      </c>
      <c r="S1507" t="str">
        <f>VLOOKUP(C1507, Query[[Country]:[Land Area]],6, FALSE)</f>
        <v>1,213,090</v>
      </c>
      <c r="T1507" t="str">
        <f>VLOOKUP(C1507, Query[[Country]:[Area]],10, FALSE)</f>
        <v>1,221,037</v>
      </c>
      <c r="U1507" t="str">
        <f>VLOOKUP(C1507, Query[[Country]:[Region]],12, FALSE)</f>
        <v>Africa</v>
      </c>
      <c r="V1507" t="str">
        <f>VLOOKUP(C1507, Query[[Country]:[Subregion]],13, FALSE)</f>
        <v>Southern Africa</v>
      </c>
      <c r="W1507" t="str">
        <f>VLOOKUP(C1507, Query[[Country]:[GDP (IMF)]],16, FALSE)</f>
        <v>$386.73 Bn</v>
      </c>
      <c r="X1507" t="str">
        <f>VLOOKUP(C1507, Query[[Country]:[GDP (UN)]],17, FALSE)</f>
        <v>$295.44 Bn</v>
      </c>
      <c r="Y1507">
        <f>VLOOKUP(C1507, Query[[Country]:[GDP Per Capita]],18, FALSE)</f>
        <v>6520.58</v>
      </c>
    </row>
    <row r="1508" spans="1:25" x14ac:dyDescent="0.2">
      <c r="A1508">
        <v>307</v>
      </c>
      <c r="B1508" t="s">
        <v>343</v>
      </c>
      <c r="C1508" t="s">
        <v>92</v>
      </c>
      <c r="D1508">
        <v>8</v>
      </c>
      <c r="E1508">
        <v>367</v>
      </c>
      <c r="F1508">
        <v>412</v>
      </c>
      <c r="G1508">
        <v>218</v>
      </c>
      <c r="H1508">
        <v>355</v>
      </c>
      <c r="I1508">
        <v>625</v>
      </c>
      <c r="J1508">
        <v>321</v>
      </c>
      <c r="K1508" t="s">
        <v>2873</v>
      </c>
      <c r="L1508">
        <v>66</v>
      </c>
      <c r="M1508">
        <v>45.92</v>
      </c>
      <c r="N1508">
        <v>2015</v>
      </c>
      <c r="O1508" t="str">
        <f>VLOOKUP(C1508, Query[[Country]:[Population Rank]],2,FALSE)</f>
        <v>28</v>
      </c>
      <c r="P1508" t="str">
        <f>VLOOKUP(C1508, Query[[Country]:[Growth Rate]],3,FALSE)</f>
        <v>0.09%</v>
      </c>
      <c r="Q1508" t="str">
        <f>VLOOKUP(C1508, Query[[Country]:[World Percentage]],4,FALSE)</f>
        <v>0.66%</v>
      </c>
      <c r="R1508" t="str">
        <f>VLOOKUP(C1508, Query[[Country]:[Density]],5,FALSE)</f>
        <v>511.62</v>
      </c>
      <c r="S1508" t="str">
        <f>VLOOKUP(C1508, Query[[Country]:[Land Area]],6, FALSE)</f>
        <v>97,230</v>
      </c>
      <c r="T1508" t="str">
        <f>VLOOKUP(C1508, Query[[Country]:[Area]],10, FALSE)</f>
        <v>100,210</v>
      </c>
      <c r="U1508" t="str">
        <f>VLOOKUP(C1508, Query[[Country]:[Region]],12, FALSE)</f>
        <v>Asia</v>
      </c>
      <c r="V1508" t="str">
        <f>VLOOKUP(C1508, Query[[Country]:[Subregion]],13, FALSE)</f>
        <v>Eastern Asia</v>
      </c>
      <c r="W1508" t="str">
        <f>VLOOKUP(C1508, Query[[Country]:[GDP (IMF)]],16, FALSE)</f>
        <v>$1.74 Tn</v>
      </c>
      <c r="X1508" t="str">
        <f>VLOOKUP(C1508, Query[[Country]:[GDP (UN)]],17, FALSE)</f>
        <v>$1.41 Tn</v>
      </c>
      <c r="Y1508">
        <f>VLOOKUP(C1508, Query[[Country]:[GDP Per Capita]],18, FALSE)</f>
        <v>34023.56</v>
      </c>
    </row>
    <row r="1509" spans="1:25" x14ac:dyDescent="0.2">
      <c r="A1509">
        <v>308</v>
      </c>
      <c r="B1509" t="s">
        <v>319</v>
      </c>
      <c r="C1509" t="s">
        <v>307</v>
      </c>
      <c r="D1509">
        <v>2</v>
      </c>
      <c r="E1509">
        <v>94</v>
      </c>
      <c r="F1509">
        <v>316</v>
      </c>
      <c r="G1509">
        <v>90</v>
      </c>
      <c r="H1509">
        <v>266</v>
      </c>
      <c r="I1509">
        <v>380</v>
      </c>
      <c r="J1509">
        <v>264</v>
      </c>
      <c r="K1509" t="s">
        <v>2741</v>
      </c>
      <c r="L1509">
        <v>405</v>
      </c>
      <c r="M1509">
        <v>45.91</v>
      </c>
      <c r="N1509">
        <v>2015</v>
      </c>
      <c r="O1509" t="str">
        <f>VLOOKUP(C1509, Query[[Country]:[Population Rank]],2,FALSE)</f>
        <v>89</v>
      </c>
      <c r="P1509" t="str">
        <f>VLOOKUP(C1509, Query[[Country]:[Growth Rate]],3,FALSE)</f>
        <v>-0.29%</v>
      </c>
      <c r="Q1509" t="str">
        <f>VLOOKUP(C1509, Query[[Country]:[World Percentage]],4,FALSE)</f>
        <v>0.13%</v>
      </c>
      <c r="R1509" t="str">
        <f>VLOOKUP(C1509, Query[[Country]:[Density]],5,FALSE)</f>
        <v>110.73</v>
      </c>
      <c r="S1509" t="str">
        <f>VLOOKUP(C1509, Query[[Country]:[Land Area]],6, FALSE)</f>
        <v>91,590</v>
      </c>
      <c r="T1509" t="str">
        <f>VLOOKUP(C1509, Query[[Country]:[Area]],10, FALSE)</f>
        <v>92,090</v>
      </c>
      <c r="U1509" t="str">
        <f>VLOOKUP(C1509, Query[[Country]:[Region]],12, FALSE)</f>
        <v>Europe</v>
      </c>
      <c r="V1509" t="str">
        <f>VLOOKUP(C1509, Query[[Country]:[Subregion]],13, FALSE)</f>
        <v>Southern Europe</v>
      </c>
      <c r="W1509" t="str">
        <f>VLOOKUP(C1509, Query[[Country]:[GDP (IMF)]],16, FALSE)</f>
        <v>$249.91 Bn</v>
      </c>
      <c r="X1509" t="str">
        <f>VLOOKUP(C1509, Query[[Country]:[GDP (UN)]],17, FALSE)</f>
        <v>$204.84 Bn</v>
      </c>
      <c r="Y1509">
        <f>VLOOKUP(C1509, Query[[Country]:[GDP Per Capita]],18, FALSE)</f>
        <v>24509.08</v>
      </c>
    </row>
    <row r="1510" spans="1:25" x14ac:dyDescent="0.2">
      <c r="A1510">
        <v>309</v>
      </c>
      <c r="B1510" t="s">
        <v>352</v>
      </c>
      <c r="C1510" t="s">
        <v>19</v>
      </c>
      <c r="D1510">
        <v>28</v>
      </c>
      <c r="E1510">
        <v>145</v>
      </c>
      <c r="F1510">
        <v>506</v>
      </c>
      <c r="G1510">
        <v>218</v>
      </c>
      <c r="H1510">
        <v>308</v>
      </c>
      <c r="I1510">
        <v>188</v>
      </c>
      <c r="J1510">
        <v>321</v>
      </c>
      <c r="K1510" t="s">
        <v>2715</v>
      </c>
      <c r="L1510">
        <v>189</v>
      </c>
      <c r="M1510">
        <v>45.89</v>
      </c>
      <c r="N1510">
        <v>2015</v>
      </c>
      <c r="O1510" t="str">
        <f>VLOOKUP(C1510, Query[[Country]:[Population Rank]],2,FALSE)</f>
        <v>21</v>
      </c>
      <c r="P1510" t="str">
        <f>VLOOKUP(C1510, Query[[Country]:[Growth Rate]],3,FALSE)</f>
        <v>0.53%</v>
      </c>
      <c r="Q1510" t="str">
        <f>VLOOKUP(C1510, Query[[Country]:[World Percentage]],4,FALSE)</f>
        <v>0.87%</v>
      </c>
      <c r="R1510" t="str">
        <f>VLOOKUP(C1510, Query[[Country]:[Density]],5,FALSE)</f>
        <v>279.48</v>
      </c>
      <c r="S1510" t="str">
        <f>VLOOKUP(C1510, Query[[Country]:[Land Area]],6, FALSE)</f>
        <v>241,930</v>
      </c>
      <c r="T1510" t="str">
        <f>VLOOKUP(C1510, Query[[Country]:[Area]],10, FALSE)</f>
        <v>242,900</v>
      </c>
      <c r="U1510" t="str">
        <f>VLOOKUP(C1510, Query[[Country]:[Region]],12, FALSE)</f>
        <v>Europe</v>
      </c>
      <c r="V1510" t="str">
        <f>VLOOKUP(C1510, Query[[Country]:[Subregion]],13, FALSE)</f>
        <v>Northern Europe</v>
      </c>
      <c r="W1510" t="str">
        <f>VLOOKUP(C1510, Query[[Country]:[GDP (IMF)]],16, FALSE)</f>
        <v>$2.93 Tn</v>
      </c>
      <c r="X1510" t="str">
        <f>VLOOKUP(C1510, Query[[Country]:[GDP (UN)]],17, FALSE)</f>
        <v>$2.65 Tn</v>
      </c>
      <c r="Y1510">
        <f>VLOOKUP(C1510, Query[[Country]:[GDP Per Capita]],18, FALSE)</f>
        <v>43117.57</v>
      </c>
    </row>
    <row r="1511" spans="1:25" x14ac:dyDescent="0.2">
      <c r="A1511">
        <v>310</v>
      </c>
      <c r="B1511" t="s">
        <v>365</v>
      </c>
      <c r="C1511" t="s">
        <v>92</v>
      </c>
      <c r="D1511">
        <v>9</v>
      </c>
      <c r="E1511">
        <v>367</v>
      </c>
      <c r="F1511">
        <v>567</v>
      </c>
      <c r="G1511">
        <v>218</v>
      </c>
      <c r="H1511">
        <v>540</v>
      </c>
      <c r="I1511">
        <v>538</v>
      </c>
      <c r="J1511">
        <v>368</v>
      </c>
      <c r="K1511" t="s">
        <v>2874</v>
      </c>
      <c r="L1511">
        <v>54</v>
      </c>
      <c r="M1511">
        <v>45.88</v>
      </c>
      <c r="N1511">
        <v>2015</v>
      </c>
      <c r="O1511" t="str">
        <f>VLOOKUP(C1511, Query[[Country]:[Population Rank]],2,FALSE)</f>
        <v>28</v>
      </c>
      <c r="P1511" t="str">
        <f>VLOOKUP(C1511, Query[[Country]:[Growth Rate]],3,FALSE)</f>
        <v>0.09%</v>
      </c>
      <c r="Q1511" t="str">
        <f>VLOOKUP(C1511, Query[[Country]:[World Percentage]],4,FALSE)</f>
        <v>0.66%</v>
      </c>
      <c r="R1511" t="str">
        <f>VLOOKUP(C1511, Query[[Country]:[Density]],5,FALSE)</f>
        <v>511.62</v>
      </c>
      <c r="S1511" t="str">
        <f>VLOOKUP(C1511, Query[[Country]:[Land Area]],6, FALSE)</f>
        <v>97,230</v>
      </c>
      <c r="T1511" t="str">
        <f>VLOOKUP(C1511, Query[[Country]:[Area]],10, FALSE)</f>
        <v>100,210</v>
      </c>
      <c r="U1511" t="str">
        <f>VLOOKUP(C1511, Query[[Country]:[Region]],12, FALSE)</f>
        <v>Asia</v>
      </c>
      <c r="V1511" t="str">
        <f>VLOOKUP(C1511, Query[[Country]:[Subregion]],13, FALSE)</f>
        <v>Eastern Asia</v>
      </c>
      <c r="W1511" t="str">
        <f>VLOOKUP(C1511, Query[[Country]:[GDP (IMF)]],16, FALSE)</f>
        <v>$1.74 Tn</v>
      </c>
      <c r="X1511" t="str">
        <f>VLOOKUP(C1511, Query[[Country]:[GDP (UN)]],17, FALSE)</f>
        <v>$1.41 Tn</v>
      </c>
      <c r="Y1511">
        <f>VLOOKUP(C1511, Query[[Country]:[GDP Per Capita]],18, FALSE)</f>
        <v>34023.56</v>
      </c>
    </row>
    <row r="1512" spans="1:25" x14ac:dyDescent="0.2">
      <c r="A1512">
        <v>311</v>
      </c>
      <c r="B1512" t="s">
        <v>312</v>
      </c>
      <c r="C1512" t="s">
        <v>313</v>
      </c>
      <c r="D1512">
        <v>1</v>
      </c>
      <c r="E1512">
        <v>367</v>
      </c>
      <c r="F1512">
        <v>57</v>
      </c>
      <c r="G1512">
        <v>218</v>
      </c>
      <c r="H1512">
        <v>584</v>
      </c>
      <c r="I1512">
        <v>734</v>
      </c>
      <c r="J1512">
        <v>511</v>
      </c>
      <c r="K1512" t="s">
        <v>2875</v>
      </c>
      <c r="L1512">
        <v>871</v>
      </c>
      <c r="M1512">
        <v>45.86</v>
      </c>
      <c r="N1512">
        <v>2015</v>
      </c>
      <c r="O1512" t="str">
        <f>VLOOKUP(C1512, Query[[Country]:[Population Rank]],2,FALSE)</f>
        <v>20</v>
      </c>
      <c r="P1512" t="str">
        <f>VLOOKUP(C1512, Query[[Country]:[Growth Rate]],3,FALSE)</f>
        <v>0.25%</v>
      </c>
      <c r="Q1512" t="str">
        <f>VLOOKUP(C1512, Query[[Country]:[World Percentage]],4,FALSE)</f>
        <v>0.90%</v>
      </c>
      <c r="R1512" t="str">
        <f>VLOOKUP(C1512, Query[[Country]:[Density]],5,FALSE)</f>
        <v>136.03</v>
      </c>
      <c r="S1512" t="str">
        <f>VLOOKUP(C1512, Query[[Country]:[Land Area]],6, FALSE)</f>
        <v>510,890</v>
      </c>
      <c r="T1512" t="str">
        <f>VLOOKUP(C1512, Query[[Country]:[Area]],10, FALSE)</f>
        <v>513,120</v>
      </c>
      <c r="U1512" t="str">
        <f>VLOOKUP(C1512, Query[[Country]:[Region]],12, FALSE)</f>
        <v>Asia</v>
      </c>
      <c r="V1512" t="str">
        <f>VLOOKUP(C1512, Query[[Country]:[Subregion]],13, FALSE)</f>
        <v>South-Eastern Asia</v>
      </c>
      <c r="W1512" t="str">
        <f>VLOOKUP(C1512, Query[[Country]:[GDP (IMF)]],16, FALSE)</f>
        <v>$547.43 Bn</v>
      </c>
      <c r="X1512" t="str">
        <f>VLOOKUP(C1512, Query[[Country]:[GDP (UN)]],17, FALSE)</f>
        <v>$407.03 Bn</v>
      </c>
      <c r="Y1512">
        <f>VLOOKUP(C1512, Query[[Country]:[GDP Per Capita]],18, FALSE)</f>
        <v>7842.85</v>
      </c>
    </row>
    <row r="1513" spans="1:25" x14ac:dyDescent="0.2">
      <c r="A1513">
        <v>312</v>
      </c>
      <c r="B1513" t="s">
        <v>360</v>
      </c>
      <c r="C1513" t="s">
        <v>145</v>
      </c>
      <c r="D1513">
        <v>6</v>
      </c>
      <c r="E1513">
        <v>367</v>
      </c>
      <c r="F1513">
        <v>567</v>
      </c>
      <c r="G1513">
        <v>218</v>
      </c>
      <c r="H1513">
        <v>265</v>
      </c>
      <c r="I1513">
        <v>307</v>
      </c>
      <c r="J1513">
        <v>234</v>
      </c>
      <c r="K1513" t="s">
        <v>2727</v>
      </c>
      <c r="L1513">
        <v>372</v>
      </c>
      <c r="M1513">
        <v>45.84</v>
      </c>
      <c r="N1513">
        <v>2015</v>
      </c>
      <c r="O1513" t="str">
        <f>VLOOKUP(C1513, Query[[Country]:[Population Rank]],2,FALSE)</f>
        <v>81</v>
      </c>
      <c r="P1513" t="str">
        <f>VLOOKUP(C1513, Query[[Country]:[Growth Rate]],3,FALSE)</f>
        <v>0.44%</v>
      </c>
      <c r="Q1513" t="str">
        <f>VLOOKUP(C1513, Query[[Country]:[World Percentage]],4,FALSE)</f>
        <v>0.15%</v>
      </c>
      <c r="R1513" t="str">
        <f>VLOOKUP(C1513, Query[[Country]:[Density]],5,FALSE)</f>
        <v>379.64</v>
      </c>
      <c r="S1513" t="str">
        <f>VLOOKUP(C1513, Query[[Country]:[Land Area]],6, FALSE)</f>
        <v>30,280</v>
      </c>
      <c r="T1513" t="str">
        <f>VLOOKUP(C1513, Query[[Country]:[Area]],10, FALSE)</f>
        <v>30,528</v>
      </c>
      <c r="U1513" t="str">
        <f>VLOOKUP(C1513, Query[[Country]:[Region]],12, FALSE)</f>
        <v>Europe</v>
      </c>
      <c r="V1513" t="str">
        <f>VLOOKUP(C1513, Query[[Country]:[Subregion]],13, FALSE)</f>
        <v>Western Europe</v>
      </c>
      <c r="W1513" t="str">
        <f>VLOOKUP(C1513, Query[[Country]:[GDP (IMF)]],16, FALSE)</f>
        <v>$553.78 Bn</v>
      </c>
      <c r="X1513" t="str">
        <f>VLOOKUP(C1513, Query[[Country]:[GDP (UN)]],17, FALSE)</f>
        <v>$467.96 Bn</v>
      </c>
      <c r="Y1513">
        <f>VLOOKUP(C1513, Query[[Country]:[GDP Per Capita]],18, FALSE)</f>
        <v>47782.49</v>
      </c>
    </row>
    <row r="1514" spans="1:25" x14ac:dyDescent="0.2">
      <c r="A1514">
        <v>313</v>
      </c>
      <c r="B1514" t="s">
        <v>385</v>
      </c>
      <c r="C1514" t="s">
        <v>138</v>
      </c>
      <c r="D1514">
        <v>10</v>
      </c>
      <c r="E1514">
        <v>367</v>
      </c>
      <c r="F1514">
        <v>80</v>
      </c>
      <c r="G1514">
        <v>218</v>
      </c>
      <c r="H1514">
        <v>331</v>
      </c>
      <c r="I1514">
        <v>493</v>
      </c>
      <c r="J1514">
        <v>645</v>
      </c>
      <c r="K1514" t="s">
        <v>2746</v>
      </c>
      <c r="L1514">
        <v>467</v>
      </c>
      <c r="M1514">
        <v>45.83</v>
      </c>
      <c r="N1514">
        <v>2015</v>
      </c>
      <c r="O1514" t="str">
        <f>VLOOKUP(C1514, Query[[Country]:[Population Rank]],2,FALSE)</f>
        <v>1</v>
      </c>
      <c r="P1514" t="str">
        <f>VLOOKUP(C1514, Query[[Country]:[Growth Rate]],3,FALSE)</f>
        <v>0.39%</v>
      </c>
      <c r="Q1514" t="str">
        <f>VLOOKUP(C1514, Query[[Country]:[World Percentage]],4,FALSE)</f>
        <v>18.47%</v>
      </c>
      <c r="R1514" t="str">
        <f>VLOOKUP(C1514, Query[[Country]:[Density]],5,FALSE)</f>
        <v>148.28</v>
      </c>
      <c r="S1514" t="str">
        <f>VLOOKUP(C1514, Query[[Country]:[Land Area]],6, FALSE)</f>
        <v>9,388,211</v>
      </c>
      <c r="T1514" t="str">
        <f>VLOOKUP(C1514, Query[[Country]:[Area]],10, FALSE)</f>
        <v>9,706,961</v>
      </c>
      <c r="U1514" t="str">
        <f>VLOOKUP(C1514, Query[[Country]:[Region]],12, FALSE)</f>
        <v>Asia</v>
      </c>
      <c r="V1514" t="str">
        <f>VLOOKUP(C1514, Query[[Country]:[Subregion]],13, FALSE)</f>
        <v>Eastern Asia</v>
      </c>
      <c r="W1514" t="str">
        <f>VLOOKUP(C1514, Query[[Country]:[GDP (IMF)]],16, FALSE)</f>
        <v>$15.47 Tn</v>
      </c>
      <c r="X1514" t="str">
        <f>VLOOKUP(C1514, Query[[Country]:[GDP (UN)]],17, FALSE)</f>
        <v>$11.22 Tn</v>
      </c>
      <c r="Y1514">
        <f>VLOOKUP(C1514, Query[[Country]:[GDP Per Capita]],18, FALSE)</f>
        <v>10746.78</v>
      </c>
    </row>
    <row r="1515" spans="1:25" x14ac:dyDescent="0.2">
      <c r="A1515">
        <v>314</v>
      </c>
      <c r="B1515" t="s">
        <v>2738</v>
      </c>
      <c r="C1515" t="s">
        <v>15</v>
      </c>
      <c r="D1515">
        <v>117</v>
      </c>
      <c r="E1515">
        <v>165</v>
      </c>
      <c r="F1515">
        <v>207</v>
      </c>
      <c r="G1515">
        <v>218</v>
      </c>
      <c r="H1515">
        <v>278</v>
      </c>
      <c r="I1515">
        <v>262</v>
      </c>
      <c r="J1515">
        <v>234</v>
      </c>
      <c r="K1515" t="s">
        <v>2665</v>
      </c>
      <c r="L1515">
        <v>456</v>
      </c>
      <c r="M1515">
        <v>45.8</v>
      </c>
      <c r="N1515">
        <v>2015</v>
      </c>
      <c r="O1515" t="str">
        <f>VLOOKUP(C1515, Query[[Country]:[Population Rank]],2,FALSE)</f>
        <v>3</v>
      </c>
      <c r="P1515" t="str">
        <f>VLOOKUP(C1515, Query[[Country]:[Growth Rate]],3,FALSE)</f>
        <v>0.59%</v>
      </c>
      <c r="Q1515" t="str">
        <f>VLOOKUP(C1515, Query[[Country]:[World Percentage]],4,FALSE)</f>
        <v>4.25%</v>
      </c>
      <c r="R1515" t="str">
        <f>VLOOKUP(C1515, Query[[Country]:[Density]],5,FALSE)</f>
        <v>35.32</v>
      </c>
      <c r="S1515" t="str">
        <f>VLOOKUP(C1515, Query[[Country]:[Land Area]],6, FALSE)</f>
        <v>9,147,420</v>
      </c>
      <c r="T1515" t="str">
        <f>VLOOKUP(C1515, Query[[Country]:[Area]],10, FALSE)</f>
        <v>9,372,610</v>
      </c>
      <c r="U1515" t="str">
        <f>VLOOKUP(C1515, Query[[Country]:[Region]],12, FALSE)</f>
        <v>Americas</v>
      </c>
      <c r="V1515" t="str">
        <f>VLOOKUP(C1515, Query[[Country]:[Subregion]],13, FALSE)</f>
        <v>Northern America</v>
      </c>
      <c r="W1515" t="str">
        <f>VLOOKUP(C1515, Query[[Country]:[GDP (IMF)]],16, FALSE)</f>
        <v>$22.20 Tn</v>
      </c>
      <c r="X1515" t="str">
        <f>VLOOKUP(C1515, Query[[Country]:[GDP (UN)]],17, FALSE)</f>
        <v>$18.62 Tn</v>
      </c>
      <c r="Y1515">
        <f>VLOOKUP(C1515, Query[[Country]:[GDP Per Capita]],18, FALSE)</f>
        <v>67063.27</v>
      </c>
    </row>
    <row r="1516" spans="1:25" x14ac:dyDescent="0.2">
      <c r="A1516">
        <v>315</v>
      </c>
      <c r="B1516" t="s">
        <v>380</v>
      </c>
      <c r="C1516" t="s">
        <v>138</v>
      </c>
      <c r="D1516">
        <v>11</v>
      </c>
      <c r="E1516">
        <v>334</v>
      </c>
      <c r="F1516">
        <v>135</v>
      </c>
      <c r="G1516">
        <v>218</v>
      </c>
      <c r="H1516">
        <v>282</v>
      </c>
      <c r="I1516">
        <v>454</v>
      </c>
      <c r="J1516">
        <v>321</v>
      </c>
      <c r="K1516" t="s">
        <v>2742</v>
      </c>
      <c r="L1516">
        <v>419</v>
      </c>
      <c r="M1516">
        <v>45.8</v>
      </c>
      <c r="N1516">
        <v>2015</v>
      </c>
      <c r="O1516" t="str">
        <f>VLOOKUP(C1516, Query[[Country]:[Population Rank]],2,FALSE)</f>
        <v>1</v>
      </c>
      <c r="P1516" t="str">
        <f>VLOOKUP(C1516, Query[[Country]:[Growth Rate]],3,FALSE)</f>
        <v>0.39%</v>
      </c>
      <c r="Q1516" t="str">
        <f>VLOOKUP(C1516, Query[[Country]:[World Percentage]],4,FALSE)</f>
        <v>18.47%</v>
      </c>
      <c r="R1516" t="str">
        <f>VLOOKUP(C1516, Query[[Country]:[Density]],5,FALSE)</f>
        <v>148.28</v>
      </c>
      <c r="S1516" t="str">
        <f>VLOOKUP(C1516, Query[[Country]:[Land Area]],6, FALSE)</f>
        <v>9,388,211</v>
      </c>
      <c r="T1516" t="str">
        <f>VLOOKUP(C1516, Query[[Country]:[Area]],10, FALSE)</f>
        <v>9,706,961</v>
      </c>
      <c r="U1516" t="str">
        <f>VLOOKUP(C1516, Query[[Country]:[Region]],12, FALSE)</f>
        <v>Asia</v>
      </c>
      <c r="V1516" t="str">
        <f>VLOOKUP(C1516, Query[[Country]:[Subregion]],13, FALSE)</f>
        <v>Eastern Asia</v>
      </c>
      <c r="W1516" t="str">
        <f>VLOOKUP(C1516, Query[[Country]:[GDP (IMF)]],16, FALSE)</f>
        <v>$15.47 Tn</v>
      </c>
      <c r="X1516" t="str">
        <f>VLOOKUP(C1516, Query[[Country]:[GDP (UN)]],17, FALSE)</f>
        <v>$11.22 Tn</v>
      </c>
      <c r="Y1516">
        <f>VLOOKUP(C1516, Query[[Country]:[GDP Per Capita]],18, FALSE)</f>
        <v>10746.78</v>
      </c>
    </row>
    <row r="1517" spans="1:25" x14ac:dyDescent="0.2">
      <c r="A1517">
        <v>316</v>
      </c>
      <c r="B1517" t="s">
        <v>329</v>
      </c>
      <c r="C1517" t="s">
        <v>101</v>
      </c>
      <c r="D1517">
        <v>27</v>
      </c>
      <c r="E1517">
        <v>82</v>
      </c>
      <c r="F1517">
        <v>172</v>
      </c>
      <c r="G1517">
        <v>218</v>
      </c>
      <c r="H1517">
        <v>399</v>
      </c>
      <c r="I1517">
        <v>369</v>
      </c>
      <c r="J1517">
        <v>511</v>
      </c>
      <c r="K1517" t="s">
        <v>2860</v>
      </c>
      <c r="L1517">
        <v>376</v>
      </c>
      <c r="M1517">
        <v>45.79</v>
      </c>
      <c r="N1517">
        <v>2015</v>
      </c>
      <c r="O1517" t="str">
        <f>VLOOKUP(C1517, Query[[Country]:[Population Rank]],2,FALSE)</f>
        <v>19</v>
      </c>
      <c r="P1517" t="str">
        <f>VLOOKUP(C1517, Query[[Country]:[Growth Rate]],3,FALSE)</f>
        <v>0.32%</v>
      </c>
      <c r="Q1517" t="str">
        <f>VLOOKUP(C1517, Query[[Country]:[World Percentage]],4,FALSE)</f>
        <v>1.07%</v>
      </c>
      <c r="R1517" t="str">
        <f>VLOOKUP(C1517, Query[[Country]:[Density]],5,FALSE)</f>
        <v>234.61</v>
      </c>
      <c r="S1517" t="str">
        <f>VLOOKUP(C1517, Query[[Country]:[Land Area]],6, FALSE)</f>
        <v>348,560</v>
      </c>
      <c r="T1517" t="str">
        <f>VLOOKUP(C1517, Query[[Country]:[Area]],10, FALSE)</f>
        <v>357,114</v>
      </c>
      <c r="U1517" t="str">
        <f>VLOOKUP(C1517, Query[[Country]:[Region]],12, FALSE)</f>
        <v>Europe</v>
      </c>
      <c r="V1517" t="str">
        <f>VLOOKUP(C1517, Query[[Country]:[Subregion]],13, FALSE)</f>
        <v>Western Europe</v>
      </c>
      <c r="W1517" t="str">
        <f>VLOOKUP(C1517, Query[[Country]:[GDP (IMF)]],16, FALSE)</f>
        <v>$4.16 Tn</v>
      </c>
      <c r="X1517" t="str">
        <f>VLOOKUP(C1517, Query[[Country]:[GDP (UN)]],17, FALSE)</f>
        <v>$3.48 Tn</v>
      </c>
      <c r="Y1517">
        <f>VLOOKUP(C1517, Query[[Country]:[GDP Per Capita]],18, FALSE)</f>
        <v>49617.15</v>
      </c>
    </row>
    <row r="1518" spans="1:25" x14ac:dyDescent="0.2">
      <c r="A1518">
        <v>317</v>
      </c>
      <c r="B1518" t="s">
        <v>354</v>
      </c>
      <c r="C1518" t="s">
        <v>95</v>
      </c>
      <c r="D1518">
        <v>9</v>
      </c>
      <c r="E1518">
        <v>367</v>
      </c>
      <c r="F1518">
        <v>557</v>
      </c>
      <c r="G1518">
        <v>218</v>
      </c>
      <c r="H1518">
        <v>267</v>
      </c>
      <c r="I1518">
        <v>272</v>
      </c>
      <c r="J1518">
        <v>287</v>
      </c>
      <c r="K1518" t="s">
        <v>2871</v>
      </c>
      <c r="L1518">
        <v>816</v>
      </c>
      <c r="M1518">
        <v>45.79</v>
      </c>
      <c r="N1518">
        <v>2015</v>
      </c>
      <c r="O1518" t="str">
        <f>VLOOKUP(C1518, Query[[Country]:[Population Rank]],2,FALSE)</f>
        <v>23</v>
      </c>
      <c r="P1518" t="str">
        <f>VLOOKUP(C1518, Query[[Country]:[Growth Rate]],3,FALSE)</f>
        <v>-0.15%</v>
      </c>
      <c r="Q1518" t="str">
        <f>VLOOKUP(C1518, Query[[Country]:[World Percentage]],4,FALSE)</f>
        <v>0.78%</v>
      </c>
      <c r="R1518" t="str">
        <f>VLOOKUP(C1518, Query[[Country]:[Density]],5,FALSE)</f>
        <v>200.65</v>
      </c>
      <c r="S1518" t="str">
        <f>VLOOKUP(C1518, Query[[Country]:[Land Area]],6, FALSE)</f>
        <v>294,140</v>
      </c>
      <c r="T1518" t="str">
        <f>VLOOKUP(C1518, Query[[Country]:[Area]],10, FALSE)</f>
        <v>301,336</v>
      </c>
      <c r="U1518" t="str">
        <f>VLOOKUP(C1518, Query[[Country]:[Region]],12, FALSE)</f>
        <v>Europe</v>
      </c>
      <c r="V1518" t="str">
        <f>VLOOKUP(C1518, Query[[Country]:[Subregion]],13, FALSE)</f>
        <v>Southern Europe</v>
      </c>
      <c r="W1518" t="str">
        <f>VLOOKUP(C1518, Query[[Country]:[GDP (IMF)]],16, FALSE)</f>
        <v>$2.09 Tn</v>
      </c>
      <c r="X1518" t="str">
        <f>VLOOKUP(C1518, Query[[Country]:[GDP (UN)]],17, FALSE)</f>
        <v>$1.86 Tn</v>
      </c>
      <c r="Y1518">
        <f>VLOOKUP(C1518, Query[[Country]:[GDP Per Capita]],18, FALSE)</f>
        <v>34574.71</v>
      </c>
    </row>
    <row r="1519" spans="1:25" x14ac:dyDescent="0.2">
      <c r="A1519">
        <v>318</v>
      </c>
      <c r="B1519" t="s">
        <v>369</v>
      </c>
      <c r="C1519" t="s">
        <v>101</v>
      </c>
      <c r="D1519">
        <v>28</v>
      </c>
      <c r="E1519">
        <v>367</v>
      </c>
      <c r="F1519">
        <v>303</v>
      </c>
      <c r="G1519">
        <v>218</v>
      </c>
      <c r="H1519">
        <v>302</v>
      </c>
      <c r="I1519">
        <v>241</v>
      </c>
      <c r="J1519">
        <v>287</v>
      </c>
      <c r="K1519" t="s">
        <v>2842</v>
      </c>
      <c r="L1519">
        <v>522</v>
      </c>
      <c r="M1519">
        <v>45.79</v>
      </c>
      <c r="N1519">
        <v>2015</v>
      </c>
      <c r="O1519" t="str">
        <f>VLOOKUP(C1519, Query[[Country]:[Population Rank]],2,FALSE)</f>
        <v>19</v>
      </c>
      <c r="P1519" t="str">
        <f>VLOOKUP(C1519, Query[[Country]:[Growth Rate]],3,FALSE)</f>
        <v>0.32%</v>
      </c>
      <c r="Q1519" t="str">
        <f>VLOOKUP(C1519, Query[[Country]:[World Percentage]],4,FALSE)</f>
        <v>1.07%</v>
      </c>
      <c r="R1519" t="str">
        <f>VLOOKUP(C1519, Query[[Country]:[Density]],5,FALSE)</f>
        <v>234.61</v>
      </c>
      <c r="S1519" t="str">
        <f>VLOOKUP(C1519, Query[[Country]:[Land Area]],6, FALSE)</f>
        <v>348,560</v>
      </c>
      <c r="T1519" t="str">
        <f>VLOOKUP(C1519, Query[[Country]:[Area]],10, FALSE)</f>
        <v>357,114</v>
      </c>
      <c r="U1519" t="str">
        <f>VLOOKUP(C1519, Query[[Country]:[Region]],12, FALSE)</f>
        <v>Europe</v>
      </c>
      <c r="V1519" t="str">
        <f>VLOOKUP(C1519, Query[[Country]:[Subregion]],13, FALSE)</f>
        <v>Western Europe</v>
      </c>
      <c r="W1519" t="str">
        <f>VLOOKUP(C1519, Query[[Country]:[GDP (IMF)]],16, FALSE)</f>
        <v>$4.16 Tn</v>
      </c>
      <c r="X1519" t="str">
        <f>VLOOKUP(C1519, Query[[Country]:[GDP (UN)]],17, FALSE)</f>
        <v>$3.48 Tn</v>
      </c>
      <c r="Y1519">
        <f>VLOOKUP(C1519, Query[[Country]:[GDP Per Capita]],18, FALSE)</f>
        <v>49617.15</v>
      </c>
    </row>
    <row r="1520" spans="1:25" x14ac:dyDescent="0.2">
      <c r="A1520">
        <v>319</v>
      </c>
      <c r="B1520" t="s">
        <v>320</v>
      </c>
      <c r="C1520" t="s">
        <v>189</v>
      </c>
      <c r="D1520">
        <v>3</v>
      </c>
      <c r="E1520">
        <v>367</v>
      </c>
      <c r="F1520">
        <v>359</v>
      </c>
      <c r="G1520">
        <v>218</v>
      </c>
      <c r="H1520">
        <v>256</v>
      </c>
      <c r="I1520">
        <v>466</v>
      </c>
      <c r="J1520">
        <v>368</v>
      </c>
      <c r="K1520" t="s">
        <v>2221</v>
      </c>
      <c r="L1520">
        <v>185</v>
      </c>
      <c r="M1520">
        <v>45.77</v>
      </c>
      <c r="N1520">
        <v>2015</v>
      </c>
    </row>
    <row r="1521" spans="1:25" x14ac:dyDescent="0.2">
      <c r="A1521">
        <v>320</v>
      </c>
      <c r="B1521" t="s">
        <v>186</v>
      </c>
      <c r="C1521" t="s">
        <v>30</v>
      </c>
      <c r="D1521">
        <v>14</v>
      </c>
      <c r="E1521">
        <v>95</v>
      </c>
      <c r="F1521">
        <v>240</v>
      </c>
      <c r="G1521">
        <v>116</v>
      </c>
      <c r="H1521">
        <v>368</v>
      </c>
      <c r="I1521">
        <v>271</v>
      </c>
      <c r="J1521">
        <v>321</v>
      </c>
      <c r="K1521" t="s">
        <v>2860</v>
      </c>
      <c r="L1521">
        <v>301</v>
      </c>
      <c r="M1521">
        <v>45.74</v>
      </c>
      <c r="N1521">
        <v>2015</v>
      </c>
      <c r="O1521" t="str">
        <f>VLOOKUP(C1521, Query[[Country]:[Population Rank]],2,FALSE)</f>
        <v>11</v>
      </c>
      <c r="P1521" t="str">
        <f>VLOOKUP(C1521, Query[[Country]:[Growth Rate]],3,FALSE)</f>
        <v>-0.30%</v>
      </c>
      <c r="Q1521" t="str">
        <f>VLOOKUP(C1521, Query[[Country]:[World Percentage]],4,FALSE)</f>
        <v>1.62%</v>
      </c>
      <c r="R1521" t="str">
        <f>VLOOKUP(C1521, Query[[Country]:[Density]],5,FALSE)</f>
        <v>334.66</v>
      </c>
      <c r="S1521" t="str">
        <f>VLOOKUP(C1521, Query[[Country]:[Land Area]],6, FALSE)</f>
        <v>364,555</v>
      </c>
      <c r="T1521" t="str">
        <f>VLOOKUP(C1521, Query[[Country]:[Area]],10, FALSE)</f>
        <v>377,930</v>
      </c>
      <c r="U1521" t="str">
        <f>VLOOKUP(C1521, Query[[Country]:[Region]],12, FALSE)</f>
        <v>Asia</v>
      </c>
      <c r="V1521" t="str">
        <f>VLOOKUP(C1521, Query[[Country]:[Subregion]],13, FALSE)</f>
        <v>Eastern Asia</v>
      </c>
      <c r="W1521" t="str">
        <f>VLOOKUP(C1521, Query[[Country]:[GDP (IMF)]],16, FALSE)</f>
        <v>$5.50 Tn</v>
      </c>
      <c r="X1521" t="str">
        <f>VLOOKUP(C1521, Query[[Country]:[GDP (UN)]],17, FALSE)</f>
        <v>$4.94 Tn</v>
      </c>
      <c r="Y1521">
        <f>VLOOKUP(C1521, Query[[Country]:[GDP Per Capita]],18, FALSE)</f>
        <v>43450.14</v>
      </c>
    </row>
    <row r="1522" spans="1:25" x14ac:dyDescent="0.2">
      <c r="A1522">
        <v>321</v>
      </c>
      <c r="B1522" t="s">
        <v>2733</v>
      </c>
      <c r="C1522" t="s">
        <v>145</v>
      </c>
      <c r="D1522">
        <v>7</v>
      </c>
      <c r="E1522">
        <v>143</v>
      </c>
      <c r="F1522">
        <v>567</v>
      </c>
      <c r="G1522">
        <v>144</v>
      </c>
      <c r="H1522">
        <v>317</v>
      </c>
      <c r="I1522">
        <v>218</v>
      </c>
      <c r="J1522">
        <v>234</v>
      </c>
      <c r="K1522" t="s">
        <v>2221</v>
      </c>
      <c r="L1522">
        <v>285</v>
      </c>
      <c r="M1522">
        <v>45.73</v>
      </c>
      <c r="N1522">
        <v>2015</v>
      </c>
      <c r="O1522" t="str">
        <f>VLOOKUP(C1522, Query[[Country]:[Population Rank]],2,FALSE)</f>
        <v>81</v>
      </c>
      <c r="P1522" t="str">
        <f>VLOOKUP(C1522, Query[[Country]:[Growth Rate]],3,FALSE)</f>
        <v>0.44%</v>
      </c>
      <c r="Q1522" t="str">
        <f>VLOOKUP(C1522, Query[[Country]:[World Percentage]],4,FALSE)</f>
        <v>0.15%</v>
      </c>
      <c r="R1522" t="str">
        <f>VLOOKUP(C1522, Query[[Country]:[Density]],5,FALSE)</f>
        <v>379.64</v>
      </c>
      <c r="S1522" t="str">
        <f>VLOOKUP(C1522, Query[[Country]:[Land Area]],6, FALSE)</f>
        <v>30,280</v>
      </c>
      <c r="T1522" t="str">
        <f>VLOOKUP(C1522, Query[[Country]:[Area]],10, FALSE)</f>
        <v>30,528</v>
      </c>
      <c r="U1522" t="str">
        <f>VLOOKUP(C1522, Query[[Country]:[Region]],12, FALSE)</f>
        <v>Europe</v>
      </c>
      <c r="V1522" t="str">
        <f>VLOOKUP(C1522, Query[[Country]:[Subregion]],13, FALSE)</f>
        <v>Western Europe</v>
      </c>
      <c r="W1522" t="str">
        <f>VLOOKUP(C1522, Query[[Country]:[GDP (IMF)]],16, FALSE)</f>
        <v>$553.78 Bn</v>
      </c>
      <c r="X1522" t="str">
        <f>VLOOKUP(C1522, Query[[Country]:[GDP (UN)]],17, FALSE)</f>
        <v>$467.96 Bn</v>
      </c>
      <c r="Y1522">
        <f>VLOOKUP(C1522, Query[[Country]:[GDP Per Capita]],18, FALSE)</f>
        <v>47782.49</v>
      </c>
    </row>
    <row r="1523" spans="1:25" x14ac:dyDescent="0.2">
      <c r="A1523">
        <v>322</v>
      </c>
      <c r="B1523" t="s">
        <v>359</v>
      </c>
      <c r="C1523" t="s">
        <v>168</v>
      </c>
      <c r="D1523">
        <v>2</v>
      </c>
      <c r="E1523">
        <v>125</v>
      </c>
      <c r="F1523">
        <v>116</v>
      </c>
      <c r="G1523">
        <v>218</v>
      </c>
      <c r="H1523">
        <v>305</v>
      </c>
      <c r="I1523">
        <v>330</v>
      </c>
      <c r="J1523">
        <v>645</v>
      </c>
      <c r="K1523" t="s">
        <v>2876</v>
      </c>
      <c r="L1523">
        <v>295</v>
      </c>
      <c r="M1523">
        <v>45.72</v>
      </c>
      <c r="N1523">
        <v>2015</v>
      </c>
      <c r="O1523" t="str">
        <f>VLOOKUP(C1523, Query[[Country]:[Population Rank]],2,FALSE)</f>
        <v>6</v>
      </c>
      <c r="P1523" t="str">
        <f>VLOOKUP(C1523, Query[[Country]:[Growth Rate]],3,FALSE)</f>
        <v>0.72%</v>
      </c>
      <c r="Q1523" t="str">
        <f>VLOOKUP(C1523, Query[[Country]:[World Percentage]],4,FALSE)</f>
        <v>2.73%</v>
      </c>
      <c r="R1523" t="str">
        <f>VLOOKUP(C1523, Query[[Country]:[Density]],5,FALSE)</f>
        <v>24.96</v>
      </c>
      <c r="S1523" t="str">
        <f>VLOOKUP(C1523, Query[[Country]:[Land Area]],6, FALSE)</f>
        <v>8,358,140</v>
      </c>
      <c r="T1523" t="str">
        <f>VLOOKUP(C1523, Query[[Country]:[Area]],10, FALSE)</f>
        <v>8,515,767</v>
      </c>
      <c r="U1523" t="str">
        <f>VLOOKUP(C1523, Query[[Country]:[Region]],12, FALSE)</f>
        <v>Americas</v>
      </c>
      <c r="V1523" t="str">
        <f>VLOOKUP(C1523, Query[[Country]:[Subregion]],13, FALSE)</f>
        <v>South America</v>
      </c>
      <c r="W1523" t="str">
        <f>VLOOKUP(C1523, Query[[Country]:[GDP (IMF)]],16, FALSE)</f>
        <v>$2.06 Tn</v>
      </c>
      <c r="X1523" t="str">
        <f>VLOOKUP(C1523, Query[[Country]:[GDP (UN)]],17, FALSE)</f>
        <v>$1.80 Tn</v>
      </c>
      <c r="Y1523">
        <f>VLOOKUP(C1523, Query[[Country]:[GDP Per Capita]],18, FALSE)</f>
        <v>9703.17</v>
      </c>
    </row>
    <row r="1524" spans="1:25" x14ac:dyDescent="0.2">
      <c r="A1524">
        <v>323</v>
      </c>
      <c r="B1524" t="s">
        <v>350</v>
      </c>
      <c r="C1524" t="s">
        <v>15</v>
      </c>
      <c r="D1524">
        <v>118</v>
      </c>
      <c r="E1524">
        <v>367</v>
      </c>
      <c r="F1524">
        <v>567</v>
      </c>
      <c r="G1524">
        <v>218</v>
      </c>
      <c r="H1524">
        <v>427</v>
      </c>
      <c r="I1524">
        <v>404</v>
      </c>
      <c r="J1524">
        <v>197</v>
      </c>
      <c r="K1524" t="s">
        <v>2198</v>
      </c>
      <c r="L1524">
        <v>871</v>
      </c>
      <c r="M1524">
        <v>45.71</v>
      </c>
      <c r="N1524">
        <v>2015</v>
      </c>
      <c r="O1524" t="str">
        <f>VLOOKUP(C1524, Query[[Country]:[Population Rank]],2,FALSE)</f>
        <v>3</v>
      </c>
      <c r="P1524" t="str">
        <f>VLOOKUP(C1524, Query[[Country]:[Growth Rate]],3,FALSE)</f>
        <v>0.59%</v>
      </c>
      <c r="Q1524" t="str">
        <f>VLOOKUP(C1524, Query[[Country]:[World Percentage]],4,FALSE)</f>
        <v>4.25%</v>
      </c>
      <c r="R1524" t="str">
        <f>VLOOKUP(C1524, Query[[Country]:[Density]],5,FALSE)</f>
        <v>35.32</v>
      </c>
      <c r="S1524" t="str">
        <f>VLOOKUP(C1524, Query[[Country]:[Land Area]],6, FALSE)</f>
        <v>9,147,420</v>
      </c>
      <c r="T1524" t="str">
        <f>VLOOKUP(C1524, Query[[Country]:[Area]],10, FALSE)</f>
        <v>9,372,610</v>
      </c>
      <c r="U1524" t="str">
        <f>VLOOKUP(C1524, Query[[Country]:[Region]],12, FALSE)</f>
        <v>Americas</v>
      </c>
      <c r="V1524" t="str">
        <f>VLOOKUP(C1524, Query[[Country]:[Subregion]],13, FALSE)</f>
        <v>Northern America</v>
      </c>
      <c r="W1524" t="str">
        <f>VLOOKUP(C1524, Query[[Country]:[GDP (IMF)]],16, FALSE)</f>
        <v>$22.20 Tn</v>
      </c>
      <c r="X1524" t="str">
        <f>VLOOKUP(C1524, Query[[Country]:[GDP (UN)]],17, FALSE)</f>
        <v>$18.62 Tn</v>
      </c>
      <c r="Y1524">
        <f>VLOOKUP(C1524, Query[[Country]:[GDP Per Capita]],18, FALSE)</f>
        <v>67063.27</v>
      </c>
    </row>
    <row r="1525" spans="1:25" x14ac:dyDescent="0.2">
      <c r="A1525">
        <v>324</v>
      </c>
      <c r="B1525" t="s">
        <v>349</v>
      </c>
      <c r="C1525" t="s">
        <v>15</v>
      </c>
      <c r="D1525">
        <v>119</v>
      </c>
      <c r="E1525">
        <v>198</v>
      </c>
      <c r="F1525">
        <v>256</v>
      </c>
      <c r="G1525">
        <v>218</v>
      </c>
      <c r="H1525">
        <v>357</v>
      </c>
      <c r="I1525">
        <v>288</v>
      </c>
      <c r="J1525">
        <v>368</v>
      </c>
      <c r="K1525" t="s">
        <v>2863</v>
      </c>
      <c r="L1525">
        <v>397</v>
      </c>
      <c r="M1525">
        <v>45.7</v>
      </c>
      <c r="N1525">
        <v>2015</v>
      </c>
      <c r="O1525" t="str">
        <f>VLOOKUP(C1525, Query[[Country]:[Population Rank]],2,FALSE)</f>
        <v>3</v>
      </c>
      <c r="P1525" t="str">
        <f>VLOOKUP(C1525, Query[[Country]:[Growth Rate]],3,FALSE)</f>
        <v>0.59%</v>
      </c>
      <c r="Q1525" t="str">
        <f>VLOOKUP(C1525, Query[[Country]:[World Percentage]],4,FALSE)</f>
        <v>4.25%</v>
      </c>
      <c r="R1525" t="str">
        <f>VLOOKUP(C1525, Query[[Country]:[Density]],5,FALSE)</f>
        <v>35.32</v>
      </c>
      <c r="S1525" t="str">
        <f>VLOOKUP(C1525, Query[[Country]:[Land Area]],6, FALSE)</f>
        <v>9,147,420</v>
      </c>
      <c r="T1525" t="str">
        <f>VLOOKUP(C1525, Query[[Country]:[Area]],10, FALSE)</f>
        <v>9,372,610</v>
      </c>
      <c r="U1525" t="str">
        <f>VLOOKUP(C1525, Query[[Country]:[Region]],12, FALSE)</f>
        <v>Americas</v>
      </c>
      <c r="V1525" t="str">
        <f>VLOOKUP(C1525, Query[[Country]:[Subregion]],13, FALSE)</f>
        <v>Northern America</v>
      </c>
      <c r="W1525" t="str">
        <f>VLOOKUP(C1525, Query[[Country]:[GDP (IMF)]],16, FALSE)</f>
        <v>$22.20 Tn</v>
      </c>
      <c r="X1525" t="str">
        <f>VLOOKUP(C1525, Query[[Country]:[GDP (UN)]],17, FALSE)</f>
        <v>$18.62 Tn</v>
      </c>
      <c r="Y1525">
        <f>VLOOKUP(C1525, Query[[Country]:[GDP Per Capita]],18, FALSE)</f>
        <v>67063.27</v>
      </c>
    </row>
    <row r="1526" spans="1:25" x14ac:dyDescent="0.2">
      <c r="A1526">
        <v>325</v>
      </c>
      <c r="B1526" t="s">
        <v>366</v>
      </c>
      <c r="C1526" t="s">
        <v>19</v>
      </c>
      <c r="D1526">
        <v>29</v>
      </c>
      <c r="E1526">
        <v>367</v>
      </c>
      <c r="F1526">
        <v>567</v>
      </c>
      <c r="G1526">
        <v>218</v>
      </c>
      <c r="H1526">
        <v>270</v>
      </c>
      <c r="I1526">
        <v>205</v>
      </c>
      <c r="J1526">
        <v>161</v>
      </c>
      <c r="K1526" t="s">
        <v>2221</v>
      </c>
      <c r="L1526">
        <v>406</v>
      </c>
      <c r="M1526">
        <v>45.69</v>
      </c>
      <c r="N1526">
        <v>2015</v>
      </c>
      <c r="O1526" t="str">
        <f>VLOOKUP(C1526, Query[[Country]:[Population Rank]],2,FALSE)</f>
        <v>21</v>
      </c>
      <c r="P1526" t="str">
        <f>VLOOKUP(C1526, Query[[Country]:[Growth Rate]],3,FALSE)</f>
        <v>0.53%</v>
      </c>
      <c r="Q1526" t="str">
        <f>VLOOKUP(C1526, Query[[Country]:[World Percentage]],4,FALSE)</f>
        <v>0.87%</v>
      </c>
      <c r="R1526" t="str">
        <f>VLOOKUP(C1526, Query[[Country]:[Density]],5,FALSE)</f>
        <v>279.48</v>
      </c>
      <c r="S1526" t="str">
        <f>VLOOKUP(C1526, Query[[Country]:[Land Area]],6, FALSE)</f>
        <v>241,930</v>
      </c>
      <c r="T1526" t="str">
        <f>VLOOKUP(C1526, Query[[Country]:[Area]],10, FALSE)</f>
        <v>242,900</v>
      </c>
      <c r="U1526" t="str">
        <f>VLOOKUP(C1526, Query[[Country]:[Region]],12, FALSE)</f>
        <v>Europe</v>
      </c>
      <c r="V1526" t="str">
        <f>VLOOKUP(C1526, Query[[Country]:[Subregion]],13, FALSE)</f>
        <v>Northern Europe</v>
      </c>
      <c r="W1526" t="str">
        <f>VLOOKUP(C1526, Query[[Country]:[GDP (IMF)]],16, FALSE)</f>
        <v>$2.93 Tn</v>
      </c>
      <c r="X1526" t="str">
        <f>VLOOKUP(C1526, Query[[Country]:[GDP (UN)]],17, FALSE)</f>
        <v>$2.65 Tn</v>
      </c>
      <c r="Y1526">
        <f>VLOOKUP(C1526, Query[[Country]:[GDP Per Capita]],18, FALSE)</f>
        <v>43117.57</v>
      </c>
    </row>
    <row r="1527" spans="1:25" x14ac:dyDescent="0.2">
      <c r="A1527">
        <v>326</v>
      </c>
      <c r="B1527" t="s">
        <v>363</v>
      </c>
      <c r="C1527" t="s">
        <v>15</v>
      </c>
      <c r="D1527">
        <v>120</v>
      </c>
      <c r="E1527">
        <v>367</v>
      </c>
      <c r="F1527">
        <v>97</v>
      </c>
      <c r="G1527">
        <v>218</v>
      </c>
      <c r="H1527">
        <v>557</v>
      </c>
      <c r="I1527">
        <v>363</v>
      </c>
      <c r="J1527">
        <v>197</v>
      </c>
      <c r="K1527" t="s">
        <v>2735</v>
      </c>
      <c r="L1527">
        <v>386</v>
      </c>
      <c r="M1527">
        <v>45.65</v>
      </c>
      <c r="N1527">
        <v>2015</v>
      </c>
      <c r="O1527" t="str">
        <f>VLOOKUP(C1527, Query[[Country]:[Population Rank]],2,FALSE)</f>
        <v>3</v>
      </c>
      <c r="P1527" t="str">
        <f>VLOOKUP(C1527, Query[[Country]:[Growth Rate]],3,FALSE)</f>
        <v>0.59%</v>
      </c>
      <c r="Q1527" t="str">
        <f>VLOOKUP(C1527, Query[[Country]:[World Percentage]],4,FALSE)</f>
        <v>4.25%</v>
      </c>
      <c r="R1527" t="str">
        <f>VLOOKUP(C1527, Query[[Country]:[Density]],5,FALSE)</f>
        <v>35.32</v>
      </c>
      <c r="S1527" t="str">
        <f>VLOOKUP(C1527, Query[[Country]:[Land Area]],6, FALSE)</f>
        <v>9,147,420</v>
      </c>
      <c r="T1527" t="str">
        <f>VLOOKUP(C1527, Query[[Country]:[Area]],10, FALSE)</f>
        <v>9,372,610</v>
      </c>
      <c r="U1527" t="str">
        <f>VLOOKUP(C1527, Query[[Country]:[Region]],12, FALSE)</f>
        <v>Americas</v>
      </c>
      <c r="V1527" t="str">
        <f>VLOOKUP(C1527, Query[[Country]:[Subregion]],13, FALSE)</f>
        <v>Northern America</v>
      </c>
      <c r="W1527" t="str">
        <f>VLOOKUP(C1527, Query[[Country]:[GDP (IMF)]],16, FALSE)</f>
        <v>$22.20 Tn</v>
      </c>
      <c r="X1527" t="str">
        <f>VLOOKUP(C1527, Query[[Country]:[GDP (UN)]],17, FALSE)</f>
        <v>$18.62 Tn</v>
      </c>
      <c r="Y1527">
        <f>VLOOKUP(C1527, Query[[Country]:[GDP Per Capita]],18, FALSE)</f>
        <v>67063.27</v>
      </c>
    </row>
    <row r="1528" spans="1:25" x14ac:dyDescent="0.2">
      <c r="A1528">
        <v>327</v>
      </c>
      <c r="B1528" t="s">
        <v>375</v>
      </c>
      <c r="C1528" t="s">
        <v>95</v>
      </c>
      <c r="D1528">
        <v>10</v>
      </c>
      <c r="E1528">
        <v>295</v>
      </c>
      <c r="F1528">
        <v>380</v>
      </c>
      <c r="G1528">
        <v>214</v>
      </c>
      <c r="H1528">
        <v>330</v>
      </c>
      <c r="I1528">
        <v>381</v>
      </c>
      <c r="J1528">
        <v>264</v>
      </c>
      <c r="K1528" t="s">
        <v>2848</v>
      </c>
      <c r="L1528">
        <v>680</v>
      </c>
      <c r="M1528">
        <v>45.64</v>
      </c>
      <c r="N1528">
        <v>2015</v>
      </c>
      <c r="O1528" t="str">
        <f>VLOOKUP(C1528, Query[[Country]:[Population Rank]],2,FALSE)</f>
        <v>23</v>
      </c>
      <c r="P1528" t="str">
        <f>VLOOKUP(C1528, Query[[Country]:[Growth Rate]],3,FALSE)</f>
        <v>-0.15%</v>
      </c>
      <c r="Q1528" t="str">
        <f>VLOOKUP(C1528, Query[[Country]:[World Percentage]],4,FALSE)</f>
        <v>0.78%</v>
      </c>
      <c r="R1528" t="str">
        <f>VLOOKUP(C1528, Query[[Country]:[Density]],5,FALSE)</f>
        <v>200.65</v>
      </c>
      <c r="S1528" t="str">
        <f>VLOOKUP(C1528, Query[[Country]:[Land Area]],6, FALSE)</f>
        <v>294,140</v>
      </c>
      <c r="T1528" t="str">
        <f>VLOOKUP(C1528, Query[[Country]:[Area]],10, FALSE)</f>
        <v>301,336</v>
      </c>
      <c r="U1528" t="str">
        <f>VLOOKUP(C1528, Query[[Country]:[Region]],12, FALSE)</f>
        <v>Europe</v>
      </c>
      <c r="V1528" t="str">
        <f>VLOOKUP(C1528, Query[[Country]:[Subregion]],13, FALSE)</f>
        <v>Southern Europe</v>
      </c>
      <c r="W1528" t="str">
        <f>VLOOKUP(C1528, Query[[Country]:[GDP (IMF)]],16, FALSE)</f>
        <v>$2.09 Tn</v>
      </c>
      <c r="X1528" t="str">
        <f>VLOOKUP(C1528, Query[[Country]:[GDP (UN)]],17, FALSE)</f>
        <v>$1.86 Tn</v>
      </c>
      <c r="Y1528">
        <f>VLOOKUP(C1528, Query[[Country]:[GDP Per Capita]],18, FALSE)</f>
        <v>34574.71</v>
      </c>
    </row>
    <row r="1529" spans="1:25" x14ac:dyDescent="0.2">
      <c r="A1529">
        <v>328</v>
      </c>
      <c r="B1529" t="s">
        <v>389</v>
      </c>
      <c r="C1529" t="s">
        <v>101</v>
      </c>
      <c r="D1529">
        <v>29</v>
      </c>
      <c r="E1529">
        <v>367</v>
      </c>
      <c r="F1529">
        <v>567</v>
      </c>
      <c r="G1529">
        <v>218</v>
      </c>
      <c r="H1529">
        <v>260</v>
      </c>
      <c r="I1529">
        <v>263</v>
      </c>
      <c r="J1529">
        <v>321</v>
      </c>
      <c r="K1529" t="s">
        <v>2852</v>
      </c>
      <c r="L1529">
        <v>457</v>
      </c>
      <c r="M1529">
        <v>45.64</v>
      </c>
      <c r="N1529">
        <v>2015</v>
      </c>
      <c r="O1529" t="str">
        <f>VLOOKUP(C1529, Query[[Country]:[Population Rank]],2,FALSE)</f>
        <v>19</v>
      </c>
      <c r="P1529" t="str">
        <f>VLOOKUP(C1529, Query[[Country]:[Growth Rate]],3,FALSE)</f>
        <v>0.32%</v>
      </c>
      <c r="Q1529" t="str">
        <f>VLOOKUP(C1529, Query[[Country]:[World Percentage]],4,FALSE)</f>
        <v>1.07%</v>
      </c>
      <c r="R1529" t="str">
        <f>VLOOKUP(C1529, Query[[Country]:[Density]],5,FALSE)</f>
        <v>234.61</v>
      </c>
      <c r="S1529" t="str">
        <f>VLOOKUP(C1529, Query[[Country]:[Land Area]],6, FALSE)</f>
        <v>348,560</v>
      </c>
      <c r="T1529" t="str">
        <f>VLOOKUP(C1529, Query[[Country]:[Area]],10, FALSE)</f>
        <v>357,114</v>
      </c>
      <c r="U1529" t="str">
        <f>VLOOKUP(C1529, Query[[Country]:[Region]],12, FALSE)</f>
        <v>Europe</v>
      </c>
      <c r="V1529" t="str">
        <f>VLOOKUP(C1529, Query[[Country]:[Subregion]],13, FALSE)</f>
        <v>Western Europe</v>
      </c>
      <c r="W1529" t="str">
        <f>VLOOKUP(C1529, Query[[Country]:[GDP (IMF)]],16, FALSE)</f>
        <v>$4.16 Tn</v>
      </c>
      <c r="X1529" t="str">
        <f>VLOOKUP(C1529, Query[[Country]:[GDP (UN)]],17, FALSE)</f>
        <v>$3.48 Tn</v>
      </c>
      <c r="Y1529">
        <f>VLOOKUP(C1529, Query[[Country]:[GDP Per Capita]],18, FALSE)</f>
        <v>49617.15</v>
      </c>
    </row>
    <row r="1530" spans="1:25" x14ac:dyDescent="0.2">
      <c r="A1530">
        <v>329</v>
      </c>
      <c r="B1530" t="s">
        <v>364</v>
      </c>
      <c r="C1530" t="s">
        <v>95</v>
      </c>
      <c r="D1530">
        <v>11</v>
      </c>
      <c r="E1530">
        <v>367</v>
      </c>
      <c r="F1530">
        <v>567</v>
      </c>
      <c r="G1530">
        <v>218</v>
      </c>
      <c r="H1530">
        <v>478</v>
      </c>
      <c r="I1530">
        <v>279</v>
      </c>
      <c r="J1530">
        <v>321</v>
      </c>
      <c r="K1530" t="s">
        <v>2198</v>
      </c>
      <c r="L1530">
        <v>871</v>
      </c>
      <c r="M1530">
        <v>45.61</v>
      </c>
      <c r="N1530">
        <v>2015</v>
      </c>
      <c r="O1530" t="str">
        <f>VLOOKUP(C1530, Query[[Country]:[Population Rank]],2,FALSE)</f>
        <v>23</v>
      </c>
      <c r="P1530" t="str">
        <f>VLOOKUP(C1530, Query[[Country]:[Growth Rate]],3,FALSE)</f>
        <v>-0.15%</v>
      </c>
      <c r="Q1530" t="str">
        <f>VLOOKUP(C1530, Query[[Country]:[World Percentage]],4,FALSE)</f>
        <v>0.78%</v>
      </c>
      <c r="R1530" t="str">
        <f>VLOOKUP(C1530, Query[[Country]:[Density]],5,FALSE)</f>
        <v>200.65</v>
      </c>
      <c r="S1530" t="str">
        <f>VLOOKUP(C1530, Query[[Country]:[Land Area]],6, FALSE)</f>
        <v>294,140</v>
      </c>
      <c r="T1530" t="str">
        <f>VLOOKUP(C1530, Query[[Country]:[Area]],10, FALSE)</f>
        <v>301,336</v>
      </c>
      <c r="U1530" t="str">
        <f>VLOOKUP(C1530, Query[[Country]:[Region]],12, FALSE)</f>
        <v>Europe</v>
      </c>
      <c r="V1530" t="str">
        <f>VLOOKUP(C1530, Query[[Country]:[Subregion]],13, FALSE)</f>
        <v>Southern Europe</v>
      </c>
      <c r="W1530" t="str">
        <f>VLOOKUP(C1530, Query[[Country]:[GDP (IMF)]],16, FALSE)</f>
        <v>$2.09 Tn</v>
      </c>
      <c r="X1530" t="str">
        <f>VLOOKUP(C1530, Query[[Country]:[GDP (UN)]],17, FALSE)</f>
        <v>$1.86 Tn</v>
      </c>
      <c r="Y1530">
        <f>VLOOKUP(C1530, Query[[Country]:[GDP Per Capita]],18, FALSE)</f>
        <v>34574.71</v>
      </c>
    </row>
    <row r="1531" spans="1:25" x14ac:dyDescent="0.2">
      <c r="A1531">
        <v>330</v>
      </c>
      <c r="B1531" t="s">
        <v>372</v>
      </c>
      <c r="C1531" t="s">
        <v>95</v>
      </c>
      <c r="D1531">
        <v>12</v>
      </c>
      <c r="E1531">
        <v>367</v>
      </c>
      <c r="F1531">
        <v>567</v>
      </c>
      <c r="G1531">
        <v>218</v>
      </c>
      <c r="H1531">
        <v>299</v>
      </c>
      <c r="I1531">
        <v>402</v>
      </c>
      <c r="J1531">
        <v>234</v>
      </c>
      <c r="K1531" t="s">
        <v>2863</v>
      </c>
      <c r="L1531">
        <v>537</v>
      </c>
      <c r="M1531">
        <v>45.61</v>
      </c>
      <c r="N1531">
        <v>2015</v>
      </c>
      <c r="O1531" t="str">
        <f>VLOOKUP(C1531, Query[[Country]:[Population Rank]],2,FALSE)</f>
        <v>23</v>
      </c>
      <c r="P1531" t="str">
        <f>VLOOKUP(C1531, Query[[Country]:[Growth Rate]],3,FALSE)</f>
        <v>-0.15%</v>
      </c>
      <c r="Q1531" t="str">
        <f>VLOOKUP(C1531, Query[[Country]:[World Percentage]],4,FALSE)</f>
        <v>0.78%</v>
      </c>
      <c r="R1531" t="str">
        <f>VLOOKUP(C1531, Query[[Country]:[Density]],5,FALSE)</f>
        <v>200.65</v>
      </c>
      <c r="S1531" t="str">
        <f>VLOOKUP(C1531, Query[[Country]:[Land Area]],6, FALSE)</f>
        <v>294,140</v>
      </c>
      <c r="T1531" t="str">
        <f>VLOOKUP(C1531, Query[[Country]:[Area]],10, FALSE)</f>
        <v>301,336</v>
      </c>
      <c r="U1531" t="str">
        <f>VLOOKUP(C1531, Query[[Country]:[Region]],12, FALSE)</f>
        <v>Europe</v>
      </c>
      <c r="V1531" t="str">
        <f>VLOOKUP(C1531, Query[[Country]:[Subregion]],13, FALSE)</f>
        <v>Southern Europe</v>
      </c>
      <c r="W1531" t="str">
        <f>VLOOKUP(C1531, Query[[Country]:[GDP (IMF)]],16, FALSE)</f>
        <v>$2.09 Tn</v>
      </c>
      <c r="X1531" t="str">
        <f>VLOOKUP(C1531, Query[[Country]:[GDP (UN)]],17, FALSE)</f>
        <v>$1.86 Tn</v>
      </c>
      <c r="Y1531">
        <f>VLOOKUP(C1531, Query[[Country]:[GDP Per Capita]],18, FALSE)</f>
        <v>34574.71</v>
      </c>
    </row>
    <row r="1532" spans="1:25" x14ac:dyDescent="0.2">
      <c r="A1532">
        <v>331</v>
      </c>
      <c r="B1532" t="s">
        <v>425</v>
      </c>
      <c r="C1532" t="s">
        <v>138</v>
      </c>
      <c r="D1532">
        <v>12</v>
      </c>
      <c r="E1532">
        <v>367</v>
      </c>
      <c r="F1532">
        <v>77</v>
      </c>
      <c r="G1532">
        <v>218</v>
      </c>
      <c r="H1532">
        <v>348</v>
      </c>
      <c r="I1532">
        <v>934</v>
      </c>
      <c r="J1532">
        <v>428</v>
      </c>
      <c r="K1532" t="s">
        <v>2877</v>
      </c>
      <c r="L1532">
        <v>245</v>
      </c>
      <c r="M1532">
        <v>45.61</v>
      </c>
      <c r="N1532">
        <v>2015</v>
      </c>
      <c r="O1532" t="str">
        <f>VLOOKUP(C1532, Query[[Country]:[Population Rank]],2,FALSE)</f>
        <v>1</v>
      </c>
      <c r="P1532" t="str">
        <f>VLOOKUP(C1532, Query[[Country]:[Growth Rate]],3,FALSE)</f>
        <v>0.39%</v>
      </c>
      <c r="Q1532" t="str">
        <f>VLOOKUP(C1532, Query[[Country]:[World Percentage]],4,FALSE)</f>
        <v>18.47%</v>
      </c>
      <c r="R1532" t="str">
        <f>VLOOKUP(C1532, Query[[Country]:[Density]],5,FALSE)</f>
        <v>148.28</v>
      </c>
      <c r="S1532" t="str">
        <f>VLOOKUP(C1532, Query[[Country]:[Land Area]],6, FALSE)</f>
        <v>9,388,211</v>
      </c>
      <c r="T1532" t="str">
        <f>VLOOKUP(C1532, Query[[Country]:[Area]],10, FALSE)</f>
        <v>9,706,961</v>
      </c>
      <c r="U1532" t="str">
        <f>VLOOKUP(C1532, Query[[Country]:[Region]],12, FALSE)</f>
        <v>Asia</v>
      </c>
      <c r="V1532" t="str">
        <f>VLOOKUP(C1532, Query[[Country]:[Subregion]],13, FALSE)</f>
        <v>Eastern Asia</v>
      </c>
      <c r="W1532" t="str">
        <f>VLOOKUP(C1532, Query[[Country]:[GDP (IMF)]],16, FALSE)</f>
        <v>$15.47 Tn</v>
      </c>
      <c r="X1532" t="str">
        <f>VLOOKUP(C1532, Query[[Country]:[GDP (UN)]],17, FALSE)</f>
        <v>$11.22 Tn</v>
      </c>
      <c r="Y1532">
        <f>VLOOKUP(C1532, Query[[Country]:[GDP Per Capita]],18, FALSE)</f>
        <v>10746.78</v>
      </c>
    </row>
    <row r="1533" spans="1:25" x14ac:dyDescent="0.2">
      <c r="A1533">
        <v>332</v>
      </c>
      <c r="B1533" t="s">
        <v>245</v>
      </c>
      <c r="C1533" t="s">
        <v>15</v>
      </c>
      <c r="D1533">
        <v>121</v>
      </c>
      <c r="E1533">
        <v>270</v>
      </c>
      <c r="F1533">
        <v>177</v>
      </c>
      <c r="G1533">
        <v>218</v>
      </c>
      <c r="H1533">
        <v>292</v>
      </c>
      <c r="I1533">
        <v>215</v>
      </c>
      <c r="J1533">
        <v>197</v>
      </c>
      <c r="K1533" t="s">
        <v>2878</v>
      </c>
      <c r="L1533">
        <v>458</v>
      </c>
      <c r="M1533">
        <v>45.61</v>
      </c>
      <c r="N1533">
        <v>2015</v>
      </c>
      <c r="O1533" t="str">
        <f>VLOOKUP(C1533, Query[[Country]:[Population Rank]],2,FALSE)</f>
        <v>3</v>
      </c>
      <c r="P1533" t="str">
        <f>VLOOKUP(C1533, Query[[Country]:[Growth Rate]],3,FALSE)</f>
        <v>0.59%</v>
      </c>
      <c r="Q1533" t="str">
        <f>VLOOKUP(C1533, Query[[Country]:[World Percentage]],4,FALSE)</f>
        <v>4.25%</v>
      </c>
      <c r="R1533" t="str">
        <f>VLOOKUP(C1533, Query[[Country]:[Density]],5,FALSE)</f>
        <v>35.32</v>
      </c>
      <c r="S1533" t="str">
        <f>VLOOKUP(C1533, Query[[Country]:[Land Area]],6, FALSE)</f>
        <v>9,147,420</v>
      </c>
      <c r="T1533" t="str">
        <f>VLOOKUP(C1533, Query[[Country]:[Area]],10, FALSE)</f>
        <v>9,372,610</v>
      </c>
      <c r="U1533" t="str">
        <f>VLOOKUP(C1533, Query[[Country]:[Region]],12, FALSE)</f>
        <v>Americas</v>
      </c>
      <c r="V1533" t="str">
        <f>VLOOKUP(C1533, Query[[Country]:[Subregion]],13, FALSE)</f>
        <v>Northern America</v>
      </c>
      <c r="W1533" t="str">
        <f>VLOOKUP(C1533, Query[[Country]:[GDP (IMF)]],16, FALSE)</f>
        <v>$22.20 Tn</v>
      </c>
      <c r="X1533" t="str">
        <f>VLOOKUP(C1533, Query[[Country]:[GDP (UN)]],17, FALSE)</f>
        <v>$18.62 Tn</v>
      </c>
      <c r="Y1533">
        <f>VLOOKUP(C1533, Query[[Country]:[GDP Per Capita]],18, FALSE)</f>
        <v>67063.27</v>
      </c>
    </row>
    <row r="1534" spans="1:25" x14ac:dyDescent="0.2">
      <c r="A1534">
        <v>333</v>
      </c>
      <c r="B1534" t="s">
        <v>388</v>
      </c>
      <c r="C1534" t="s">
        <v>19</v>
      </c>
      <c r="D1534">
        <v>30</v>
      </c>
      <c r="E1534">
        <v>264</v>
      </c>
      <c r="F1534">
        <v>481</v>
      </c>
      <c r="G1534">
        <v>218</v>
      </c>
      <c r="H1534">
        <v>293</v>
      </c>
      <c r="I1534">
        <v>174</v>
      </c>
      <c r="J1534">
        <v>428</v>
      </c>
      <c r="K1534" t="s">
        <v>2666</v>
      </c>
      <c r="L1534">
        <v>353</v>
      </c>
      <c r="M1534">
        <v>45.59</v>
      </c>
      <c r="N1534">
        <v>2015</v>
      </c>
      <c r="O1534" t="str">
        <f>VLOOKUP(C1534, Query[[Country]:[Population Rank]],2,FALSE)</f>
        <v>21</v>
      </c>
      <c r="P1534" t="str">
        <f>VLOOKUP(C1534, Query[[Country]:[Growth Rate]],3,FALSE)</f>
        <v>0.53%</v>
      </c>
      <c r="Q1534" t="str">
        <f>VLOOKUP(C1534, Query[[Country]:[World Percentage]],4,FALSE)</f>
        <v>0.87%</v>
      </c>
      <c r="R1534" t="str">
        <f>VLOOKUP(C1534, Query[[Country]:[Density]],5,FALSE)</f>
        <v>279.48</v>
      </c>
      <c r="S1534" t="str">
        <f>VLOOKUP(C1534, Query[[Country]:[Land Area]],6, FALSE)</f>
        <v>241,930</v>
      </c>
      <c r="T1534" t="str">
        <f>VLOOKUP(C1534, Query[[Country]:[Area]],10, FALSE)</f>
        <v>242,900</v>
      </c>
      <c r="U1534" t="str">
        <f>VLOOKUP(C1534, Query[[Country]:[Region]],12, FALSE)</f>
        <v>Europe</v>
      </c>
      <c r="V1534" t="str">
        <f>VLOOKUP(C1534, Query[[Country]:[Subregion]],13, FALSE)</f>
        <v>Northern Europe</v>
      </c>
      <c r="W1534" t="str">
        <f>VLOOKUP(C1534, Query[[Country]:[GDP (IMF)]],16, FALSE)</f>
        <v>$2.93 Tn</v>
      </c>
      <c r="X1534" t="str">
        <f>VLOOKUP(C1534, Query[[Country]:[GDP (UN)]],17, FALSE)</f>
        <v>$2.65 Tn</v>
      </c>
      <c r="Y1534">
        <f>VLOOKUP(C1534, Query[[Country]:[GDP Per Capita]],18, FALSE)</f>
        <v>43117.57</v>
      </c>
    </row>
    <row r="1535" spans="1:25" x14ac:dyDescent="0.2">
      <c r="A1535">
        <v>334</v>
      </c>
      <c r="B1535" t="s">
        <v>367</v>
      </c>
      <c r="C1535" t="s">
        <v>368</v>
      </c>
      <c r="D1535">
        <v>1</v>
      </c>
      <c r="E1535">
        <v>282</v>
      </c>
      <c r="F1535">
        <v>546</v>
      </c>
      <c r="G1535">
        <v>218</v>
      </c>
      <c r="H1535">
        <v>199</v>
      </c>
      <c r="I1535">
        <v>219</v>
      </c>
      <c r="J1535">
        <v>368</v>
      </c>
      <c r="K1535" t="s">
        <v>2867</v>
      </c>
      <c r="L1535">
        <v>486</v>
      </c>
      <c r="M1535">
        <v>45.58</v>
      </c>
      <c r="N1535">
        <v>2015</v>
      </c>
      <c r="O1535" t="str">
        <f>VLOOKUP(C1535, Query[[Country]:[Population Rank]],2,FALSE)</f>
        <v>10</v>
      </c>
      <c r="P1535" t="str">
        <f>VLOOKUP(C1535, Query[[Country]:[Growth Rate]],3,FALSE)</f>
        <v>1.06%</v>
      </c>
      <c r="Q1535" t="str">
        <f>VLOOKUP(C1535, Query[[Country]:[World Percentage]],4,FALSE)</f>
        <v>1.65%</v>
      </c>
      <c r="R1535" t="str">
        <f>VLOOKUP(C1535, Query[[Country]:[Density]],5,FALSE)</f>
        <v>65.64</v>
      </c>
      <c r="S1535" t="str">
        <f>VLOOKUP(C1535, Query[[Country]:[Land Area]],6, FALSE)</f>
        <v>1,943,950</v>
      </c>
      <c r="T1535" t="str">
        <f>VLOOKUP(C1535, Query[[Country]:[Area]],10, FALSE)</f>
        <v>1,964,375</v>
      </c>
      <c r="U1535" t="str">
        <f>VLOOKUP(C1535, Query[[Country]:[Region]],12, FALSE)</f>
        <v>Americas</v>
      </c>
      <c r="V1535" t="str">
        <f>VLOOKUP(C1535, Query[[Country]:[Subregion]],13, FALSE)</f>
        <v>Central America</v>
      </c>
      <c r="W1535" t="str">
        <f>VLOOKUP(C1535, Query[[Country]:[GDP (IMF)]],16, FALSE)</f>
        <v>$1.30 Tn</v>
      </c>
      <c r="X1535" t="str">
        <f>VLOOKUP(C1535, Query[[Country]:[GDP (UN)]],17, FALSE)</f>
        <v>$1.08 Tn</v>
      </c>
      <c r="Y1535">
        <f>VLOOKUP(C1535, Query[[Country]:[GDP Per Capita]],18, FALSE)</f>
        <v>10065.32</v>
      </c>
    </row>
    <row r="1536" spans="1:25" x14ac:dyDescent="0.2">
      <c r="A1536">
        <v>335</v>
      </c>
      <c r="B1536" t="s">
        <v>371</v>
      </c>
      <c r="C1536" t="s">
        <v>115</v>
      </c>
      <c r="D1536">
        <v>8</v>
      </c>
      <c r="E1536">
        <v>219</v>
      </c>
      <c r="F1536">
        <v>445</v>
      </c>
      <c r="G1536">
        <v>218</v>
      </c>
      <c r="H1536">
        <v>234</v>
      </c>
      <c r="I1536">
        <v>243</v>
      </c>
      <c r="J1536">
        <v>287</v>
      </c>
      <c r="K1536" t="s">
        <v>2685</v>
      </c>
      <c r="L1536">
        <v>465</v>
      </c>
      <c r="M1536">
        <v>45.58</v>
      </c>
      <c r="N1536">
        <v>2015</v>
      </c>
      <c r="O1536" t="str">
        <f>VLOOKUP(C1536, Query[[Country]:[Population Rank]],2,FALSE)</f>
        <v>55</v>
      </c>
      <c r="P1536" t="str">
        <f>VLOOKUP(C1536, Query[[Country]:[Growth Rate]],3,FALSE)</f>
        <v>1.18%</v>
      </c>
      <c r="Q1536" t="str">
        <f>VLOOKUP(C1536, Query[[Country]:[World Percentage]],4,FALSE)</f>
        <v>0.33%</v>
      </c>
      <c r="R1536" t="str">
        <f>VLOOKUP(C1536, Query[[Country]:[Density]],5,FALSE)</f>
        <v>3.32</v>
      </c>
      <c r="S1536" t="str">
        <f>VLOOKUP(C1536, Query[[Country]:[Land Area]],6, FALSE)</f>
        <v>7,682,300</v>
      </c>
      <c r="T1536" t="str">
        <f>VLOOKUP(C1536, Query[[Country]:[Area]],10, FALSE)</f>
        <v>7,692,024</v>
      </c>
      <c r="U1536" t="str">
        <f>VLOOKUP(C1536, Query[[Country]:[Region]],12, FALSE)</f>
        <v>Oceania</v>
      </c>
      <c r="V1536" t="str">
        <f>VLOOKUP(C1536, Query[[Country]:[Subregion]],13, FALSE)</f>
        <v>Australia and New Zealand</v>
      </c>
      <c r="W1536" t="str">
        <f>VLOOKUP(C1536, Query[[Country]:[GDP (IMF)]],16, FALSE)</f>
        <v>$1.48 Tn</v>
      </c>
      <c r="X1536" t="str">
        <f>VLOOKUP(C1536, Query[[Country]:[GDP (UN)]],17, FALSE)</f>
        <v>$1.30 Tn</v>
      </c>
      <c r="Y1536">
        <f>VLOOKUP(C1536, Query[[Country]:[GDP Per Capita]],18, FALSE)</f>
        <v>58096.73</v>
      </c>
    </row>
    <row r="1537" spans="1:25" x14ac:dyDescent="0.2">
      <c r="A1537">
        <v>336</v>
      </c>
      <c r="B1537" t="s">
        <v>381</v>
      </c>
      <c r="C1537" t="s">
        <v>19</v>
      </c>
      <c r="D1537">
        <v>31</v>
      </c>
      <c r="E1537">
        <v>206</v>
      </c>
      <c r="F1537">
        <v>567</v>
      </c>
      <c r="G1537">
        <v>179</v>
      </c>
      <c r="H1537">
        <v>349</v>
      </c>
      <c r="I1537">
        <v>211</v>
      </c>
      <c r="J1537">
        <v>146</v>
      </c>
      <c r="K1537" t="s">
        <v>2722</v>
      </c>
      <c r="L1537">
        <v>500</v>
      </c>
      <c r="M1537">
        <v>45.58</v>
      </c>
      <c r="N1537">
        <v>2015</v>
      </c>
      <c r="O1537" t="str">
        <f>VLOOKUP(C1537, Query[[Country]:[Population Rank]],2,FALSE)</f>
        <v>21</v>
      </c>
      <c r="P1537" t="str">
        <f>VLOOKUP(C1537, Query[[Country]:[Growth Rate]],3,FALSE)</f>
        <v>0.53%</v>
      </c>
      <c r="Q1537" t="str">
        <f>VLOOKUP(C1537, Query[[Country]:[World Percentage]],4,FALSE)</f>
        <v>0.87%</v>
      </c>
      <c r="R1537" t="str">
        <f>VLOOKUP(C1537, Query[[Country]:[Density]],5,FALSE)</f>
        <v>279.48</v>
      </c>
      <c r="S1537" t="str">
        <f>VLOOKUP(C1537, Query[[Country]:[Land Area]],6, FALSE)</f>
        <v>241,930</v>
      </c>
      <c r="T1537" t="str">
        <f>VLOOKUP(C1537, Query[[Country]:[Area]],10, FALSE)</f>
        <v>242,900</v>
      </c>
      <c r="U1537" t="str">
        <f>VLOOKUP(C1537, Query[[Country]:[Region]],12, FALSE)</f>
        <v>Europe</v>
      </c>
      <c r="V1537" t="str">
        <f>VLOOKUP(C1537, Query[[Country]:[Subregion]],13, FALSE)</f>
        <v>Northern Europe</v>
      </c>
      <c r="W1537" t="str">
        <f>VLOOKUP(C1537, Query[[Country]:[GDP (IMF)]],16, FALSE)</f>
        <v>$2.93 Tn</v>
      </c>
      <c r="X1537" t="str">
        <f>VLOOKUP(C1537, Query[[Country]:[GDP (UN)]],17, FALSE)</f>
        <v>$2.65 Tn</v>
      </c>
      <c r="Y1537">
        <f>VLOOKUP(C1537, Query[[Country]:[GDP Per Capita]],18, FALSE)</f>
        <v>43117.57</v>
      </c>
    </row>
    <row r="1538" spans="1:25" x14ac:dyDescent="0.2">
      <c r="A1538">
        <v>337</v>
      </c>
      <c r="B1538" t="s">
        <v>430</v>
      </c>
      <c r="C1538" t="s">
        <v>52</v>
      </c>
      <c r="D1538">
        <v>15</v>
      </c>
      <c r="E1538">
        <v>367</v>
      </c>
      <c r="F1538">
        <v>106</v>
      </c>
      <c r="G1538">
        <v>218</v>
      </c>
      <c r="H1538">
        <v>382</v>
      </c>
      <c r="I1538">
        <v>408</v>
      </c>
      <c r="J1538">
        <v>264</v>
      </c>
      <c r="K1538" t="s">
        <v>2843</v>
      </c>
      <c r="L1538">
        <v>871</v>
      </c>
      <c r="M1538">
        <v>45.56</v>
      </c>
      <c r="N1538">
        <v>2015</v>
      </c>
      <c r="O1538" t="str">
        <f>VLOOKUP(C1538, Query[[Country]:[Population Rank]],2,FALSE)</f>
        <v>39</v>
      </c>
      <c r="P1538" t="str">
        <f>VLOOKUP(C1538, Query[[Country]:[Growth Rate]],3,FALSE)</f>
        <v>0.89%</v>
      </c>
      <c r="Q1538" t="str">
        <f>VLOOKUP(C1538, Query[[Country]:[World Percentage]],4,FALSE)</f>
        <v>0.48%</v>
      </c>
      <c r="R1538" t="str">
        <f>VLOOKUP(C1538, Query[[Country]:[Density]],5,FALSE)</f>
        <v>3.78</v>
      </c>
      <c r="S1538" t="str">
        <f>VLOOKUP(C1538, Query[[Country]:[Land Area]],6, FALSE)</f>
        <v>9,093,510</v>
      </c>
      <c r="T1538" t="str">
        <f>VLOOKUP(C1538, Query[[Country]:[Area]],10, FALSE)</f>
        <v>9,984,670</v>
      </c>
      <c r="U1538" t="str">
        <f>VLOOKUP(C1538, Query[[Country]:[Region]],12, FALSE)</f>
        <v>Americas</v>
      </c>
      <c r="V1538" t="str">
        <f>VLOOKUP(C1538, Query[[Country]:[Subregion]],13, FALSE)</f>
        <v>Northern America</v>
      </c>
      <c r="W1538" t="str">
        <f>VLOOKUP(C1538, Query[[Country]:[GDP (IMF)]],16, FALSE)</f>
        <v>$1.83 Tn</v>
      </c>
      <c r="X1538" t="str">
        <f>VLOOKUP(C1538, Query[[Country]:[GDP (UN)]],17, FALSE)</f>
        <v>$1.53 Tn</v>
      </c>
      <c r="Y1538">
        <f>VLOOKUP(C1538, Query[[Country]:[GDP Per Capita]],18, FALSE)</f>
        <v>48552.87</v>
      </c>
    </row>
    <row r="1539" spans="1:25" x14ac:dyDescent="0.2">
      <c r="A1539">
        <v>338</v>
      </c>
      <c r="B1539" t="s">
        <v>378</v>
      </c>
      <c r="C1539" t="s">
        <v>159</v>
      </c>
      <c r="D1539">
        <v>6</v>
      </c>
      <c r="E1539">
        <v>367</v>
      </c>
      <c r="F1539">
        <v>76</v>
      </c>
      <c r="G1539">
        <v>218</v>
      </c>
      <c r="H1539">
        <v>578</v>
      </c>
      <c r="I1539">
        <v>722</v>
      </c>
      <c r="J1539">
        <v>511</v>
      </c>
      <c r="K1539" t="s">
        <v>2879</v>
      </c>
      <c r="L1539">
        <v>645</v>
      </c>
      <c r="M1539">
        <v>45.56</v>
      </c>
      <c r="N1539">
        <v>2015</v>
      </c>
      <c r="O1539" t="str">
        <f>VLOOKUP(C1539, Query[[Country]:[Population Rank]],2,FALSE)</f>
        <v>30</v>
      </c>
      <c r="P1539" t="str">
        <f>VLOOKUP(C1539, Query[[Country]:[Growth Rate]],3,FALSE)</f>
        <v>0.04%</v>
      </c>
      <c r="Q1539" t="str">
        <f>VLOOKUP(C1539, Query[[Country]:[World Percentage]],4,FALSE)</f>
        <v>0.60%</v>
      </c>
      <c r="R1539" t="str">
        <f>VLOOKUP(C1539, Query[[Country]:[Density]],5,FALSE)</f>
        <v>92.40</v>
      </c>
      <c r="S1539" t="str">
        <f>VLOOKUP(C1539, Query[[Country]:[Land Area]],6, FALSE)</f>
        <v>498,800</v>
      </c>
      <c r="T1539" t="str">
        <f>VLOOKUP(C1539, Query[[Country]:[Area]],10, FALSE)</f>
        <v>505,992</v>
      </c>
      <c r="U1539" t="str">
        <f>VLOOKUP(C1539, Query[[Country]:[Region]],12, FALSE)</f>
        <v>Europe</v>
      </c>
      <c r="V1539" t="str">
        <f>VLOOKUP(C1539, Query[[Country]:[Subregion]],13, FALSE)</f>
        <v>Southern Europe</v>
      </c>
      <c r="W1539" t="str">
        <f>VLOOKUP(C1539, Query[[Country]:[GDP (IMF)]],16, FALSE)</f>
        <v>$1.50 Tn</v>
      </c>
      <c r="X1539" t="str">
        <f>VLOOKUP(C1539, Query[[Country]:[GDP (UN)]],17, FALSE)</f>
        <v>$1.24 Tn</v>
      </c>
      <c r="Y1539">
        <f>VLOOKUP(C1539, Query[[Country]:[GDP Per Capita]],18, FALSE)</f>
        <v>32019.83</v>
      </c>
    </row>
    <row r="1540" spans="1:25" x14ac:dyDescent="0.2">
      <c r="A1540">
        <v>339</v>
      </c>
      <c r="B1540" t="s">
        <v>377</v>
      </c>
      <c r="C1540" t="s">
        <v>15</v>
      </c>
      <c r="D1540">
        <v>122</v>
      </c>
      <c r="E1540">
        <v>346</v>
      </c>
      <c r="F1540">
        <v>567</v>
      </c>
      <c r="G1540">
        <v>218</v>
      </c>
      <c r="H1540">
        <v>378</v>
      </c>
      <c r="I1540">
        <v>217</v>
      </c>
      <c r="J1540">
        <v>161</v>
      </c>
      <c r="K1540" t="s">
        <v>2666</v>
      </c>
      <c r="L1540">
        <v>729</v>
      </c>
      <c r="M1540">
        <v>45.55</v>
      </c>
      <c r="N1540">
        <v>2015</v>
      </c>
      <c r="O1540" t="str">
        <f>VLOOKUP(C1540, Query[[Country]:[Population Rank]],2,FALSE)</f>
        <v>3</v>
      </c>
      <c r="P1540" t="str">
        <f>VLOOKUP(C1540, Query[[Country]:[Growth Rate]],3,FALSE)</f>
        <v>0.59%</v>
      </c>
      <c r="Q1540" t="str">
        <f>VLOOKUP(C1540, Query[[Country]:[World Percentage]],4,FALSE)</f>
        <v>4.25%</v>
      </c>
      <c r="R1540" t="str">
        <f>VLOOKUP(C1540, Query[[Country]:[Density]],5,FALSE)</f>
        <v>35.32</v>
      </c>
      <c r="S1540" t="str">
        <f>VLOOKUP(C1540, Query[[Country]:[Land Area]],6, FALSE)</f>
        <v>9,147,420</v>
      </c>
      <c r="T1540" t="str">
        <f>VLOOKUP(C1540, Query[[Country]:[Area]],10, FALSE)</f>
        <v>9,372,610</v>
      </c>
      <c r="U1540" t="str">
        <f>VLOOKUP(C1540, Query[[Country]:[Region]],12, FALSE)</f>
        <v>Americas</v>
      </c>
      <c r="V1540" t="str">
        <f>VLOOKUP(C1540, Query[[Country]:[Subregion]],13, FALSE)</f>
        <v>Northern America</v>
      </c>
      <c r="W1540" t="str">
        <f>VLOOKUP(C1540, Query[[Country]:[GDP (IMF)]],16, FALSE)</f>
        <v>$22.20 Tn</v>
      </c>
      <c r="X1540" t="str">
        <f>VLOOKUP(C1540, Query[[Country]:[GDP (UN)]],17, FALSE)</f>
        <v>$18.62 Tn</v>
      </c>
      <c r="Y1540">
        <f>VLOOKUP(C1540, Query[[Country]:[GDP Per Capita]],18, FALSE)</f>
        <v>67063.27</v>
      </c>
    </row>
    <row r="1541" spans="1:25" x14ac:dyDescent="0.2">
      <c r="A1541">
        <v>340</v>
      </c>
      <c r="B1541" t="s">
        <v>376</v>
      </c>
      <c r="C1541" t="s">
        <v>19</v>
      </c>
      <c r="D1541">
        <v>32</v>
      </c>
      <c r="E1541">
        <v>367</v>
      </c>
      <c r="F1541">
        <v>567</v>
      </c>
      <c r="G1541">
        <v>218</v>
      </c>
      <c r="H1541">
        <v>554</v>
      </c>
      <c r="I1541">
        <v>476</v>
      </c>
      <c r="J1541">
        <v>368</v>
      </c>
      <c r="K1541" t="s">
        <v>2871</v>
      </c>
      <c r="L1541">
        <v>648</v>
      </c>
      <c r="M1541">
        <v>45.55</v>
      </c>
      <c r="N1541">
        <v>2015</v>
      </c>
      <c r="O1541" t="str">
        <f>VLOOKUP(C1541, Query[[Country]:[Population Rank]],2,FALSE)</f>
        <v>21</v>
      </c>
      <c r="P1541" t="str">
        <f>VLOOKUP(C1541, Query[[Country]:[Growth Rate]],3,FALSE)</f>
        <v>0.53%</v>
      </c>
      <c r="Q1541" t="str">
        <f>VLOOKUP(C1541, Query[[Country]:[World Percentage]],4,FALSE)</f>
        <v>0.87%</v>
      </c>
      <c r="R1541" t="str">
        <f>VLOOKUP(C1541, Query[[Country]:[Density]],5,FALSE)</f>
        <v>279.48</v>
      </c>
      <c r="S1541" t="str">
        <f>VLOOKUP(C1541, Query[[Country]:[Land Area]],6, FALSE)</f>
        <v>241,930</v>
      </c>
      <c r="T1541" t="str">
        <f>VLOOKUP(C1541, Query[[Country]:[Area]],10, FALSE)</f>
        <v>242,900</v>
      </c>
      <c r="U1541" t="str">
        <f>VLOOKUP(C1541, Query[[Country]:[Region]],12, FALSE)</f>
        <v>Europe</v>
      </c>
      <c r="V1541" t="str">
        <f>VLOOKUP(C1541, Query[[Country]:[Subregion]],13, FALSE)</f>
        <v>Northern Europe</v>
      </c>
      <c r="W1541" t="str">
        <f>VLOOKUP(C1541, Query[[Country]:[GDP (IMF)]],16, FALSE)</f>
        <v>$2.93 Tn</v>
      </c>
      <c r="X1541" t="str">
        <f>VLOOKUP(C1541, Query[[Country]:[GDP (UN)]],17, FALSE)</f>
        <v>$2.65 Tn</v>
      </c>
      <c r="Y1541">
        <f>VLOOKUP(C1541, Query[[Country]:[GDP Per Capita]],18, FALSE)</f>
        <v>43117.57</v>
      </c>
    </row>
    <row r="1542" spans="1:25" x14ac:dyDescent="0.2">
      <c r="A1542">
        <v>341</v>
      </c>
      <c r="B1542" t="s">
        <v>357</v>
      </c>
      <c r="C1542" t="s">
        <v>358</v>
      </c>
      <c r="D1542">
        <v>1</v>
      </c>
      <c r="E1542">
        <v>367</v>
      </c>
      <c r="F1542">
        <v>59</v>
      </c>
      <c r="G1542">
        <v>218</v>
      </c>
      <c r="H1542">
        <v>635</v>
      </c>
      <c r="I1542">
        <v>943</v>
      </c>
      <c r="J1542">
        <v>812</v>
      </c>
      <c r="K1542" t="s">
        <v>2880</v>
      </c>
      <c r="L1542">
        <v>625</v>
      </c>
      <c r="M1542">
        <v>45.54</v>
      </c>
      <c r="N1542">
        <v>2015</v>
      </c>
      <c r="O1542" t="str">
        <f>VLOOKUP(C1542, Query[[Country]:[Population Rank]],2,FALSE)</f>
        <v>2</v>
      </c>
      <c r="P1542" t="str">
        <f>VLOOKUP(C1542, Query[[Country]:[Growth Rate]],3,FALSE)</f>
        <v>0.99%</v>
      </c>
      <c r="Q1542" t="str">
        <f>VLOOKUP(C1542, Query[[Country]:[World Percentage]],4,FALSE)</f>
        <v>17.70%</v>
      </c>
      <c r="R1542" t="str">
        <f>VLOOKUP(C1542, Query[[Country]:[Density]],5,FALSE)</f>
        <v>419.76</v>
      </c>
      <c r="S1542" t="str">
        <f>VLOOKUP(C1542, Query[[Country]:[Land Area]],6, FALSE)</f>
        <v>2,973,190</v>
      </c>
      <c r="T1542" t="str">
        <f>VLOOKUP(C1542, Query[[Country]:[Area]],10, FALSE)</f>
        <v>3,287,590</v>
      </c>
      <c r="U1542" t="str">
        <f>VLOOKUP(C1542, Query[[Country]:[Region]],12, FALSE)</f>
        <v>Asia</v>
      </c>
      <c r="V1542" t="str">
        <f>VLOOKUP(C1542, Query[[Country]:[Subregion]],13, FALSE)</f>
        <v>Southern Asia</v>
      </c>
      <c r="W1542" t="str">
        <f>VLOOKUP(C1542, Query[[Country]:[GDP (IMF)]],16, FALSE)</f>
        <v>$3.26 Tn</v>
      </c>
      <c r="X1542" t="str">
        <f>VLOOKUP(C1542, Query[[Country]:[GDP (UN)]],17, FALSE)</f>
        <v>$2.26 Tn</v>
      </c>
      <c r="Y1542">
        <f>VLOOKUP(C1542, Query[[Country]:[GDP Per Capita]],18, FALSE)</f>
        <v>2360.66</v>
      </c>
    </row>
    <row r="1543" spans="1:25" x14ac:dyDescent="0.2">
      <c r="A1543">
        <v>342</v>
      </c>
      <c r="B1543" t="s">
        <v>397</v>
      </c>
      <c r="C1543" t="s">
        <v>95</v>
      </c>
      <c r="D1543">
        <v>13</v>
      </c>
      <c r="E1543">
        <v>367</v>
      </c>
      <c r="F1543">
        <v>443</v>
      </c>
      <c r="G1543">
        <v>218</v>
      </c>
      <c r="H1543">
        <v>395</v>
      </c>
      <c r="I1543">
        <v>286</v>
      </c>
      <c r="J1543">
        <v>287</v>
      </c>
      <c r="K1543" t="s">
        <v>2715</v>
      </c>
      <c r="L1543">
        <v>616</v>
      </c>
      <c r="M1543">
        <v>45.54</v>
      </c>
      <c r="N1543">
        <v>2015</v>
      </c>
      <c r="O1543" t="str">
        <f>VLOOKUP(C1543, Query[[Country]:[Population Rank]],2,FALSE)</f>
        <v>23</v>
      </c>
      <c r="P1543" t="str">
        <f>VLOOKUP(C1543, Query[[Country]:[Growth Rate]],3,FALSE)</f>
        <v>-0.15%</v>
      </c>
      <c r="Q1543" t="str">
        <f>VLOOKUP(C1543, Query[[Country]:[World Percentage]],4,FALSE)</f>
        <v>0.78%</v>
      </c>
      <c r="R1543" t="str">
        <f>VLOOKUP(C1543, Query[[Country]:[Density]],5,FALSE)</f>
        <v>200.65</v>
      </c>
      <c r="S1543" t="str">
        <f>VLOOKUP(C1543, Query[[Country]:[Land Area]],6, FALSE)</f>
        <v>294,140</v>
      </c>
      <c r="T1543" t="str">
        <f>VLOOKUP(C1543, Query[[Country]:[Area]],10, FALSE)</f>
        <v>301,336</v>
      </c>
      <c r="U1543" t="str">
        <f>VLOOKUP(C1543, Query[[Country]:[Region]],12, FALSE)</f>
        <v>Europe</v>
      </c>
      <c r="V1543" t="str">
        <f>VLOOKUP(C1543, Query[[Country]:[Subregion]],13, FALSE)</f>
        <v>Southern Europe</v>
      </c>
      <c r="W1543" t="str">
        <f>VLOOKUP(C1543, Query[[Country]:[GDP (IMF)]],16, FALSE)</f>
        <v>$2.09 Tn</v>
      </c>
      <c r="X1543" t="str">
        <f>VLOOKUP(C1543, Query[[Country]:[GDP (UN)]],17, FALSE)</f>
        <v>$1.86 Tn</v>
      </c>
      <c r="Y1543">
        <f>VLOOKUP(C1543, Query[[Country]:[GDP Per Capita]],18, FALSE)</f>
        <v>34574.71</v>
      </c>
    </row>
    <row r="1544" spans="1:25" x14ac:dyDescent="0.2">
      <c r="A1544">
        <v>343</v>
      </c>
      <c r="B1544" t="s">
        <v>373</v>
      </c>
      <c r="C1544" t="s">
        <v>19</v>
      </c>
      <c r="D1544">
        <v>33</v>
      </c>
      <c r="E1544">
        <v>183</v>
      </c>
      <c r="F1544">
        <v>387</v>
      </c>
      <c r="G1544">
        <v>218</v>
      </c>
      <c r="H1544">
        <v>306</v>
      </c>
      <c r="I1544">
        <v>276</v>
      </c>
      <c r="J1544">
        <v>264</v>
      </c>
      <c r="K1544" t="s">
        <v>2722</v>
      </c>
      <c r="L1544">
        <v>377</v>
      </c>
      <c r="M1544">
        <v>45.53</v>
      </c>
      <c r="N1544">
        <v>2015</v>
      </c>
      <c r="O1544" t="str">
        <f>VLOOKUP(C1544, Query[[Country]:[Population Rank]],2,FALSE)</f>
        <v>21</v>
      </c>
      <c r="P1544" t="str">
        <f>VLOOKUP(C1544, Query[[Country]:[Growth Rate]],3,FALSE)</f>
        <v>0.53%</v>
      </c>
      <c r="Q1544" t="str">
        <f>VLOOKUP(C1544, Query[[Country]:[World Percentage]],4,FALSE)</f>
        <v>0.87%</v>
      </c>
      <c r="R1544" t="str">
        <f>VLOOKUP(C1544, Query[[Country]:[Density]],5,FALSE)</f>
        <v>279.48</v>
      </c>
      <c r="S1544" t="str">
        <f>VLOOKUP(C1544, Query[[Country]:[Land Area]],6, FALSE)</f>
        <v>241,930</v>
      </c>
      <c r="T1544" t="str">
        <f>VLOOKUP(C1544, Query[[Country]:[Area]],10, FALSE)</f>
        <v>242,900</v>
      </c>
      <c r="U1544" t="str">
        <f>VLOOKUP(C1544, Query[[Country]:[Region]],12, FALSE)</f>
        <v>Europe</v>
      </c>
      <c r="V1544" t="str">
        <f>VLOOKUP(C1544, Query[[Country]:[Subregion]],13, FALSE)</f>
        <v>Northern Europe</v>
      </c>
      <c r="W1544" t="str">
        <f>VLOOKUP(C1544, Query[[Country]:[GDP (IMF)]],16, FALSE)</f>
        <v>$2.93 Tn</v>
      </c>
      <c r="X1544" t="str">
        <f>VLOOKUP(C1544, Query[[Country]:[GDP (UN)]],17, FALSE)</f>
        <v>$2.65 Tn</v>
      </c>
      <c r="Y1544">
        <f>VLOOKUP(C1544, Query[[Country]:[GDP Per Capita]],18, FALSE)</f>
        <v>43117.57</v>
      </c>
    </row>
    <row r="1545" spans="1:25" x14ac:dyDescent="0.2">
      <c r="A1545">
        <v>344</v>
      </c>
      <c r="B1545" t="s">
        <v>390</v>
      </c>
      <c r="C1545" t="s">
        <v>95</v>
      </c>
      <c r="D1545">
        <v>14</v>
      </c>
      <c r="E1545">
        <v>367</v>
      </c>
      <c r="F1545">
        <v>567</v>
      </c>
      <c r="G1545">
        <v>116</v>
      </c>
      <c r="H1545">
        <v>375</v>
      </c>
      <c r="I1545">
        <v>332</v>
      </c>
      <c r="J1545">
        <v>428</v>
      </c>
      <c r="K1545" t="s">
        <v>2852</v>
      </c>
      <c r="L1545">
        <v>642</v>
      </c>
      <c r="M1545">
        <v>45.53</v>
      </c>
      <c r="N1545">
        <v>2015</v>
      </c>
      <c r="O1545" t="str">
        <f>VLOOKUP(C1545, Query[[Country]:[Population Rank]],2,FALSE)</f>
        <v>23</v>
      </c>
      <c r="P1545" t="str">
        <f>VLOOKUP(C1545, Query[[Country]:[Growth Rate]],3,FALSE)</f>
        <v>-0.15%</v>
      </c>
      <c r="Q1545" t="str">
        <f>VLOOKUP(C1545, Query[[Country]:[World Percentage]],4,FALSE)</f>
        <v>0.78%</v>
      </c>
      <c r="R1545" t="str">
        <f>VLOOKUP(C1545, Query[[Country]:[Density]],5,FALSE)</f>
        <v>200.65</v>
      </c>
      <c r="S1545" t="str">
        <f>VLOOKUP(C1545, Query[[Country]:[Land Area]],6, FALSE)</f>
        <v>294,140</v>
      </c>
      <c r="T1545" t="str">
        <f>VLOOKUP(C1545, Query[[Country]:[Area]],10, FALSE)</f>
        <v>301,336</v>
      </c>
      <c r="U1545" t="str">
        <f>VLOOKUP(C1545, Query[[Country]:[Region]],12, FALSE)</f>
        <v>Europe</v>
      </c>
      <c r="V1545" t="str">
        <f>VLOOKUP(C1545, Query[[Country]:[Subregion]],13, FALSE)</f>
        <v>Southern Europe</v>
      </c>
      <c r="W1545" t="str">
        <f>VLOOKUP(C1545, Query[[Country]:[GDP (IMF)]],16, FALSE)</f>
        <v>$2.09 Tn</v>
      </c>
      <c r="X1545" t="str">
        <f>VLOOKUP(C1545, Query[[Country]:[GDP (UN)]],17, FALSE)</f>
        <v>$1.86 Tn</v>
      </c>
      <c r="Y1545">
        <f>VLOOKUP(C1545, Query[[Country]:[GDP Per Capita]],18, FALSE)</f>
        <v>34574.71</v>
      </c>
    </row>
    <row r="1546" spans="1:25" x14ac:dyDescent="0.2">
      <c r="A1546">
        <v>345</v>
      </c>
      <c r="B1546" t="s">
        <v>326</v>
      </c>
      <c r="C1546" t="s">
        <v>101</v>
      </c>
      <c r="D1546">
        <v>30</v>
      </c>
      <c r="E1546">
        <v>85</v>
      </c>
      <c r="F1546">
        <v>271</v>
      </c>
      <c r="G1546">
        <v>218</v>
      </c>
      <c r="H1546">
        <v>360</v>
      </c>
      <c r="I1546">
        <v>412</v>
      </c>
      <c r="J1546">
        <v>368</v>
      </c>
      <c r="K1546" t="s">
        <v>2843</v>
      </c>
      <c r="L1546">
        <v>177</v>
      </c>
      <c r="M1546">
        <v>45.52</v>
      </c>
      <c r="N1546">
        <v>2015</v>
      </c>
      <c r="O1546" t="str">
        <f>VLOOKUP(C1546, Query[[Country]:[Population Rank]],2,FALSE)</f>
        <v>19</v>
      </c>
      <c r="P1546" t="str">
        <f>VLOOKUP(C1546, Query[[Country]:[Growth Rate]],3,FALSE)</f>
        <v>0.32%</v>
      </c>
      <c r="Q1546" t="str">
        <f>VLOOKUP(C1546, Query[[Country]:[World Percentage]],4,FALSE)</f>
        <v>1.07%</v>
      </c>
      <c r="R1546" t="str">
        <f>VLOOKUP(C1546, Query[[Country]:[Density]],5,FALSE)</f>
        <v>234.61</v>
      </c>
      <c r="S1546" t="str">
        <f>VLOOKUP(C1546, Query[[Country]:[Land Area]],6, FALSE)</f>
        <v>348,560</v>
      </c>
      <c r="T1546" t="str">
        <f>VLOOKUP(C1546, Query[[Country]:[Area]],10, FALSE)</f>
        <v>357,114</v>
      </c>
      <c r="U1546" t="str">
        <f>VLOOKUP(C1546, Query[[Country]:[Region]],12, FALSE)</f>
        <v>Europe</v>
      </c>
      <c r="V1546" t="str">
        <f>VLOOKUP(C1546, Query[[Country]:[Subregion]],13, FALSE)</f>
        <v>Western Europe</v>
      </c>
      <c r="W1546" t="str">
        <f>VLOOKUP(C1546, Query[[Country]:[GDP (IMF)]],16, FALSE)</f>
        <v>$4.16 Tn</v>
      </c>
      <c r="X1546" t="str">
        <f>VLOOKUP(C1546, Query[[Country]:[GDP (UN)]],17, FALSE)</f>
        <v>$3.48 Tn</v>
      </c>
      <c r="Y1546">
        <f>VLOOKUP(C1546, Query[[Country]:[GDP Per Capita]],18, FALSE)</f>
        <v>49617.15</v>
      </c>
    </row>
    <row r="1547" spans="1:25" x14ac:dyDescent="0.2">
      <c r="A1547">
        <v>346</v>
      </c>
      <c r="B1547" t="s">
        <v>374</v>
      </c>
      <c r="C1547" t="s">
        <v>101</v>
      </c>
      <c r="D1547">
        <v>31</v>
      </c>
      <c r="E1547">
        <v>304</v>
      </c>
      <c r="F1547">
        <v>567</v>
      </c>
      <c r="G1547">
        <v>217</v>
      </c>
      <c r="H1547">
        <v>329</v>
      </c>
      <c r="I1547">
        <v>249</v>
      </c>
      <c r="J1547">
        <v>428</v>
      </c>
      <c r="K1547" t="s">
        <v>2221</v>
      </c>
      <c r="L1547">
        <v>271</v>
      </c>
      <c r="M1547">
        <v>45.51</v>
      </c>
      <c r="N1547">
        <v>2015</v>
      </c>
      <c r="O1547" t="str">
        <f>VLOOKUP(C1547, Query[[Country]:[Population Rank]],2,FALSE)</f>
        <v>19</v>
      </c>
      <c r="P1547" t="str">
        <f>VLOOKUP(C1547, Query[[Country]:[Growth Rate]],3,FALSE)</f>
        <v>0.32%</v>
      </c>
      <c r="Q1547" t="str">
        <f>VLOOKUP(C1547, Query[[Country]:[World Percentage]],4,FALSE)</f>
        <v>1.07%</v>
      </c>
      <c r="R1547" t="str">
        <f>VLOOKUP(C1547, Query[[Country]:[Density]],5,FALSE)</f>
        <v>234.61</v>
      </c>
      <c r="S1547" t="str">
        <f>VLOOKUP(C1547, Query[[Country]:[Land Area]],6, FALSE)</f>
        <v>348,560</v>
      </c>
      <c r="T1547" t="str">
        <f>VLOOKUP(C1547, Query[[Country]:[Area]],10, FALSE)</f>
        <v>357,114</v>
      </c>
      <c r="U1547" t="str">
        <f>VLOOKUP(C1547, Query[[Country]:[Region]],12, FALSE)</f>
        <v>Europe</v>
      </c>
      <c r="V1547" t="str">
        <f>VLOOKUP(C1547, Query[[Country]:[Subregion]],13, FALSE)</f>
        <v>Western Europe</v>
      </c>
      <c r="W1547" t="str">
        <f>VLOOKUP(C1547, Query[[Country]:[GDP (IMF)]],16, FALSE)</f>
        <v>$4.16 Tn</v>
      </c>
      <c r="X1547" t="str">
        <f>VLOOKUP(C1547, Query[[Country]:[GDP (UN)]],17, FALSE)</f>
        <v>$3.48 Tn</v>
      </c>
      <c r="Y1547">
        <f>VLOOKUP(C1547, Query[[Country]:[GDP Per Capita]],18, FALSE)</f>
        <v>49617.15</v>
      </c>
    </row>
    <row r="1548" spans="1:25" x14ac:dyDescent="0.2">
      <c r="A1548">
        <v>347</v>
      </c>
      <c r="B1548" t="s">
        <v>355</v>
      </c>
      <c r="C1548" t="s">
        <v>235</v>
      </c>
      <c r="D1548">
        <v>3</v>
      </c>
      <c r="E1548">
        <v>197</v>
      </c>
      <c r="F1548">
        <v>397</v>
      </c>
      <c r="G1548">
        <v>112</v>
      </c>
      <c r="H1548">
        <v>430</v>
      </c>
      <c r="I1548">
        <v>222</v>
      </c>
      <c r="J1548">
        <v>287</v>
      </c>
      <c r="K1548" t="s">
        <v>2665</v>
      </c>
      <c r="L1548">
        <v>442</v>
      </c>
      <c r="M1548">
        <v>45.51</v>
      </c>
      <c r="N1548">
        <v>2015</v>
      </c>
      <c r="O1548" t="str">
        <f>VLOOKUP(C1548, Query[[Country]:[Population Rank]],2,FALSE)</f>
        <v>97</v>
      </c>
      <c r="P1548" t="str">
        <f>VLOOKUP(C1548, Query[[Country]:[Growth Rate]],3,FALSE)</f>
        <v>0.57%</v>
      </c>
      <c r="Q1548" t="str">
        <f>VLOOKUP(C1548, Query[[Country]:[World Percentage]],4,FALSE)</f>
        <v>0.12%</v>
      </c>
      <c r="R1548" t="str">
        <f>VLOOKUP(C1548, Query[[Country]:[Density]],5,FALSE)</f>
        <v>107.38</v>
      </c>
      <c r="S1548" t="str">
        <f>VLOOKUP(C1548, Query[[Country]:[Land Area]],6, FALSE)</f>
        <v>82,409</v>
      </c>
      <c r="T1548" t="str">
        <f>VLOOKUP(C1548, Query[[Country]:[Area]],10, FALSE)</f>
        <v>83,871</v>
      </c>
      <c r="U1548" t="str">
        <f>VLOOKUP(C1548, Query[[Country]:[Region]],12, FALSE)</f>
        <v>Europe</v>
      </c>
      <c r="V1548" t="str">
        <f>VLOOKUP(C1548, Query[[Country]:[Subregion]],13, FALSE)</f>
        <v>Western Europe</v>
      </c>
      <c r="W1548" t="str">
        <f>VLOOKUP(C1548, Query[[Country]:[GDP (IMF)]],16, FALSE)</f>
        <v>$481.68 Bn</v>
      </c>
      <c r="X1548" t="str">
        <f>VLOOKUP(C1548, Query[[Country]:[GDP (UN)]],17, FALSE)</f>
        <v>$390.80 Bn</v>
      </c>
      <c r="Y1548">
        <f>VLOOKUP(C1548, Query[[Country]:[GDP Per Capita]],18, FALSE)</f>
        <v>53481.760000000002</v>
      </c>
    </row>
    <row r="1549" spans="1:25" x14ac:dyDescent="0.2">
      <c r="A1549">
        <v>348</v>
      </c>
      <c r="B1549" t="s">
        <v>384</v>
      </c>
      <c r="C1549" t="s">
        <v>105</v>
      </c>
      <c r="D1549">
        <v>11</v>
      </c>
      <c r="E1549">
        <v>367</v>
      </c>
      <c r="F1549">
        <v>347</v>
      </c>
      <c r="G1549">
        <v>186</v>
      </c>
      <c r="H1549">
        <v>306</v>
      </c>
      <c r="I1549">
        <v>549</v>
      </c>
      <c r="J1549">
        <v>321</v>
      </c>
      <c r="K1549" t="s">
        <v>2685</v>
      </c>
      <c r="L1549">
        <v>279</v>
      </c>
      <c r="M1549">
        <v>45.51</v>
      </c>
      <c r="N1549">
        <v>2015</v>
      </c>
      <c r="O1549" t="str">
        <f>VLOOKUP(C1549, Query[[Country]:[Population Rank]],2,FALSE)</f>
        <v>69</v>
      </c>
      <c r="P1549" t="str">
        <f>VLOOKUP(C1549, Query[[Country]:[Growth Rate]],3,FALSE)</f>
        <v>0.22%</v>
      </c>
      <c r="Q1549" t="str">
        <f>VLOOKUP(C1549, Query[[Country]:[World Percentage]],4,FALSE)</f>
        <v>0.22%</v>
      </c>
      <c r="R1549" t="str">
        <f>VLOOKUP(C1549, Query[[Country]:[Density]],5,FALSE)</f>
        <v>409.44</v>
      </c>
      <c r="S1549" t="str">
        <f>VLOOKUP(C1549, Query[[Country]:[Land Area]],6, FALSE)</f>
        <v>33,720</v>
      </c>
      <c r="T1549" t="str">
        <f>VLOOKUP(C1549, Query[[Country]:[Area]],10, FALSE)</f>
        <v>41,850</v>
      </c>
      <c r="U1549" t="str">
        <f>VLOOKUP(C1549, Query[[Country]:[Region]],12, FALSE)</f>
        <v>Europe</v>
      </c>
      <c r="V1549" t="str">
        <f>VLOOKUP(C1549, Query[[Country]:[Subregion]],13, FALSE)</f>
        <v>Western Europe</v>
      </c>
      <c r="W1549" t="str">
        <f>VLOOKUP(C1549, Query[[Country]:[GDP (IMF)]],16, FALSE)</f>
        <v>$954.93 Bn</v>
      </c>
      <c r="X1549" t="str">
        <f>VLOOKUP(C1549, Query[[Country]:[GDP (UN)]],17, FALSE)</f>
        <v>$777.23 Bn</v>
      </c>
      <c r="Y1549">
        <f>VLOOKUP(C1549, Query[[Country]:[GDP Per Capita]],18, FALSE)</f>
        <v>55730.27</v>
      </c>
    </row>
    <row r="1550" spans="1:25" x14ac:dyDescent="0.2">
      <c r="A1550">
        <v>349</v>
      </c>
      <c r="B1550" t="s">
        <v>393</v>
      </c>
      <c r="C1550" t="s">
        <v>36</v>
      </c>
      <c r="D1550">
        <v>5</v>
      </c>
      <c r="E1550">
        <v>367</v>
      </c>
      <c r="F1550">
        <v>567</v>
      </c>
      <c r="G1550">
        <v>218</v>
      </c>
      <c r="H1550">
        <v>277</v>
      </c>
      <c r="I1550">
        <v>379</v>
      </c>
      <c r="J1550">
        <v>428</v>
      </c>
      <c r="K1550" t="s">
        <v>2876</v>
      </c>
      <c r="L1550">
        <v>118</v>
      </c>
      <c r="M1550">
        <v>45.49</v>
      </c>
      <c r="N1550">
        <v>2015</v>
      </c>
      <c r="O1550" t="str">
        <f>VLOOKUP(C1550, Query[[Country]:[Population Rank]],2,FALSE)</f>
        <v>100</v>
      </c>
      <c r="P1550" t="str">
        <f>VLOOKUP(C1550, Query[[Country]:[Growth Rate]],3,FALSE)</f>
        <v>1.60%</v>
      </c>
      <c r="Q1550" t="str">
        <f>VLOOKUP(C1550, Query[[Country]:[World Percentage]],4,FALSE)</f>
        <v>0.11%</v>
      </c>
      <c r="R1550" t="str">
        <f>VLOOKUP(C1550, Query[[Country]:[Density]],5,FALSE)</f>
        <v>416.73</v>
      </c>
      <c r="S1550" t="str">
        <f>VLOOKUP(C1550, Query[[Country]:[Land Area]],6, FALSE)</f>
        <v>21,640</v>
      </c>
      <c r="T1550" t="str">
        <f>VLOOKUP(C1550, Query[[Country]:[Area]],10, FALSE)</f>
        <v>20,770</v>
      </c>
      <c r="U1550" t="str">
        <f>VLOOKUP(C1550, Query[[Country]:[Region]],12, FALSE)</f>
        <v>Asia</v>
      </c>
      <c r="V1550" t="str">
        <f>VLOOKUP(C1550, Query[[Country]:[Subregion]],13, FALSE)</f>
        <v>Western Asia</v>
      </c>
      <c r="W1550" t="str">
        <f>VLOOKUP(C1550, Query[[Country]:[GDP (IMF)]],16, FALSE)</f>
        <v>$403.96 Bn</v>
      </c>
      <c r="X1550" t="str">
        <f>VLOOKUP(C1550, Query[[Country]:[GDP (UN)]],17, FALSE)</f>
        <v>$317.75 Bn</v>
      </c>
      <c r="Y1550">
        <f>VLOOKUP(C1550, Query[[Country]:[GDP Per Capita]],18, FALSE)</f>
        <v>46670.83</v>
      </c>
    </row>
    <row r="1551" spans="1:25" x14ac:dyDescent="0.2">
      <c r="A1551">
        <v>350</v>
      </c>
      <c r="B1551" t="s">
        <v>263</v>
      </c>
      <c r="C1551" t="s">
        <v>15</v>
      </c>
      <c r="D1551">
        <v>123</v>
      </c>
      <c r="E1551">
        <v>367</v>
      </c>
      <c r="F1551">
        <v>150</v>
      </c>
      <c r="G1551">
        <v>218</v>
      </c>
      <c r="H1551">
        <v>383</v>
      </c>
      <c r="I1551">
        <v>240</v>
      </c>
      <c r="J1551">
        <v>234</v>
      </c>
      <c r="K1551" t="s">
        <v>2868</v>
      </c>
      <c r="L1551">
        <v>474</v>
      </c>
      <c r="M1551">
        <v>45.49</v>
      </c>
      <c r="N1551">
        <v>2015</v>
      </c>
      <c r="O1551" t="str">
        <f>VLOOKUP(C1551, Query[[Country]:[Population Rank]],2,FALSE)</f>
        <v>3</v>
      </c>
      <c r="P1551" t="str">
        <f>VLOOKUP(C1551, Query[[Country]:[Growth Rate]],3,FALSE)</f>
        <v>0.59%</v>
      </c>
      <c r="Q1551" t="str">
        <f>VLOOKUP(C1551, Query[[Country]:[World Percentage]],4,FALSE)</f>
        <v>4.25%</v>
      </c>
      <c r="R1551" t="str">
        <f>VLOOKUP(C1551, Query[[Country]:[Density]],5,FALSE)</f>
        <v>35.32</v>
      </c>
      <c r="S1551" t="str">
        <f>VLOOKUP(C1551, Query[[Country]:[Land Area]],6, FALSE)</f>
        <v>9,147,420</v>
      </c>
      <c r="T1551" t="str">
        <f>VLOOKUP(C1551, Query[[Country]:[Area]],10, FALSE)</f>
        <v>9,372,610</v>
      </c>
      <c r="U1551" t="str">
        <f>VLOOKUP(C1551, Query[[Country]:[Region]],12, FALSE)</f>
        <v>Americas</v>
      </c>
      <c r="V1551" t="str">
        <f>VLOOKUP(C1551, Query[[Country]:[Subregion]],13, FALSE)</f>
        <v>Northern America</v>
      </c>
      <c r="W1551" t="str">
        <f>VLOOKUP(C1551, Query[[Country]:[GDP (IMF)]],16, FALSE)</f>
        <v>$22.20 Tn</v>
      </c>
      <c r="X1551" t="str">
        <f>VLOOKUP(C1551, Query[[Country]:[GDP (UN)]],17, FALSE)</f>
        <v>$18.62 Tn</v>
      </c>
      <c r="Y1551">
        <f>VLOOKUP(C1551, Query[[Country]:[GDP Per Capita]],18, FALSE)</f>
        <v>67063.27</v>
      </c>
    </row>
    <row r="1552" spans="1:25" x14ac:dyDescent="0.2">
      <c r="A1552">
        <v>351</v>
      </c>
      <c r="B1552" t="s">
        <v>335</v>
      </c>
      <c r="C1552" t="s">
        <v>15</v>
      </c>
      <c r="D1552">
        <v>124</v>
      </c>
      <c r="E1552">
        <v>154</v>
      </c>
      <c r="F1552">
        <v>61</v>
      </c>
      <c r="G1552">
        <v>218</v>
      </c>
      <c r="H1552">
        <v>983</v>
      </c>
      <c r="I1552">
        <v>506</v>
      </c>
      <c r="J1552">
        <v>812</v>
      </c>
      <c r="K1552" t="s">
        <v>2881</v>
      </c>
      <c r="L1552">
        <v>871</v>
      </c>
      <c r="M1552">
        <v>45.48</v>
      </c>
      <c r="N1552">
        <v>2015</v>
      </c>
      <c r="O1552" t="str">
        <f>VLOOKUP(C1552, Query[[Country]:[Population Rank]],2,FALSE)</f>
        <v>3</v>
      </c>
      <c r="P1552" t="str">
        <f>VLOOKUP(C1552, Query[[Country]:[Growth Rate]],3,FALSE)</f>
        <v>0.59%</v>
      </c>
      <c r="Q1552" t="str">
        <f>VLOOKUP(C1552, Query[[Country]:[World Percentage]],4,FALSE)</f>
        <v>4.25%</v>
      </c>
      <c r="R1552" t="str">
        <f>VLOOKUP(C1552, Query[[Country]:[Density]],5,FALSE)</f>
        <v>35.32</v>
      </c>
      <c r="S1552" t="str">
        <f>VLOOKUP(C1552, Query[[Country]:[Land Area]],6, FALSE)</f>
        <v>9,147,420</v>
      </c>
      <c r="T1552" t="str">
        <f>VLOOKUP(C1552, Query[[Country]:[Area]],10, FALSE)</f>
        <v>9,372,610</v>
      </c>
      <c r="U1552" t="str">
        <f>VLOOKUP(C1552, Query[[Country]:[Region]],12, FALSE)</f>
        <v>Americas</v>
      </c>
      <c r="V1552" t="str">
        <f>VLOOKUP(C1552, Query[[Country]:[Subregion]],13, FALSE)</f>
        <v>Northern America</v>
      </c>
      <c r="W1552" t="str">
        <f>VLOOKUP(C1552, Query[[Country]:[GDP (IMF)]],16, FALSE)</f>
        <v>$22.20 Tn</v>
      </c>
      <c r="X1552" t="str">
        <f>VLOOKUP(C1552, Query[[Country]:[GDP (UN)]],17, FALSE)</f>
        <v>$18.62 Tn</v>
      </c>
      <c r="Y1552">
        <f>VLOOKUP(C1552, Query[[Country]:[GDP Per Capita]],18, FALSE)</f>
        <v>67063.27</v>
      </c>
    </row>
    <row r="1553" spans="1:25" x14ac:dyDescent="0.2">
      <c r="A1553">
        <v>352</v>
      </c>
      <c r="B1553" t="s">
        <v>407</v>
      </c>
      <c r="C1553" t="s">
        <v>52</v>
      </c>
      <c r="D1553">
        <v>16</v>
      </c>
      <c r="E1553">
        <v>367</v>
      </c>
      <c r="F1553">
        <v>567</v>
      </c>
      <c r="G1553">
        <v>218</v>
      </c>
      <c r="H1553">
        <v>321</v>
      </c>
      <c r="I1553">
        <v>328</v>
      </c>
      <c r="J1553">
        <v>234</v>
      </c>
      <c r="K1553" t="s">
        <v>2221</v>
      </c>
      <c r="L1553">
        <v>853</v>
      </c>
      <c r="M1553">
        <v>45.48</v>
      </c>
      <c r="N1553">
        <v>2015</v>
      </c>
      <c r="O1553" t="str">
        <f>VLOOKUP(C1553, Query[[Country]:[Population Rank]],2,FALSE)</f>
        <v>39</v>
      </c>
      <c r="P1553" t="str">
        <f>VLOOKUP(C1553, Query[[Country]:[Growth Rate]],3,FALSE)</f>
        <v>0.89%</v>
      </c>
      <c r="Q1553" t="str">
        <f>VLOOKUP(C1553, Query[[Country]:[World Percentage]],4,FALSE)</f>
        <v>0.48%</v>
      </c>
      <c r="R1553" t="str">
        <f>VLOOKUP(C1553, Query[[Country]:[Density]],5,FALSE)</f>
        <v>3.78</v>
      </c>
      <c r="S1553" t="str">
        <f>VLOOKUP(C1553, Query[[Country]:[Land Area]],6, FALSE)</f>
        <v>9,093,510</v>
      </c>
      <c r="T1553" t="str">
        <f>VLOOKUP(C1553, Query[[Country]:[Area]],10, FALSE)</f>
        <v>9,984,670</v>
      </c>
      <c r="U1553" t="str">
        <f>VLOOKUP(C1553, Query[[Country]:[Region]],12, FALSE)</f>
        <v>Americas</v>
      </c>
      <c r="V1553" t="str">
        <f>VLOOKUP(C1553, Query[[Country]:[Subregion]],13, FALSE)</f>
        <v>Northern America</v>
      </c>
      <c r="W1553" t="str">
        <f>VLOOKUP(C1553, Query[[Country]:[GDP (IMF)]],16, FALSE)</f>
        <v>$1.83 Tn</v>
      </c>
      <c r="X1553" t="str">
        <f>VLOOKUP(C1553, Query[[Country]:[GDP (UN)]],17, FALSE)</f>
        <v>$1.53 Tn</v>
      </c>
      <c r="Y1553">
        <f>VLOOKUP(C1553, Query[[Country]:[GDP Per Capita]],18, FALSE)</f>
        <v>48552.87</v>
      </c>
    </row>
    <row r="1554" spans="1:25" x14ac:dyDescent="0.2">
      <c r="A1554">
        <v>353</v>
      </c>
      <c r="B1554" t="s">
        <v>348</v>
      </c>
      <c r="C1554" t="s">
        <v>15</v>
      </c>
      <c r="D1554">
        <v>125</v>
      </c>
      <c r="E1554">
        <v>130</v>
      </c>
      <c r="F1554">
        <v>229</v>
      </c>
      <c r="G1554">
        <v>218</v>
      </c>
      <c r="H1554">
        <v>373</v>
      </c>
      <c r="I1554">
        <v>320</v>
      </c>
      <c r="J1554">
        <v>212</v>
      </c>
      <c r="K1554" t="s">
        <v>2882</v>
      </c>
      <c r="L1554">
        <v>294</v>
      </c>
      <c r="M1554">
        <v>45.47</v>
      </c>
      <c r="N1554">
        <v>2015</v>
      </c>
      <c r="O1554" t="str">
        <f>VLOOKUP(C1554, Query[[Country]:[Population Rank]],2,FALSE)</f>
        <v>3</v>
      </c>
      <c r="P1554" t="str">
        <f>VLOOKUP(C1554, Query[[Country]:[Growth Rate]],3,FALSE)</f>
        <v>0.59%</v>
      </c>
      <c r="Q1554" t="str">
        <f>VLOOKUP(C1554, Query[[Country]:[World Percentage]],4,FALSE)</f>
        <v>4.25%</v>
      </c>
      <c r="R1554" t="str">
        <f>VLOOKUP(C1554, Query[[Country]:[Density]],5,FALSE)</f>
        <v>35.32</v>
      </c>
      <c r="S1554" t="str">
        <f>VLOOKUP(C1554, Query[[Country]:[Land Area]],6, FALSE)</f>
        <v>9,147,420</v>
      </c>
      <c r="T1554" t="str">
        <f>VLOOKUP(C1554, Query[[Country]:[Area]],10, FALSE)</f>
        <v>9,372,610</v>
      </c>
      <c r="U1554" t="str">
        <f>VLOOKUP(C1554, Query[[Country]:[Region]],12, FALSE)</f>
        <v>Americas</v>
      </c>
      <c r="V1554" t="str">
        <f>VLOOKUP(C1554, Query[[Country]:[Subregion]],13, FALSE)</f>
        <v>Northern America</v>
      </c>
      <c r="W1554" t="str">
        <f>VLOOKUP(C1554, Query[[Country]:[GDP (IMF)]],16, FALSE)</f>
        <v>$22.20 Tn</v>
      </c>
      <c r="X1554" t="str">
        <f>VLOOKUP(C1554, Query[[Country]:[GDP (UN)]],17, FALSE)</f>
        <v>$18.62 Tn</v>
      </c>
      <c r="Y1554">
        <f>VLOOKUP(C1554, Query[[Country]:[GDP Per Capita]],18, FALSE)</f>
        <v>67063.27</v>
      </c>
    </row>
    <row r="1555" spans="1:25" x14ac:dyDescent="0.2">
      <c r="A1555">
        <v>354</v>
      </c>
      <c r="B1555" t="s">
        <v>412</v>
      </c>
      <c r="C1555" t="s">
        <v>189</v>
      </c>
      <c r="D1555">
        <v>4</v>
      </c>
      <c r="E1555">
        <v>367</v>
      </c>
      <c r="F1555">
        <v>166</v>
      </c>
      <c r="G1555">
        <v>218</v>
      </c>
      <c r="H1555">
        <v>259</v>
      </c>
      <c r="I1555">
        <v>764</v>
      </c>
      <c r="J1555">
        <v>511</v>
      </c>
      <c r="K1555" t="s">
        <v>2734</v>
      </c>
      <c r="L1555">
        <v>329</v>
      </c>
      <c r="M1555">
        <v>45.47</v>
      </c>
      <c r="N1555">
        <v>2015</v>
      </c>
    </row>
    <row r="1556" spans="1:25" x14ac:dyDescent="0.2">
      <c r="A1556">
        <v>355</v>
      </c>
      <c r="B1556" t="s">
        <v>2726</v>
      </c>
      <c r="C1556" t="s">
        <v>86</v>
      </c>
      <c r="D1556">
        <v>8</v>
      </c>
      <c r="E1556">
        <v>367</v>
      </c>
      <c r="F1556">
        <v>237</v>
      </c>
      <c r="G1556">
        <v>218</v>
      </c>
      <c r="H1556">
        <v>323</v>
      </c>
      <c r="I1556">
        <v>401</v>
      </c>
      <c r="J1556">
        <v>368</v>
      </c>
      <c r="K1556" t="s">
        <v>2883</v>
      </c>
      <c r="L1556">
        <v>871</v>
      </c>
      <c r="M1556">
        <v>45.47</v>
      </c>
      <c r="N1556">
        <v>2015</v>
      </c>
      <c r="O1556" t="str">
        <f>VLOOKUP(C1556, Query[[Country]:[Population Rank]],2,FALSE)</f>
        <v>91</v>
      </c>
      <c r="P1556" t="str">
        <f>VLOOKUP(C1556, Query[[Country]:[Growth Rate]],3,FALSE)</f>
        <v>0.63%</v>
      </c>
      <c r="Q1556" t="str">
        <f>VLOOKUP(C1556, Query[[Country]:[World Percentage]],4,FALSE)</f>
        <v>0.13%</v>
      </c>
      <c r="R1556" t="str">
        <f>VLOOKUP(C1556, Query[[Country]:[Density]],5,FALSE)</f>
        <v>22.43</v>
      </c>
      <c r="S1556" t="str">
        <f>VLOOKUP(C1556, Query[[Country]:[Land Area]],6, FALSE)</f>
        <v>410,340</v>
      </c>
      <c r="T1556" t="str">
        <f>VLOOKUP(C1556, Query[[Country]:[Area]],10, FALSE)</f>
        <v>450,295</v>
      </c>
      <c r="U1556" t="str">
        <f>VLOOKUP(C1556, Query[[Country]:[Region]],12, FALSE)</f>
        <v>Europe</v>
      </c>
      <c r="V1556" t="str">
        <f>VLOOKUP(C1556, Query[[Country]:[Subregion]],13, FALSE)</f>
        <v>Northern Europe</v>
      </c>
      <c r="W1556" t="str">
        <f>VLOOKUP(C1556, Query[[Country]:[GDP (IMF)]],16, FALSE)</f>
        <v>$576.72 Bn</v>
      </c>
      <c r="X1556" t="str">
        <f>VLOOKUP(C1556, Query[[Country]:[GDP (UN)]],17, FALSE)</f>
        <v>$514.48 Bn</v>
      </c>
      <c r="Y1556">
        <f>VLOOKUP(C1556, Query[[Country]:[GDP Per Capita]],18, FALSE)</f>
        <v>57105.15</v>
      </c>
    </row>
    <row r="1557" spans="1:25" x14ac:dyDescent="0.2">
      <c r="A1557">
        <v>356</v>
      </c>
      <c r="B1557" t="s">
        <v>383</v>
      </c>
      <c r="C1557" t="s">
        <v>117</v>
      </c>
      <c r="D1557">
        <v>4</v>
      </c>
      <c r="E1557">
        <v>367</v>
      </c>
      <c r="F1557">
        <v>567</v>
      </c>
      <c r="G1557">
        <v>218</v>
      </c>
      <c r="H1557">
        <v>386</v>
      </c>
      <c r="I1557">
        <v>327</v>
      </c>
      <c r="J1557">
        <v>321</v>
      </c>
      <c r="K1557" t="s">
        <v>2666</v>
      </c>
      <c r="L1557">
        <v>320</v>
      </c>
      <c r="M1557">
        <v>45.46</v>
      </c>
      <c r="N1557">
        <v>2015</v>
      </c>
      <c r="O1557" t="str">
        <f>VLOOKUP(C1557, Query[[Country]:[Population Rank]],2,FALSE)</f>
        <v>115</v>
      </c>
      <c r="P1557" t="str">
        <f>VLOOKUP(C1557, Query[[Country]:[Growth Rate]],3,FALSE)</f>
        <v>0.35%</v>
      </c>
      <c r="Q1557" t="str">
        <f>VLOOKUP(C1557, Query[[Country]:[World Percentage]],4,FALSE)</f>
        <v>0.07%</v>
      </c>
      <c r="R1557" t="str">
        <f>VLOOKUP(C1557, Query[[Country]:[Density]],5,FALSE)</f>
        <v>134.41</v>
      </c>
      <c r="S1557" t="str">
        <f>VLOOKUP(C1557, Query[[Country]:[Land Area]],6, FALSE)</f>
        <v>42,430</v>
      </c>
      <c r="T1557" t="str">
        <f>VLOOKUP(C1557, Query[[Country]:[Area]],10, FALSE)</f>
        <v>43,094</v>
      </c>
      <c r="U1557" t="str">
        <f>VLOOKUP(C1557, Query[[Country]:[Region]],12, FALSE)</f>
        <v>Europe</v>
      </c>
      <c r="V1557" t="str">
        <f>VLOOKUP(C1557, Query[[Country]:[Subregion]],13, FALSE)</f>
        <v>Northern Europe</v>
      </c>
      <c r="W1557" t="str">
        <f>VLOOKUP(C1557, Query[[Country]:[GDP (IMF)]],16, FALSE)</f>
        <v>$364.55 Bn</v>
      </c>
      <c r="X1557" t="str">
        <f>VLOOKUP(C1557, Query[[Country]:[GDP (UN)]],17, FALSE)</f>
        <v>$306.90 Bn</v>
      </c>
      <c r="Y1557">
        <f>VLOOKUP(C1557, Query[[Country]:[GDP Per Capita]],18, FALSE)</f>
        <v>62937.38</v>
      </c>
    </row>
    <row r="1558" spans="1:25" x14ac:dyDescent="0.2">
      <c r="A1558">
        <v>357</v>
      </c>
      <c r="B1558" t="s">
        <v>386</v>
      </c>
      <c r="C1558" t="s">
        <v>301</v>
      </c>
      <c r="D1558">
        <v>2</v>
      </c>
      <c r="E1558">
        <v>367</v>
      </c>
      <c r="F1558">
        <v>377</v>
      </c>
      <c r="G1558">
        <v>218</v>
      </c>
      <c r="H1558">
        <v>312</v>
      </c>
      <c r="I1558">
        <v>353</v>
      </c>
      <c r="J1558">
        <v>287</v>
      </c>
      <c r="K1558" t="s">
        <v>2722</v>
      </c>
      <c r="L1558">
        <v>542</v>
      </c>
      <c r="M1558">
        <v>45.44</v>
      </c>
      <c r="N1558">
        <v>2015</v>
      </c>
      <c r="O1558" t="str">
        <f>VLOOKUP(C1558, Query[[Country]:[Population Rank]],2,FALSE)</f>
        <v>126</v>
      </c>
      <c r="P1558" t="str">
        <f>VLOOKUP(C1558, Query[[Country]:[Growth Rate]],3,FALSE)</f>
        <v>0.82%</v>
      </c>
      <c r="Q1558" t="str">
        <f>VLOOKUP(C1558, Query[[Country]:[World Percentage]],4,FALSE)</f>
        <v>0.06%</v>
      </c>
      <c r="R1558" t="str">
        <f>VLOOKUP(C1558, Query[[Country]:[Density]],5,FALSE)</f>
        <v>17.83</v>
      </c>
      <c r="S1558" t="str">
        <f>VLOOKUP(C1558, Query[[Country]:[Land Area]],6, FALSE)</f>
        <v>263,310</v>
      </c>
      <c r="T1558" t="str">
        <f>VLOOKUP(C1558, Query[[Country]:[Area]],10, FALSE)</f>
        <v>270,467</v>
      </c>
      <c r="U1558" t="str">
        <f>VLOOKUP(C1558, Query[[Country]:[Region]],12, FALSE)</f>
        <v>Oceania</v>
      </c>
      <c r="V1558" t="str">
        <f>VLOOKUP(C1558, Query[[Country]:[Subregion]],13, FALSE)</f>
        <v>Australia and New Zealand</v>
      </c>
      <c r="W1558" t="str">
        <f>VLOOKUP(C1558, Query[[Country]:[GDP (IMF)]],16, FALSE)</f>
        <v>$224.94 Bn</v>
      </c>
      <c r="X1558" t="str">
        <f>VLOOKUP(C1558, Query[[Country]:[GDP (UN)]],17, FALSE)</f>
        <v>$187.52 Bn</v>
      </c>
      <c r="Y1558">
        <f>VLOOKUP(C1558, Query[[Country]:[GDP Per Capita]],18, FALSE)</f>
        <v>46647.06</v>
      </c>
    </row>
    <row r="1559" spans="1:25" x14ac:dyDescent="0.2">
      <c r="A1559">
        <v>358</v>
      </c>
      <c r="B1559" t="s">
        <v>391</v>
      </c>
      <c r="C1559" t="s">
        <v>101</v>
      </c>
      <c r="D1559">
        <v>32</v>
      </c>
      <c r="E1559">
        <v>367</v>
      </c>
      <c r="F1559">
        <v>567</v>
      </c>
      <c r="G1559">
        <v>218</v>
      </c>
      <c r="H1559">
        <v>332</v>
      </c>
      <c r="I1559">
        <v>357</v>
      </c>
      <c r="J1559">
        <v>264</v>
      </c>
      <c r="K1559" t="s">
        <v>2722</v>
      </c>
      <c r="L1559">
        <v>309</v>
      </c>
      <c r="M1559">
        <v>45.43</v>
      </c>
      <c r="N1559">
        <v>2015</v>
      </c>
      <c r="O1559" t="str">
        <f>VLOOKUP(C1559, Query[[Country]:[Population Rank]],2,FALSE)</f>
        <v>19</v>
      </c>
      <c r="P1559" t="str">
        <f>VLOOKUP(C1559, Query[[Country]:[Growth Rate]],3,FALSE)</f>
        <v>0.32%</v>
      </c>
      <c r="Q1559" t="str">
        <f>VLOOKUP(C1559, Query[[Country]:[World Percentage]],4,FALSE)</f>
        <v>1.07%</v>
      </c>
      <c r="R1559" t="str">
        <f>VLOOKUP(C1559, Query[[Country]:[Density]],5,FALSE)</f>
        <v>234.61</v>
      </c>
      <c r="S1559" t="str">
        <f>VLOOKUP(C1559, Query[[Country]:[Land Area]],6, FALSE)</f>
        <v>348,560</v>
      </c>
      <c r="T1559" t="str">
        <f>VLOOKUP(C1559, Query[[Country]:[Area]],10, FALSE)</f>
        <v>357,114</v>
      </c>
      <c r="U1559" t="str">
        <f>VLOOKUP(C1559, Query[[Country]:[Region]],12, FALSE)</f>
        <v>Europe</v>
      </c>
      <c r="V1559" t="str">
        <f>VLOOKUP(C1559, Query[[Country]:[Subregion]],13, FALSE)</f>
        <v>Western Europe</v>
      </c>
      <c r="W1559" t="str">
        <f>VLOOKUP(C1559, Query[[Country]:[GDP (IMF)]],16, FALSE)</f>
        <v>$4.16 Tn</v>
      </c>
      <c r="X1559" t="str">
        <f>VLOOKUP(C1559, Query[[Country]:[GDP (UN)]],17, FALSE)</f>
        <v>$3.48 Tn</v>
      </c>
      <c r="Y1559">
        <f>VLOOKUP(C1559, Query[[Country]:[GDP Per Capita]],18, FALSE)</f>
        <v>49617.15</v>
      </c>
    </row>
    <row r="1560" spans="1:25" x14ac:dyDescent="0.2">
      <c r="A1560">
        <v>359</v>
      </c>
      <c r="B1560" t="s">
        <v>436</v>
      </c>
      <c r="C1560" t="s">
        <v>15</v>
      </c>
      <c r="D1560">
        <v>126</v>
      </c>
      <c r="E1560">
        <v>367</v>
      </c>
      <c r="F1560">
        <v>318</v>
      </c>
      <c r="G1560">
        <v>79</v>
      </c>
      <c r="H1560">
        <v>531</v>
      </c>
      <c r="I1560">
        <v>273</v>
      </c>
      <c r="J1560">
        <v>234</v>
      </c>
      <c r="K1560" t="s">
        <v>2868</v>
      </c>
      <c r="L1560">
        <v>596</v>
      </c>
      <c r="M1560">
        <v>45.42</v>
      </c>
      <c r="N1560">
        <v>2015</v>
      </c>
      <c r="O1560" t="str">
        <f>VLOOKUP(C1560, Query[[Country]:[Population Rank]],2,FALSE)</f>
        <v>3</v>
      </c>
      <c r="P1560" t="str">
        <f>VLOOKUP(C1560, Query[[Country]:[Growth Rate]],3,FALSE)</f>
        <v>0.59%</v>
      </c>
      <c r="Q1560" t="str">
        <f>VLOOKUP(C1560, Query[[Country]:[World Percentage]],4,FALSE)</f>
        <v>4.25%</v>
      </c>
      <c r="R1560" t="str">
        <f>VLOOKUP(C1560, Query[[Country]:[Density]],5,FALSE)</f>
        <v>35.32</v>
      </c>
      <c r="S1560" t="str">
        <f>VLOOKUP(C1560, Query[[Country]:[Land Area]],6, FALSE)</f>
        <v>9,147,420</v>
      </c>
      <c r="T1560" t="str">
        <f>VLOOKUP(C1560, Query[[Country]:[Area]],10, FALSE)</f>
        <v>9,372,610</v>
      </c>
      <c r="U1560" t="str">
        <f>VLOOKUP(C1560, Query[[Country]:[Region]],12, FALSE)</f>
        <v>Americas</v>
      </c>
      <c r="V1560" t="str">
        <f>VLOOKUP(C1560, Query[[Country]:[Subregion]],13, FALSE)</f>
        <v>Northern America</v>
      </c>
      <c r="W1560" t="str">
        <f>VLOOKUP(C1560, Query[[Country]:[GDP (IMF)]],16, FALSE)</f>
        <v>$22.20 Tn</v>
      </c>
      <c r="X1560" t="str">
        <f>VLOOKUP(C1560, Query[[Country]:[GDP (UN)]],17, FALSE)</f>
        <v>$18.62 Tn</v>
      </c>
      <c r="Y1560">
        <f>VLOOKUP(C1560, Query[[Country]:[GDP Per Capita]],18, FALSE)</f>
        <v>67063.27</v>
      </c>
    </row>
    <row r="1561" spans="1:25" x14ac:dyDescent="0.2">
      <c r="A1561">
        <v>360</v>
      </c>
      <c r="B1561" t="s">
        <v>392</v>
      </c>
      <c r="C1561" t="s">
        <v>15</v>
      </c>
      <c r="D1561">
        <v>127</v>
      </c>
      <c r="E1561">
        <v>367</v>
      </c>
      <c r="F1561">
        <v>85</v>
      </c>
      <c r="G1561">
        <v>218</v>
      </c>
      <c r="H1561">
        <v>611</v>
      </c>
      <c r="I1561">
        <v>459</v>
      </c>
      <c r="J1561">
        <v>321</v>
      </c>
      <c r="K1561" t="s">
        <v>2864</v>
      </c>
      <c r="L1561">
        <v>809</v>
      </c>
      <c r="M1561">
        <v>45.42</v>
      </c>
      <c r="N1561">
        <v>2015</v>
      </c>
      <c r="O1561" t="str">
        <f>VLOOKUP(C1561, Query[[Country]:[Population Rank]],2,FALSE)</f>
        <v>3</v>
      </c>
      <c r="P1561" t="str">
        <f>VLOOKUP(C1561, Query[[Country]:[Growth Rate]],3,FALSE)</f>
        <v>0.59%</v>
      </c>
      <c r="Q1561" t="str">
        <f>VLOOKUP(C1561, Query[[Country]:[World Percentage]],4,FALSE)</f>
        <v>4.25%</v>
      </c>
      <c r="R1561" t="str">
        <f>VLOOKUP(C1561, Query[[Country]:[Density]],5,FALSE)</f>
        <v>35.32</v>
      </c>
      <c r="S1561" t="str">
        <f>VLOOKUP(C1561, Query[[Country]:[Land Area]],6, FALSE)</f>
        <v>9,147,420</v>
      </c>
      <c r="T1561" t="str">
        <f>VLOOKUP(C1561, Query[[Country]:[Area]],10, FALSE)</f>
        <v>9,372,610</v>
      </c>
      <c r="U1561" t="str">
        <f>VLOOKUP(C1561, Query[[Country]:[Region]],12, FALSE)</f>
        <v>Americas</v>
      </c>
      <c r="V1561" t="str">
        <f>VLOOKUP(C1561, Query[[Country]:[Subregion]],13, FALSE)</f>
        <v>Northern America</v>
      </c>
      <c r="W1561" t="str">
        <f>VLOOKUP(C1561, Query[[Country]:[GDP (IMF)]],16, FALSE)</f>
        <v>$22.20 Tn</v>
      </c>
      <c r="X1561" t="str">
        <f>VLOOKUP(C1561, Query[[Country]:[GDP (UN)]],17, FALSE)</f>
        <v>$18.62 Tn</v>
      </c>
      <c r="Y1561">
        <f>VLOOKUP(C1561, Query[[Country]:[GDP Per Capita]],18, FALSE)</f>
        <v>67063.27</v>
      </c>
    </row>
    <row r="1562" spans="1:25" x14ac:dyDescent="0.2">
      <c r="A1562">
        <v>361</v>
      </c>
      <c r="B1562" t="s">
        <v>379</v>
      </c>
      <c r="C1562" t="s">
        <v>15</v>
      </c>
      <c r="D1562">
        <v>128</v>
      </c>
      <c r="E1562">
        <v>248</v>
      </c>
      <c r="F1562">
        <v>204</v>
      </c>
      <c r="G1562">
        <v>218</v>
      </c>
      <c r="H1562">
        <v>467</v>
      </c>
      <c r="I1562">
        <v>302</v>
      </c>
      <c r="J1562">
        <v>264</v>
      </c>
      <c r="K1562" t="s">
        <v>2699</v>
      </c>
      <c r="L1562">
        <v>509</v>
      </c>
      <c r="M1562">
        <v>45.41</v>
      </c>
      <c r="N1562">
        <v>2015</v>
      </c>
      <c r="O1562" t="str">
        <f>VLOOKUP(C1562, Query[[Country]:[Population Rank]],2,FALSE)</f>
        <v>3</v>
      </c>
      <c r="P1562" t="str">
        <f>VLOOKUP(C1562, Query[[Country]:[Growth Rate]],3,FALSE)</f>
        <v>0.59%</v>
      </c>
      <c r="Q1562" t="str">
        <f>VLOOKUP(C1562, Query[[Country]:[World Percentage]],4,FALSE)</f>
        <v>4.25%</v>
      </c>
      <c r="R1562" t="str">
        <f>VLOOKUP(C1562, Query[[Country]:[Density]],5,FALSE)</f>
        <v>35.32</v>
      </c>
      <c r="S1562" t="str">
        <f>VLOOKUP(C1562, Query[[Country]:[Land Area]],6, FALSE)</f>
        <v>9,147,420</v>
      </c>
      <c r="T1562" t="str">
        <f>VLOOKUP(C1562, Query[[Country]:[Area]],10, FALSE)</f>
        <v>9,372,610</v>
      </c>
      <c r="U1562" t="str">
        <f>VLOOKUP(C1562, Query[[Country]:[Region]],12, FALSE)</f>
        <v>Americas</v>
      </c>
      <c r="V1562" t="str">
        <f>VLOOKUP(C1562, Query[[Country]:[Subregion]],13, FALSE)</f>
        <v>Northern America</v>
      </c>
      <c r="W1562" t="str">
        <f>VLOOKUP(C1562, Query[[Country]:[GDP (IMF)]],16, FALSE)</f>
        <v>$22.20 Tn</v>
      </c>
      <c r="X1562" t="str">
        <f>VLOOKUP(C1562, Query[[Country]:[GDP (UN)]],17, FALSE)</f>
        <v>$18.62 Tn</v>
      </c>
      <c r="Y1562">
        <f>VLOOKUP(C1562, Query[[Country]:[GDP Per Capita]],18, FALSE)</f>
        <v>67063.27</v>
      </c>
    </row>
    <row r="1563" spans="1:25" x14ac:dyDescent="0.2">
      <c r="A1563">
        <v>362</v>
      </c>
      <c r="B1563" t="s">
        <v>424</v>
      </c>
      <c r="C1563" t="s">
        <v>52</v>
      </c>
      <c r="D1563">
        <v>17</v>
      </c>
      <c r="E1563">
        <v>367</v>
      </c>
      <c r="F1563">
        <v>567</v>
      </c>
      <c r="G1563">
        <v>218</v>
      </c>
      <c r="H1563">
        <v>284</v>
      </c>
      <c r="I1563">
        <v>303</v>
      </c>
      <c r="J1563">
        <v>368</v>
      </c>
      <c r="K1563" t="s">
        <v>2883</v>
      </c>
      <c r="L1563">
        <v>381</v>
      </c>
      <c r="M1563">
        <v>45.4</v>
      </c>
      <c r="N1563">
        <v>2015</v>
      </c>
      <c r="O1563" t="str">
        <f>VLOOKUP(C1563, Query[[Country]:[Population Rank]],2,FALSE)</f>
        <v>39</v>
      </c>
      <c r="P1563" t="str">
        <f>VLOOKUP(C1563, Query[[Country]:[Growth Rate]],3,FALSE)</f>
        <v>0.89%</v>
      </c>
      <c r="Q1563" t="str">
        <f>VLOOKUP(C1563, Query[[Country]:[World Percentage]],4,FALSE)</f>
        <v>0.48%</v>
      </c>
      <c r="R1563" t="str">
        <f>VLOOKUP(C1563, Query[[Country]:[Density]],5,FALSE)</f>
        <v>3.78</v>
      </c>
      <c r="S1563" t="str">
        <f>VLOOKUP(C1563, Query[[Country]:[Land Area]],6, FALSE)</f>
        <v>9,093,510</v>
      </c>
      <c r="T1563" t="str">
        <f>VLOOKUP(C1563, Query[[Country]:[Area]],10, FALSE)</f>
        <v>9,984,670</v>
      </c>
      <c r="U1563" t="str">
        <f>VLOOKUP(C1563, Query[[Country]:[Region]],12, FALSE)</f>
        <v>Americas</v>
      </c>
      <c r="V1563" t="str">
        <f>VLOOKUP(C1563, Query[[Country]:[Subregion]],13, FALSE)</f>
        <v>Northern America</v>
      </c>
      <c r="W1563" t="str">
        <f>VLOOKUP(C1563, Query[[Country]:[GDP (IMF)]],16, FALSE)</f>
        <v>$1.83 Tn</v>
      </c>
      <c r="X1563" t="str">
        <f>VLOOKUP(C1563, Query[[Country]:[GDP (UN)]],17, FALSE)</f>
        <v>$1.53 Tn</v>
      </c>
      <c r="Y1563">
        <f>VLOOKUP(C1563, Query[[Country]:[GDP Per Capita]],18, FALSE)</f>
        <v>48552.87</v>
      </c>
    </row>
    <row r="1564" spans="1:25" x14ac:dyDescent="0.2">
      <c r="A1564">
        <v>363</v>
      </c>
      <c r="B1564" t="s">
        <v>387</v>
      </c>
      <c r="C1564" t="s">
        <v>159</v>
      </c>
      <c r="D1564">
        <v>7</v>
      </c>
      <c r="E1564">
        <v>367</v>
      </c>
      <c r="F1564">
        <v>489</v>
      </c>
      <c r="G1564">
        <v>218</v>
      </c>
      <c r="H1564">
        <v>385</v>
      </c>
      <c r="I1564">
        <v>600</v>
      </c>
      <c r="J1564">
        <v>287</v>
      </c>
      <c r="K1564" t="s">
        <v>2884</v>
      </c>
      <c r="L1564">
        <v>126</v>
      </c>
      <c r="M1564">
        <v>45.4</v>
      </c>
      <c r="N1564">
        <v>2015</v>
      </c>
      <c r="O1564" t="str">
        <f>VLOOKUP(C1564, Query[[Country]:[Population Rank]],2,FALSE)</f>
        <v>30</v>
      </c>
      <c r="P1564" t="str">
        <f>VLOOKUP(C1564, Query[[Country]:[Growth Rate]],3,FALSE)</f>
        <v>0.04%</v>
      </c>
      <c r="Q1564" t="str">
        <f>VLOOKUP(C1564, Query[[Country]:[World Percentage]],4,FALSE)</f>
        <v>0.60%</v>
      </c>
      <c r="R1564" t="str">
        <f>VLOOKUP(C1564, Query[[Country]:[Density]],5,FALSE)</f>
        <v>92.40</v>
      </c>
      <c r="S1564" t="str">
        <f>VLOOKUP(C1564, Query[[Country]:[Land Area]],6, FALSE)</f>
        <v>498,800</v>
      </c>
      <c r="T1564" t="str">
        <f>VLOOKUP(C1564, Query[[Country]:[Area]],10, FALSE)</f>
        <v>505,992</v>
      </c>
      <c r="U1564" t="str">
        <f>VLOOKUP(C1564, Query[[Country]:[Region]],12, FALSE)</f>
        <v>Europe</v>
      </c>
      <c r="V1564" t="str">
        <f>VLOOKUP(C1564, Query[[Country]:[Subregion]],13, FALSE)</f>
        <v>Southern Europe</v>
      </c>
      <c r="W1564" t="str">
        <f>VLOOKUP(C1564, Query[[Country]:[GDP (IMF)]],16, FALSE)</f>
        <v>$1.50 Tn</v>
      </c>
      <c r="X1564" t="str">
        <f>VLOOKUP(C1564, Query[[Country]:[GDP (UN)]],17, FALSE)</f>
        <v>$1.24 Tn</v>
      </c>
      <c r="Y1564">
        <f>VLOOKUP(C1564, Query[[Country]:[GDP Per Capita]],18, FALSE)</f>
        <v>32019.83</v>
      </c>
    </row>
    <row r="1565" spans="1:25" x14ac:dyDescent="0.2">
      <c r="A1565">
        <v>364</v>
      </c>
      <c r="B1565" t="s">
        <v>394</v>
      </c>
      <c r="C1565" t="s">
        <v>15</v>
      </c>
      <c r="D1565">
        <v>129</v>
      </c>
      <c r="E1565">
        <v>367</v>
      </c>
      <c r="F1565">
        <v>261</v>
      </c>
      <c r="G1565">
        <v>202</v>
      </c>
      <c r="H1565">
        <v>458</v>
      </c>
      <c r="I1565">
        <v>293</v>
      </c>
      <c r="J1565">
        <v>428</v>
      </c>
      <c r="K1565" t="s">
        <v>2867</v>
      </c>
      <c r="L1565">
        <v>286</v>
      </c>
      <c r="M1565">
        <v>45.39</v>
      </c>
      <c r="N1565">
        <v>2015</v>
      </c>
      <c r="O1565" t="str">
        <f>VLOOKUP(C1565, Query[[Country]:[Population Rank]],2,FALSE)</f>
        <v>3</v>
      </c>
      <c r="P1565" t="str">
        <f>VLOOKUP(C1565, Query[[Country]:[Growth Rate]],3,FALSE)</f>
        <v>0.59%</v>
      </c>
      <c r="Q1565" t="str">
        <f>VLOOKUP(C1565, Query[[Country]:[World Percentage]],4,FALSE)</f>
        <v>4.25%</v>
      </c>
      <c r="R1565" t="str">
        <f>VLOOKUP(C1565, Query[[Country]:[Density]],5,FALSE)</f>
        <v>35.32</v>
      </c>
      <c r="S1565" t="str">
        <f>VLOOKUP(C1565, Query[[Country]:[Land Area]],6, FALSE)</f>
        <v>9,147,420</v>
      </c>
      <c r="T1565" t="str">
        <f>VLOOKUP(C1565, Query[[Country]:[Area]],10, FALSE)</f>
        <v>9,372,610</v>
      </c>
      <c r="U1565" t="str">
        <f>VLOOKUP(C1565, Query[[Country]:[Region]],12, FALSE)</f>
        <v>Americas</v>
      </c>
      <c r="V1565" t="str">
        <f>VLOOKUP(C1565, Query[[Country]:[Subregion]],13, FALSE)</f>
        <v>Northern America</v>
      </c>
      <c r="W1565" t="str">
        <f>VLOOKUP(C1565, Query[[Country]:[GDP (IMF)]],16, FALSE)</f>
        <v>$22.20 Tn</v>
      </c>
      <c r="X1565" t="str">
        <f>VLOOKUP(C1565, Query[[Country]:[GDP (UN)]],17, FALSE)</f>
        <v>$18.62 Tn</v>
      </c>
      <c r="Y1565">
        <f>VLOOKUP(C1565, Query[[Country]:[GDP Per Capita]],18, FALSE)</f>
        <v>67063.27</v>
      </c>
    </row>
    <row r="1566" spans="1:25" x14ac:dyDescent="0.2">
      <c r="A1566">
        <v>365</v>
      </c>
      <c r="B1566" t="s">
        <v>395</v>
      </c>
      <c r="C1566" t="s">
        <v>15</v>
      </c>
      <c r="D1566">
        <v>130</v>
      </c>
      <c r="E1566">
        <v>367</v>
      </c>
      <c r="F1566">
        <v>81</v>
      </c>
      <c r="G1566">
        <v>218</v>
      </c>
      <c r="H1566">
        <v>668</v>
      </c>
      <c r="I1566">
        <v>601</v>
      </c>
      <c r="J1566">
        <v>321</v>
      </c>
      <c r="K1566" t="s">
        <v>2885</v>
      </c>
      <c r="L1566">
        <v>690</v>
      </c>
      <c r="M1566">
        <v>45.39</v>
      </c>
      <c r="N1566">
        <v>2015</v>
      </c>
      <c r="O1566" t="str">
        <f>VLOOKUP(C1566, Query[[Country]:[Population Rank]],2,FALSE)</f>
        <v>3</v>
      </c>
      <c r="P1566" t="str">
        <f>VLOOKUP(C1566, Query[[Country]:[Growth Rate]],3,FALSE)</f>
        <v>0.59%</v>
      </c>
      <c r="Q1566" t="str">
        <f>VLOOKUP(C1566, Query[[Country]:[World Percentage]],4,FALSE)</f>
        <v>4.25%</v>
      </c>
      <c r="R1566" t="str">
        <f>VLOOKUP(C1566, Query[[Country]:[Density]],5,FALSE)</f>
        <v>35.32</v>
      </c>
      <c r="S1566" t="str">
        <f>VLOOKUP(C1566, Query[[Country]:[Land Area]],6, FALSE)</f>
        <v>9,147,420</v>
      </c>
      <c r="T1566" t="str">
        <f>VLOOKUP(C1566, Query[[Country]:[Area]],10, FALSE)</f>
        <v>9,372,610</v>
      </c>
      <c r="U1566" t="str">
        <f>VLOOKUP(C1566, Query[[Country]:[Region]],12, FALSE)</f>
        <v>Americas</v>
      </c>
      <c r="V1566" t="str">
        <f>VLOOKUP(C1566, Query[[Country]:[Subregion]],13, FALSE)</f>
        <v>Northern America</v>
      </c>
      <c r="W1566" t="str">
        <f>VLOOKUP(C1566, Query[[Country]:[GDP (IMF)]],16, FALSE)</f>
        <v>$22.20 Tn</v>
      </c>
      <c r="X1566" t="str">
        <f>VLOOKUP(C1566, Query[[Country]:[GDP (UN)]],17, FALSE)</f>
        <v>$18.62 Tn</v>
      </c>
      <c r="Y1566">
        <f>VLOOKUP(C1566, Query[[Country]:[GDP Per Capita]],18, FALSE)</f>
        <v>67063.27</v>
      </c>
    </row>
    <row r="1567" spans="1:25" x14ac:dyDescent="0.2">
      <c r="A1567">
        <v>366</v>
      </c>
      <c r="B1567" t="s">
        <v>403</v>
      </c>
      <c r="C1567" t="s">
        <v>110</v>
      </c>
      <c r="D1567">
        <v>2</v>
      </c>
      <c r="E1567">
        <v>367</v>
      </c>
      <c r="F1567">
        <v>567</v>
      </c>
      <c r="G1567">
        <v>218</v>
      </c>
      <c r="H1567">
        <v>374</v>
      </c>
      <c r="I1567">
        <v>388</v>
      </c>
      <c r="J1567">
        <v>321</v>
      </c>
      <c r="K1567" t="s">
        <v>2221</v>
      </c>
      <c r="L1567">
        <v>861</v>
      </c>
      <c r="M1567">
        <v>45.37</v>
      </c>
      <c r="N1567">
        <v>2015</v>
      </c>
      <c r="O1567" t="str">
        <f>VLOOKUP(C1567, Query[[Country]:[Population Rank]],2,FALSE)</f>
        <v>116</v>
      </c>
      <c r="P1567" t="str">
        <f>VLOOKUP(C1567, Query[[Country]:[Growth Rate]],3,FALSE)</f>
        <v>0.15%</v>
      </c>
      <c r="Q1567" t="str">
        <f>VLOOKUP(C1567, Query[[Country]:[World Percentage]],4,FALSE)</f>
        <v>0.07%</v>
      </c>
      <c r="R1567" t="str">
        <f>VLOOKUP(C1567, Query[[Country]:[Density]],5,FALSE)</f>
        <v>16.37</v>
      </c>
      <c r="S1567" t="str">
        <f>VLOOKUP(C1567, Query[[Country]:[Land Area]],6, FALSE)</f>
        <v>303,890</v>
      </c>
      <c r="T1567" t="str">
        <f>VLOOKUP(C1567, Query[[Country]:[Area]],10, FALSE)</f>
        <v>338,424</v>
      </c>
      <c r="U1567" t="str">
        <f>VLOOKUP(C1567, Query[[Country]:[Region]],12, FALSE)</f>
        <v>Europe</v>
      </c>
      <c r="V1567" t="str">
        <f>VLOOKUP(C1567, Query[[Country]:[Subregion]],13, FALSE)</f>
        <v>Northern Europe</v>
      </c>
      <c r="W1567" t="str">
        <f>VLOOKUP(C1567, Query[[Country]:[GDP (IMF)]],16, FALSE)</f>
        <v>$289.24 Bn</v>
      </c>
      <c r="X1567" t="str">
        <f>VLOOKUP(C1567, Query[[Country]:[GDP (UN)]],17, FALSE)</f>
        <v>$238.50 Bn</v>
      </c>
      <c r="Y1567">
        <f>VLOOKUP(C1567, Query[[Country]:[GDP Per Capita]],18, FALSE)</f>
        <v>52203.14</v>
      </c>
    </row>
    <row r="1568" spans="1:25" x14ac:dyDescent="0.2">
      <c r="A1568">
        <v>367</v>
      </c>
      <c r="B1568" t="s">
        <v>408</v>
      </c>
      <c r="C1568" t="s">
        <v>409</v>
      </c>
      <c r="D1568">
        <v>1</v>
      </c>
      <c r="E1568">
        <v>126</v>
      </c>
      <c r="F1568">
        <v>500</v>
      </c>
      <c r="G1568">
        <v>180</v>
      </c>
      <c r="H1568">
        <v>276</v>
      </c>
      <c r="I1568">
        <v>350</v>
      </c>
      <c r="J1568">
        <v>321</v>
      </c>
      <c r="K1568" t="s">
        <v>2086</v>
      </c>
      <c r="L1568">
        <v>871</v>
      </c>
      <c r="M1568">
        <v>45.37</v>
      </c>
      <c r="N1568">
        <v>2015</v>
      </c>
      <c r="O1568" t="str">
        <f>VLOOKUP(C1568, Query[[Country]:[Population Rank]],2,FALSE)</f>
        <v>32</v>
      </c>
      <c r="P1568" t="str">
        <f>VLOOKUP(C1568, Query[[Country]:[Growth Rate]],3,FALSE)</f>
        <v>0.93%</v>
      </c>
      <c r="Q1568" t="str">
        <f>VLOOKUP(C1568, Query[[Country]:[World Percentage]],4,FALSE)</f>
        <v>0.58%</v>
      </c>
      <c r="R1568" t="str">
        <f>VLOOKUP(C1568, Query[[Country]:[Density]],5,FALSE)</f>
        <v>16.26</v>
      </c>
      <c r="S1568" t="str">
        <f>VLOOKUP(C1568, Query[[Country]:[Land Area]],6, FALSE)</f>
        <v>2,736,690</v>
      </c>
      <c r="T1568" t="str">
        <f>VLOOKUP(C1568, Query[[Country]:[Area]],10, FALSE)</f>
        <v>2,780,400</v>
      </c>
      <c r="U1568" t="str">
        <f>VLOOKUP(C1568, Query[[Country]:[Region]],12, FALSE)</f>
        <v>Americas</v>
      </c>
      <c r="V1568" t="str">
        <f>VLOOKUP(C1568, Query[[Country]:[Subregion]],13, FALSE)</f>
        <v>South America</v>
      </c>
      <c r="W1568" t="str">
        <f>VLOOKUP(C1568, Query[[Country]:[GDP (IMF)]],16, FALSE)</f>
        <v>$515.35 Bn</v>
      </c>
      <c r="X1568" t="str">
        <f>VLOOKUP(C1568, Query[[Country]:[GDP (UN)]],17, FALSE)</f>
        <v>$545.87 Bn</v>
      </c>
      <c r="Y1568">
        <f>VLOOKUP(C1568, Query[[Country]:[GDP Per Capita]],18, FALSE)</f>
        <v>11402.68</v>
      </c>
    </row>
    <row r="1569" spans="1:25" x14ac:dyDescent="0.2">
      <c r="A1569">
        <v>368</v>
      </c>
      <c r="B1569" t="s">
        <v>396</v>
      </c>
      <c r="C1569" t="s">
        <v>52</v>
      </c>
      <c r="D1569">
        <v>18</v>
      </c>
      <c r="E1569">
        <v>367</v>
      </c>
      <c r="F1569">
        <v>483</v>
      </c>
      <c r="G1569">
        <v>218</v>
      </c>
      <c r="H1569">
        <v>325</v>
      </c>
      <c r="I1569">
        <v>277</v>
      </c>
      <c r="J1569">
        <v>146</v>
      </c>
      <c r="K1569" t="s">
        <v>2086</v>
      </c>
      <c r="L1569">
        <v>445</v>
      </c>
      <c r="M1569">
        <v>45.36</v>
      </c>
      <c r="N1569">
        <v>2015</v>
      </c>
      <c r="O1569" t="str">
        <f>VLOOKUP(C1569, Query[[Country]:[Population Rank]],2,FALSE)</f>
        <v>39</v>
      </c>
      <c r="P1569" t="str">
        <f>VLOOKUP(C1569, Query[[Country]:[Growth Rate]],3,FALSE)</f>
        <v>0.89%</v>
      </c>
      <c r="Q1569" t="str">
        <f>VLOOKUP(C1569, Query[[Country]:[World Percentage]],4,FALSE)</f>
        <v>0.48%</v>
      </c>
      <c r="R1569" t="str">
        <f>VLOOKUP(C1569, Query[[Country]:[Density]],5,FALSE)</f>
        <v>3.78</v>
      </c>
      <c r="S1569" t="str">
        <f>VLOOKUP(C1569, Query[[Country]:[Land Area]],6, FALSE)</f>
        <v>9,093,510</v>
      </c>
      <c r="T1569" t="str">
        <f>VLOOKUP(C1569, Query[[Country]:[Area]],10, FALSE)</f>
        <v>9,984,670</v>
      </c>
      <c r="U1569" t="str">
        <f>VLOOKUP(C1569, Query[[Country]:[Region]],12, FALSE)</f>
        <v>Americas</v>
      </c>
      <c r="V1569" t="str">
        <f>VLOOKUP(C1569, Query[[Country]:[Subregion]],13, FALSE)</f>
        <v>Northern America</v>
      </c>
      <c r="W1569" t="str">
        <f>VLOOKUP(C1569, Query[[Country]:[GDP (IMF)]],16, FALSE)</f>
        <v>$1.83 Tn</v>
      </c>
      <c r="X1569" t="str">
        <f>VLOOKUP(C1569, Query[[Country]:[GDP (UN)]],17, FALSE)</f>
        <v>$1.53 Tn</v>
      </c>
      <c r="Y1569">
        <f>VLOOKUP(C1569, Query[[Country]:[GDP Per Capita]],18, FALSE)</f>
        <v>48552.87</v>
      </c>
    </row>
    <row r="1570" spans="1:25" x14ac:dyDescent="0.2">
      <c r="A1570">
        <v>369</v>
      </c>
      <c r="B1570" t="s">
        <v>418</v>
      </c>
      <c r="C1570" t="s">
        <v>95</v>
      </c>
      <c r="D1570">
        <v>15</v>
      </c>
      <c r="E1570">
        <v>367</v>
      </c>
      <c r="F1570">
        <v>567</v>
      </c>
      <c r="G1570">
        <v>218</v>
      </c>
      <c r="H1570">
        <v>416</v>
      </c>
      <c r="I1570">
        <v>392</v>
      </c>
      <c r="J1570">
        <v>287</v>
      </c>
      <c r="K1570" t="s">
        <v>2221</v>
      </c>
      <c r="L1570">
        <v>656</v>
      </c>
      <c r="M1570">
        <v>45.36</v>
      </c>
      <c r="N1570">
        <v>2015</v>
      </c>
      <c r="O1570" t="str">
        <f>VLOOKUP(C1570, Query[[Country]:[Population Rank]],2,FALSE)</f>
        <v>23</v>
      </c>
      <c r="P1570" t="str">
        <f>VLOOKUP(C1570, Query[[Country]:[Growth Rate]],3,FALSE)</f>
        <v>-0.15%</v>
      </c>
      <c r="Q1570" t="str">
        <f>VLOOKUP(C1570, Query[[Country]:[World Percentage]],4,FALSE)</f>
        <v>0.78%</v>
      </c>
      <c r="R1570" t="str">
        <f>VLOOKUP(C1570, Query[[Country]:[Density]],5,FALSE)</f>
        <v>200.65</v>
      </c>
      <c r="S1570" t="str">
        <f>VLOOKUP(C1570, Query[[Country]:[Land Area]],6, FALSE)</f>
        <v>294,140</v>
      </c>
      <c r="T1570" t="str">
        <f>VLOOKUP(C1570, Query[[Country]:[Area]],10, FALSE)</f>
        <v>301,336</v>
      </c>
      <c r="U1570" t="str">
        <f>VLOOKUP(C1570, Query[[Country]:[Region]],12, FALSE)</f>
        <v>Europe</v>
      </c>
      <c r="V1570" t="str">
        <f>VLOOKUP(C1570, Query[[Country]:[Subregion]],13, FALSE)</f>
        <v>Southern Europe</v>
      </c>
      <c r="W1570" t="str">
        <f>VLOOKUP(C1570, Query[[Country]:[GDP (IMF)]],16, FALSE)</f>
        <v>$2.09 Tn</v>
      </c>
      <c r="X1570" t="str">
        <f>VLOOKUP(C1570, Query[[Country]:[GDP (UN)]],17, FALSE)</f>
        <v>$1.86 Tn</v>
      </c>
      <c r="Y1570">
        <f>VLOOKUP(C1570, Query[[Country]:[GDP Per Capita]],18, FALSE)</f>
        <v>34574.71</v>
      </c>
    </row>
    <row r="1571" spans="1:25" x14ac:dyDescent="0.2">
      <c r="A1571">
        <v>370</v>
      </c>
      <c r="B1571" t="s">
        <v>442</v>
      </c>
      <c r="C1571" t="s">
        <v>159</v>
      </c>
      <c r="D1571">
        <v>8</v>
      </c>
      <c r="E1571">
        <v>367</v>
      </c>
      <c r="F1571">
        <v>330</v>
      </c>
      <c r="G1571">
        <v>218</v>
      </c>
      <c r="H1571">
        <v>371</v>
      </c>
      <c r="I1571">
        <v>576</v>
      </c>
      <c r="J1571">
        <v>368</v>
      </c>
      <c r="K1571" t="s">
        <v>2886</v>
      </c>
      <c r="L1571">
        <v>85</v>
      </c>
      <c r="M1571">
        <v>45.36</v>
      </c>
      <c r="N1571">
        <v>2015</v>
      </c>
      <c r="O1571" t="str">
        <f>VLOOKUP(C1571, Query[[Country]:[Population Rank]],2,FALSE)</f>
        <v>30</v>
      </c>
      <c r="P1571" t="str">
        <f>VLOOKUP(C1571, Query[[Country]:[Growth Rate]],3,FALSE)</f>
        <v>0.04%</v>
      </c>
      <c r="Q1571" t="str">
        <f>VLOOKUP(C1571, Query[[Country]:[World Percentage]],4,FALSE)</f>
        <v>0.60%</v>
      </c>
      <c r="R1571" t="str">
        <f>VLOOKUP(C1571, Query[[Country]:[Density]],5,FALSE)</f>
        <v>92.40</v>
      </c>
      <c r="S1571" t="str">
        <f>VLOOKUP(C1571, Query[[Country]:[Land Area]],6, FALSE)</f>
        <v>498,800</v>
      </c>
      <c r="T1571" t="str">
        <f>VLOOKUP(C1571, Query[[Country]:[Area]],10, FALSE)</f>
        <v>505,992</v>
      </c>
      <c r="U1571" t="str">
        <f>VLOOKUP(C1571, Query[[Country]:[Region]],12, FALSE)</f>
        <v>Europe</v>
      </c>
      <c r="V1571" t="str">
        <f>VLOOKUP(C1571, Query[[Country]:[Subregion]],13, FALSE)</f>
        <v>Southern Europe</v>
      </c>
      <c r="W1571" t="str">
        <f>VLOOKUP(C1571, Query[[Country]:[GDP (IMF)]],16, FALSE)</f>
        <v>$1.50 Tn</v>
      </c>
      <c r="X1571" t="str">
        <f>VLOOKUP(C1571, Query[[Country]:[GDP (UN)]],17, FALSE)</f>
        <v>$1.24 Tn</v>
      </c>
      <c r="Y1571">
        <f>VLOOKUP(C1571, Query[[Country]:[GDP Per Capita]],18, FALSE)</f>
        <v>32019.83</v>
      </c>
    </row>
    <row r="1572" spans="1:25" x14ac:dyDescent="0.2">
      <c r="A1572">
        <v>371</v>
      </c>
      <c r="B1572" t="s">
        <v>437</v>
      </c>
      <c r="C1572" t="s">
        <v>66</v>
      </c>
      <c r="D1572">
        <v>15</v>
      </c>
      <c r="E1572">
        <v>367</v>
      </c>
      <c r="F1572">
        <v>567</v>
      </c>
      <c r="G1572">
        <v>218</v>
      </c>
      <c r="H1572">
        <v>443</v>
      </c>
      <c r="I1572">
        <v>232</v>
      </c>
      <c r="J1572">
        <v>264</v>
      </c>
      <c r="K1572" t="s">
        <v>2862</v>
      </c>
      <c r="L1572">
        <v>839</v>
      </c>
      <c r="M1572">
        <v>45.36</v>
      </c>
      <c r="N1572">
        <v>2015</v>
      </c>
      <c r="O1572" t="str">
        <f>VLOOKUP(C1572, Query[[Country]:[Population Rank]],2,FALSE)</f>
        <v>22</v>
      </c>
      <c r="P1572" t="str">
        <f>VLOOKUP(C1572, Query[[Country]:[Growth Rate]],3,FALSE)</f>
        <v>0.22%</v>
      </c>
      <c r="Q1572" t="str">
        <f>VLOOKUP(C1572, Query[[Country]:[World Percentage]],4,FALSE)</f>
        <v>0.84%</v>
      </c>
      <c r="R1572" t="str">
        <f>VLOOKUP(C1572, Query[[Country]:[Density]],5,FALSE)</f>
        <v>118.31</v>
      </c>
      <c r="S1572" t="str">
        <f>VLOOKUP(C1572, Query[[Country]:[Land Area]],6, FALSE)</f>
        <v>547,557</v>
      </c>
      <c r="T1572" t="str">
        <f>VLOOKUP(C1572, Query[[Country]:[Area]],10, FALSE)</f>
        <v>551,695</v>
      </c>
      <c r="U1572" t="str">
        <f>VLOOKUP(C1572, Query[[Country]:[Region]],12, FALSE)</f>
        <v>Europe</v>
      </c>
      <c r="V1572" t="str">
        <f>VLOOKUP(C1572, Query[[Country]:[Subregion]],13, FALSE)</f>
        <v>Western Europe</v>
      </c>
      <c r="W1572" t="str">
        <f>VLOOKUP(C1572, Query[[Country]:[GDP (IMF)]],16, FALSE)</f>
        <v>$2.88 Tn</v>
      </c>
      <c r="X1572" t="str">
        <f>VLOOKUP(C1572, Query[[Country]:[GDP (UN)]],17, FALSE)</f>
        <v>$2.47 Tn</v>
      </c>
      <c r="Y1572">
        <f>VLOOKUP(C1572, Query[[Country]:[GDP Per Capita]],18, FALSE)</f>
        <v>44061.52</v>
      </c>
    </row>
    <row r="1573" spans="1:25" x14ac:dyDescent="0.2">
      <c r="A1573">
        <v>372</v>
      </c>
      <c r="B1573" t="s">
        <v>413</v>
      </c>
      <c r="C1573" t="s">
        <v>101</v>
      </c>
      <c r="D1573">
        <v>33</v>
      </c>
      <c r="E1573">
        <v>367</v>
      </c>
      <c r="F1573">
        <v>375</v>
      </c>
      <c r="G1573">
        <v>218</v>
      </c>
      <c r="H1573">
        <v>392</v>
      </c>
      <c r="I1573">
        <v>434</v>
      </c>
      <c r="J1573">
        <v>428</v>
      </c>
      <c r="K1573" t="s">
        <v>2685</v>
      </c>
      <c r="L1573">
        <v>367</v>
      </c>
      <c r="M1573">
        <v>45.33</v>
      </c>
      <c r="N1573">
        <v>2015</v>
      </c>
      <c r="O1573" t="str">
        <f>VLOOKUP(C1573, Query[[Country]:[Population Rank]],2,FALSE)</f>
        <v>19</v>
      </c>
      <c r="P1573" t="str">
        <f>VLOOKUP(C1573, Query[[Country]:[Growth Rate]],3,FALSE)</f>
        <v>0.32%</v>
      </c>
      <c r="Q1573" t="str">
        <f>VLOOKUP(C1573, Query[[Country]:[World Percentage]],4,FALSE)</f>
        <v>1.07%</v>
      </c>
      <c r="R1573" t="str">
        <f>VLOOKUP(C1573, Query[[Country]:[Density]],5,FALSE)</f>
        <v>234.61</v>
      </c>
      <c r="S1573" t="str">
        <f>VLOOKUP(C1573, Query[[Country]:[Land Area]],6, FALSE)</f>
        <v>348,560</v>
      </c>
      <c r="T1573" t="str">
        <f>VLOOKUP(C1573, Query[[Country]:[Area]],10, FALSE)</f>
        <v>357,114</v>
      </c>
      <c r="U1573" t="str">
        <f>VLOOKUP(C1573, Query[[Country]:[Region]],12, FALSE)</f>
        <v>Europe</v>
      </c>
      <c r="V1573" t="str">
        <f>VLOOKUP(C1573, Query[[Country]:[Subregion]],13, FALSE)</f>
        <v>Western Europe</v>
      </c>
      <c r="W1573" t="str">
        <f>VLOOKUP(C1573, Query[[Country]:[GDP (IMF)]],16, FALSE)</f>
        <v>$4.16 Tn</v>
      </c>
      <c r="X1573" t="str">
        <f>VLOOKUP(C1573, Query[[Country]:[GDP (UN)]],17, FALSE)</f>
        <v>$3.48 Tn</v>
      </c>
      <c r="Y1573">
        <f>VLOOKUP(C1573, Query[[Country]:[GDP Per Capita]],18, FALSE)</f>
        <v>49617.15</v>
      </c>
    </row>
    <row r="1574" spans="1:25" x14ac:dyDescent="0.2">
      <c r="A1574">
        <v>373</v>
      </c>
      <c r="B1574" t="s">
        <v>405</v>
      </c>
      <c r="C1574" t="s">
        <v>189</v>
      </c>
      <c r="D1574">
        <v>5</v>
      </c>
      <c r="E1574">
        <v>367</v>
      </c>
      <c r="F1574">
        <v>567</v>
      </c>
      <c r="G1574">
        <v>218</v>
      </c>
      <c r="H1574">
        <v>252</v>
      </c>
      <c r="I1574">
        <v>874</v>
      </c>
      <c r="J1574">
        <v>511</v>
      </c>
      <c r="K1574" t="s">
        <v>2699</v>
      </c>
      <c r="L1574">
        <v>387</v>
      </c>
      <c r="M1574">
        <v>45.33</v>
      </c>
      <c r="N1574">
        <v>2015</v>
      </c>
    </row>
    <row r="1575" spans="1:25" x14ac:dyDescent="0.2">
      <c r="A1575">
        <v>374</v>
      </c>
      <c r="B1575" t="s">
        <v>356</v>
      </c>
      <c r="C1575" t="s">
        <v>101</v>
      </c>
      <c r="D1575">
        <v>34</v>
      </c>
      <c r="E1575">
        <v>66</v>
      </c>
      <c r="F1575">
        <v>344</v>
      </c>
      <c r="G1575">
        <v>218</v>
      </c>
      <c r="H1575">
        <v>376</v>
      </c>
      <c r="I1575">
        <v>457</v>
      </c>
      <c r="J1575">
        <v>368</v>
      </c>
      <c r="K1575" t="s">
        <v>2873</v>
      </c>
      <c r="L1575">
        <v>330</v>
      </c>
      <c r="M1575">
        <v>45.32</v>
      </c>
      <c r="N1575">
        <v>2015</v>
      </c>
      <c r="O1575" t="str">
        <f>VLOOKUP(C1575, Query[[Country]:[Population Rank]],2,FALSE)</f>
        <v>19</v>
      </c>
      <c r="P1575" t="str">
        <f>VLOOKUP(C1575, Query[[Country]:[Growth Rate]],3,FALSE)</f>
        <v>0.32%</v>
      </c>
      <c r="Q1575" t="str">
        <f>VLOOKUP(C1575, Query[[Country]:[World Percentage]],4,FALSE)</f>
        <v>1.07%</v>
      </c>
      <c r="R1575" t="str">
        <f>VLOOKUP(C1575, Query[[Country]:[Density]],5,FALSE)</f>
        <v>234.61</v>
      </c>
      <c r="S1575" t="str">
        <f>VLOOKUP(C1575, Query[[Country]:[Land Area]],6, FALSE)</f>
        <v>348,560</v>
      </c>
      <c r="T1575" t="str">
        <f>VLOOKUP(C1575, Query[[Country]:[Area]],10, FALSE)</f>
        <v>357,114</v>
      </c>
      <c r="U1575" t="str">
        <f>VLOOKUP(C1575, Query[[Country]:[Region]],12, FALSE)</f>
        <v>Europe</v>
      </c>
      <c r="V1575" t="str">
        <f>VLOOKUP(C1575, Query[[Country]:[Subregion]],13, FALSE)</f>
        <v>Western Europe</v>
      </c>
      <c r="W1575" t="str">
        <f>VLOOKUP(C1575, Query[[Country]:[GDP (IMF)]],16, FALSE)</f>
        <v>$4.16 Tn</v>
      </c>
      <c r="X1575" t="str">
        <f>VLOOKUP(C1575, Query[[Country]:[GDP (UN)]],17, FALSE)</f>
        <v>$3.48 Tn</v>
      </c>
      <c r="Y1575">
        <f>VLOOKUP(C1575, Query[[Country]:[GDP Per Capita]],18, FALSE)</f>
        <v>49617.15</v>
      </c>
    </row>
    <row r="1576" spans="1:25" x14ac:dyDescent="0.2">
      <c r="A1576">
        <v>375</v>
      </c>
      <c r="B1576" t="s">
        <v>460</v>
      </c>
      <c r="C1576" t="s">
        <v>159</v>
      </c>
      <c r="D1576">
        <v>9</v>
      </c>
      <c r="E1576">
        <v>367</v>
      </c>
      <c r="F1576">
        <v>567</v>
      </c>
      <c r="G1576">
        <v>218</v>
      </c>
      <c r="H1576">
        <v>397</v>
      </c>
      <c r="I1576">
        <v>164</v>
      </c>
      <c r="J1576">
        <v>428</v>
      </c>
      <c r="K1576" t="s">
        <v>2685</v>
      </c>
      <c r="L1576">
        <v>604</v>
      </c>
      <c r="M1576">
        <v>45.31</v>
      </c>
      <c r="N1576">
        <v>2015</v>
      </c>
      <c r="O1576" t="str">
        <f>VLOOKUP(C1576, Query[[Country]:[Population Rank]],2,FALSE)</f>
        <v>30</v>
      </c>
      <c r="P1576" t="str">
        <f>VLOOKUP(C1576, Query[[Country]:[Growth Rate]],3,FALSE)</f>
        <v>0.04%</v>
      </c>
      <c r="Q1576" t="str">
        <f>VLOOKUP(C1576, Query[[Country]:[World Percentage]],4,FALSE)</f>
        <v>0.60%</v>
      </c>
      <c r="R1576" t="str">
        <f>VLOOKUP(C1576, Query[[Country]:[Density]],5,FALSE)</f>
        <v>92.40</v>
      </c>
      <c r="S1576" t="str">
        <f>VLOOKUP(C1576, Query[[Country]:[Land Area]],6, FALSE)</f>
        <v>498,800</v>
      </c>
      <c r="T1576" t="str">
        <f>VLOOKUP(C1576, Query[[Country]:[Area]],10, FALSE)</f>
        <v>505,992</v>
      </c>
      <c r="U1576" t="str">
        <f>VLOOKUP(C1576, Query[[Country]:[Region]],12, FALSE)</f>
        <v>Europe</v>
      </c>
      <c r="V1576" t="str">
        <f>VLOOKUP(C1576, Query[[Country]:[Subregion]],13, FALSE)</f>
        <v>Southern Europe</v>
      </c>
      <c r="W1576" t="str">
        <f>VLOOKUP(C1576, Query[[Country]:[GDP (IMF)]],16, FALSE)</f>
        <v>$1.50 Tn</v>
      </c>
      <c r="X1576" t="str">
        <f>VLOOKUP(C1576, Query[[Country]:[GDP (UN)]],17, FALSE)</f>
        <v>$1.24 Tn</v>
      </c>
      <c r="Y1576">
        <f>VLOOKUP(C1576, Query[[Country]:[GDP Per Capita]],18, FALSE)</f>
        <v>32019.83</v>
      </c>
    </row>
    <row r="1577" spans="1:25" x14ac:dyDescent="0.2">
      <c r="A1577">
        <v>376</v>
      </c>
      <c r="B1577" t="s">
        <v>484</v>
      </c>
      <c r="C1577" t="s">
        <v>485</v>
      </c>
      <c r="D1577">
        <v>1</v>
      </c>
      <c r="E1577">
        <v>343</v>
      </c>
      <c r="F1577">
        <v>139</v>
      </c>
      <c r="G1577">
        <v>218</v>
      </c>
      <c r="H1577">
        <v>446</v>
      </c>
      <c r="I1577">
        <v>310</v>
      </c>
      <c r="J1577">
        <v>645</v>
      </c>
      <c r="K1577" t="s">
        <v>2843</v>
      </c>
      <c r="L1577">
        <v>396</v>
      </c>
      <c r="M1577">
        <v>45.31</v>
      </c>
      <c r="N1577">
        <v>2015</v>
      </c>
      <c r="O1577" t="str">
        <f>VLOOKUP(C1577, Query[[Country]:[Population Rank]],2,FALSE)</f>
        <v>63</v>
      </c>
      <c r="P1577" t="str">
        <f>VLOOKUP(C1577, Query[[Country]:[Growth Rate]],3,FALSE)</f>
        <v>0.87%</v>
      </c>
      <c r="Q1577" t="str">
        <f>VLOOKUP(C1577, Query[[Country]:[World Percentage]],4,FALSE)</f>
        <v>0.25%</v>
      </c>
      <c r="R1577" t="str">
        <f>VLOOKUP(C1577, Query[[Country]:[Density]],5,FALSE)</f>
        <v>25.28</v>
      </c>
      <c r="S1577" t="str">
        <f>VLOOKUP(C1577, Query[[Country]:[Land Area]],6, FALSE)</f>
        <v>743,532</v>
      </c>
      <c r="T1577" t="str">
        <f>VLOOKUP(C1577, Query[[Country]:[Area]],10, FALSE)</f>
        <v>756,102</v>
      </c>
      <c r="U1577" t="str">
        <f>VLOOKUP(C1577, Query[[Country]:[Region]],12, FALSE)</f>
        <v>Americas</v>
      </c>
      <c r="V1577" t="str">
        <f>VLOOKUP(C1577, Query[[Country]:[Subregion]],13, FALSE)</f>
        <v>South America</v>
      </c>
      <c r="W1577" t="str">
        <f>VLOOKUP(C1577, Query[[Country]:[GDP (IMF)]],16, FALSE)</f>
        <v>$313.56 Bn</v>
      </c>
      <c r="X1577" t="str">
        <f>VLOOKUP(C1577, Query[[Country]:[GDP (UN)]],17, FALSE)</f>
        <v>$247.05 Bn</v>
      </c>
      <c r="Y1577">
        <f>VLOOKUP(C1577, Query[[Country]:[GDP Per Capita]],18, FALSE)</f>
        <v>16402.89</v>
      </c>
    </row>
    <row r="1578" spans="1:25" x14ac:dyDescent="0.2">
      <c r="A1578">
        <v>377</v>
      </c>
      <c r="B1578" t="s">
        <v>419</v>
      </c>
      <c r="C1578" t="s">
        <v>95</v>
      </c>
      <c r="D1578">
        <v>16</v>
      </c>
      <c r="E1578">
        <v>367</v>
      </c>
      <c r="F1578">
        <v>567</v>
      </c>
      <c r="G1578">
        <v>218</v>
      </c>
      <c r="H1578">
        <v>352</v>
      </c>
      <c r="I1578">
        <v>322</v>
      </c>
      <c r="J1578">
        <v>511</v>
      </c>
      <c r="K1578" t="s">
        <v>2722</v>
      </c>
      <c r="L1578">
        <v>527</v>
      </c>
      <c r="M1578">
        <v>45.31</v>
      </c>
      <c r="N1578">
        <v>2015</v>
      </c>
      <c r="O1578" t="str">
        <f>VLOOKUP(C1578, Query[[Country]:[Population Rank]],2,FALSE)</f>
        <v>23</v>
      </c>
      <c r="P1578" t="str">
        <f>VLOOKUP(C1578, Query[[Country]:[Growth Rate]],3,FALSE)</f>
        <v>-0.15%</v>
      </c>
      <c r="Q1578" t="str">
        <f>VLOOKUP(C1578, Query[[Country]:[World Percentage]],4,FALSE)</f>
        <v>0.78%</v>
      </c>
      <c r="R1578" t="str">
        <f>VLOOKUP(C1578, Query[[Country]:[Density]],5,FALSE)</f>
        <v>200.65</v>
      </c>
      <c r="S1578" t="str">
        <f>VLOOKUP(C1578, Query[[Country]:[Land Area]],6, FALSE)</f>
        <v>294,140</v>
      </c>
      <c r="T1578" t="str">
        <f>VLOOKUP(C1578, Query[[Country]:[Area]],10, FALSE)</f>
        <v>301,336</v>
      </c>
      <c r="U1578" t="str">
        <f>VLOOKUP(C1578, Query[[Country]:[Region]],12, FALSE)</f>
        <v>Europe</v>
      </c>
      <c r="V1578" t="str">
        <f>VLOOKUP(C1578, Query[[Country]:[Subregion]],13, FALSE)</f>
        <v>Southern Europe</v>
      </c>
      <c r="W1578" t="str">
        <f>VLOOKUP(C1578, Query[[Country]:[GDP (IMF)]],16, FALSE)</f>
        <v>$2.09 Tn</v>
      </c>
      <c r="X1578" t="str">
        <f>VLOOKUP(C1578, Query[[Country]:[GDP (UN)]],17, FALSE)</f>
        <v>$1.86 Tn</v>
      </c>
      <c r="Y1578">
        <f>VLOOKUP(C1578, Query[[Country]:[GDP Per Capita]],18, FALSE)</f>
        <v>34574.71</v>
      </c>
    </row>
    <row r="1579" spans="1:25" x14ac:dyDescent="0.2">
      <c r="A1579">
        <v>378</v>
      </c>
      <c r="B1579" t="s">
        <v>410</v>
      </c>
      <c r="C1579" t="s">
        <v>15</v>
      </c>
      <c r="D1579">
        <v>131</v>
      </c>
      <c r="E1579">
        <v>367</v>
      </c>
      <c r="F1579">
        <v>567</v>
      </c>
      <c r="G1579">
        <v>218</v>
      </c>
      <c r="H1579">
        <v>401</v>
      </c>
      <c r="I1579">
        <v>311</v>
      </c>
      <c r="J1579">
        <v>321</v>
      </c>
      <c r="K1579" t="s">
        <v>2883</v>
      </c>
      <c r="L1579">
        <v>333</v>
      </c>
      <c r="M1579">
        <v>45.3</v>
      </c>
      <c r="N1579">
        <v>2015</v>
      </c>
      <c r="O1579" t="str">
        <f>VLOOKUP(C1579, Query[[Country]:[Population Rank]],2,FALSE)</f>
        <v>3</v>
      </c>
      <c r="P1579" t="str">
        <f>VLOOKUP(C1579, Query[[Country]:[Growth Rate]],3,FALSE)</f>
        <v>0.59%</v>
      </c>
      <c r="Q1579" t="str">
        <f>VLOOKUP(C1579, Query[[Country]:[World Percentage]],4,FALSE)</f>
        <v>4.25%</v>
      </c>
      <c r="R1579" t="str">
        <f>VLOOKUP(C1579, Query[[Country]:[Density]],5,FALSE)</f>
        <v>35.32</v>
      </c>
      <c r="S1579" t="str">
        <f>VLOOKUP(C1579, Query[[Country]:[Land Area]],6, FALSE)</f>
        <v>9,147,420</v>
      </c>
      <c r="T1579" t="str">
        <f>VLOOKUP(C1579, Query[[Country]:[Area]],10, FALSE)</f>
        <v>9,372,610</v>
      </c>
      <c r="U1579" t="str">
        <f>VLOOKUP(C1579, Query[[Country]:[Region]],12, FALSE)</f>
        <v>Americas</v>
      </c>
      <c r="V1579" t="str">
        <f>VLOOKUP(C1579, Query[[Country]:[Subregion]],13, FALSE)</f>
        <v>Northern America</v>
      </c>
      <c r="W1579" t="str">
        <f>VLOOKUP(C1579, Query[[Country]:[GDP (IMF)]],16, FALSE)</f>
        <v>$22.20 Tn</v>
      </c>
      <c r="X1579" t="str">
        <f>VLOOKUP(C1579, Query[[Country]:[GDP (UN)]],17, FALSE)</f>
        <v>$18.62 Tn</v>
      </c>
      <c r="Y1579">
        <f>VLOOKUP(C1579, Query[[Country]:[GDP Per Capita]],18, FALSE)</f>
        <v>67063.27</v>
      </c>
    </row>
    <row r="1580" spans="1:25" x14ac:dyDescent="0.2">
      <c r="A1580">
        <v>379</v>
      </c>
      <c r="B1580" t="s">
        <v>470</v>
      </c>
      <c r="C1580" t="s">
        <v>358</v>
      </c>
      <c r="D1580">
        <v>2</v>
      </c>
      <c r="E1580">
        <v>240</v>
      </c>
      <c r="F1580">
        <v>72</v>
      </c>
      <c r="G1580">
        <v>218</v>
      </c>
      <c r="H1580">
        <v>703</v>
      </c>
      <c r="I1580">
        <v>763</v>
      </c>
      <c r="J1580">
        <v>812</v>
      </c>
      <c r="K1580" t="s">
        <v>2887</v>
      </c>
      <c r="L1580">
        <v>797</v>
      </c>
      <c r="M1580">
        <v>45.3</v>
      </c>
      <c r="N1580">
        <v>2015</v>
      </c>
      <c r="O1580" t="str">
        <f>VLOOKUP(C1580, Query[[Country]:[Population Rank]],2,FALSE)</f>
        <v>2</v>
      </c>
      <c r="P1580" t="str">
        <f>VLOOKUP(C1580, Query[[Country]:[Growth Rate]],3,FALSE)</f>
        <v>0.99%</v>
      </c>
      <c r="Q1580" t="str">
        <f>VLOOKUP(C1580, Query[[Country]:[World Percentage]],4,FALSE)</f>
        <v>17.70%</v>
      </c>
      <c r="R1580" t="str">
        <f>VLOOKUP(C1580, Query[[Country]:[Density]],5,FALSE)</f>
        <v>419.76</v>
      </c>
      <c r="S1580" t="str">
        <f>VLOOKUP(C1580, Query[[Country]:[Land Area]],6, FALSE)</f>
        <v>2,973,190</v>
      </c>
      <c r="T1580" t="str">
        <f>VLOOKUP(C1580, Query[[Country]:[Area]],10, FALSE)</f>
        <v>3,287,590</v>
      </c>
      <c r="U1580" t="str">
        <f>VLOOKUP(C1580, Query[[Country]:[Region]],12, FALSE)</f>
        <v>Asia</v>
      </c>
      <c r="V1580" t="str">
        <f>VLOOKUP(C1580, Query[[Country]:[Subregion]],13, FALSE)</f>
        <v>Southern Asia</v>
      </c>
      <c r="W1580" t="str">
        <f>VLOOKUP(C1580, Query[[Country]:[GDP (IMF)]],16, FALSE)</f>
        <v>$3.26 Tn</v>
      </c>
      <c r="X1580" t="str">
        <f>VLOOKUP(C1580, Query[[Country]:[GDP (UN)]],17, FALSE)</f>
        <v>$2.26 Tn</v>
      </c>
      <c r="Y1580">
        <f>VLOOKUP(C1580, Query[[Country]:[GDP Per Capita]],18, FALSE)</f>
        <v>2360.66</v>
      </c>
    </row>
    <row r="1581" spans="1:25" x14ac:dyDescent="0.2">
      <c r="A1581">
        <v>380</v>
      </c>
      <c r="B1581" t="s">
        <v>325</v>
      </c>
      <c r="C1581" t="s">
        <v>15</v>
      </c>
      <c r="D1581">
        <v>132</v>
      </c>
      <c r="E1581">
        <v>367</v>
      </c>
      <c r="F1581">
        <v>301</v>
      </c>
      <c r="G1581">
        <v>131</v>
      </c>
      <c r="H1581">
        <v>334</v>
      </c>
      <c r="I1581">
        <v>234</v>
      </c>
      <c r="J1581">
        <v>428</v>
      </c>
      <c r="K1581" t="s">
        <v>2868</v>
      </c>
      <c r="L1581">
        <v>298</v>
      </c>
      <c r="M1581">
        <v>45.29</v>
      </c>
      <c r="N1581">
        <v>2015</v>
      </c>
      <c r="O1581" t="str">
        <f>VLOOKUP(C1581, Query[[Country]:[Population Rank]],2,FALSE)</f>
        <v>3</v>
      </c>
      <c r="P1581" t="str">
        <f>VLOOKUP(C1581, Query[[Country]:[Growth Rate]],3,FALSE)</f>
        <v>0.59%</v>
      </c>
      <c r="Q1581" t="str">
        <f>VLOOKUP(C1581, Query[[Country]:[World Percentage]],4,FALSE)</f>
        <v>4.25%</v>
      </c>
      <c r="R1581" t="str">
        <f>VLOOKUP(C1581, Query[[Country]:[Density]],5,FALSE)</f>
        <v>35.32</v>
      </c>
      <c r="S1581" t="str">
        <f>VLOOKUP(C1581, Query[[Country]:[Land Area]],6, FALSE)</f>
        <v>9,147,420</v>
      </c>
      <c r="T1581" t="str">
        <f>VLOOKUP(C1581, Query[[Country]:[Area]],10, FALSE)</f>
        <v>9,372,610</v>
      </c>
      <c r="U1581" t="str">
        <f>VLOOKUP(C1581, Query[[Country]:[Region]],12, FALSE)</f>
        <v>Americas</v>
      </c>
      <c r="V1581" t="str">
        <f>VLOOKUP(C1581, Query[[Country]:[Subregion]],13, FALSE)</f>
        <v>Northern America</v>
      </c>
      <c r="W1581" t="str">
        <f>VLOOKUP(C1581, Query[[Country]:[GDP (IMF)]],16, FALSE)</f>
        <v>$22.20 Tn</v>
      </c>
      <c r="X1581" t="str">
        <f>VLOOKUP(C1581, Query[[Country]:[GDP (UN)]],17, FALSE)</f>
        <v>$18.62 Tn</v>
      </c>
      <c r="Y1581">
        <f>VLOOKUP(C1581, Query[[Country]:[GDP Per Capita]],18, FALSE)</f>
        <v>67063.27</v>
      </c>
    </row>
    <row r="1582" spans="1:25" x14ac:dyDescent="0.2">
      <c r="A1582">
        <v>381</v>
      </c>
      <c r="B1582" t="s">
        <v>421</v>
      </c>
      <c r="C1582" t="s">
        <v>15</v>
      </c>
      <c r="D1582">
        <v>133</v>
      </c>
      <c r="E1582">
        <v>272</v>
      </c>
      <c r="F1582">
        <v>553</v>
      </c>
      <c r="G1582">
        <v>218</v>
      </c>
      <c r="H1582">
        <v>326</v>
      </c>
      <c r="I1582">
        <v>349</v>
      </c>
      <c r="J1582">
        <v>511</v>
      </c>
      <c r="K1582" t="s">
        <v>2721</v>
      </c>
      <c r="L1582">
        <v>211</v>
      </c>
      <c r="M1582">
        <v>45.29</v>
      </c>
      <c r="N1582">
        <v>2015</v>
      </c>
      <c r="O1582" t="str">
        <f>VLOOKUP(C1582, Query[[Country]:[Population Rank]],2,FALSE)</f>
        <v>3</v>
      </c>
      <c r="P1582" t="str">
        <f>VLOOKUP(C1582, Query[[Country]:[Growth Rate]],3,FALSE)</f>
        <v>0.59%</v>
      </c>
      <c r="Q1582" t="str">
        <f>VLOOKUP(C1582, Query[[Country]:[World Percentage]],4,FALSE)</f>
        <v>4.25%</v>
      </c>
      <c r="R1582" t="str">
        <f>VLOOKUP(C1582, Query[[Country]:[Density]],5,FALSE)</f>
        <v>35.32</v>
      </c>
      <c r="S1582" t="str">
        <f>VLOOKUP(C1582, Query[[Country]:[Land Area]],6, FALSE)</f>
        <v>9,147,420</v>
      </c>
      <c r="T1582" t="str">
        <f>VLOOKUP(C1582, Query[[Country]:[Area]],10, FALSE)</f>
        <v>9,372,610</v>
      </c>
      <c r="U1582" t="str">
        <f>VLOOKUP(C1582, Query[[Country]:[Region]],12, FALSE)</f>
        <v>Americas</v>
      </c>
      <c r="V1582" t="str">
        <f>VLOOKUP(C1582, Query[[Country]:[Subregion]],13, FALSE)</f>
        <v>Northern America</v>
      </c>
      <c r="W1582" t="str">
        <f>VLOOKUP(C1582, Query[[Country]:[GDP (IMF)]],16, FALSE)</f>
        <v>$22.20 Tn</v>
      </c>
      <c r="X1582" t="str">
        <f>VLOOKUP(C1582, Query[[Country]:[GDP (UN)]],17, FALSE)</f>
        <v>$18.62 Tn</v>
      </c>
      <c r="Y1582">
        <f>VLOOKUP(C1582, Query[[Country]:[GDP Per Capita]],18, FALSE)</f>
        <v>67063.27</v>
      </c>
    </row>
    <row r="1583" spans="1:25" x14ac:dyDescent="0.2">
      <c r="A1583">
        <v>382</v>
      </c>
      <c r="B1583" t="s">
        <v>465</v>
      </c>
      <c r="C1583" t="s">
        <v>95</v>
      </c>
      <c r="D1583">
        <v>17</v>
      </c>
      <c r="E1583">
        <v>367</v>
      </c>
      <c r="F1583">
        <v>567</v>
      </c>
      <c r="G1583">
        <v>218</v>
      </c>
      <c r="H1583">
        <v>390</v>
      </c>
      <c r="I1583">
        <v>305</v>
      </c>
      <c r="J1583">
        <v>287</v>
      </c>
      <c r="K1583" t="s">
        <v>2883</v>
      </c>
      <c r="L1583">
        <v>468</v>
      </c>
      <c r="M1583">
        <v>45.28</v>
      </c>
      <c r="N1583">
        <v>2015</v>
      </c>
      <c r="O1583" t="str">
        <f>VLOOKUP(C1583, Query[[Country]:[Population Rank]],2,FALSE)</f>
        <v>23</v>
      </c>
      <c r="P1583" t="str">
        <f>VLOOKUP(C1583, Query[[Country]:[Growth Rate]],3,FALSE)</f>
        <v>-0.15%</v>
      </c>
      <c r="Q1583" t="str">
        <f>VLOOKUP(C1583, Query[[Country]:[World Percentage]],4,FALSE)</f>
        <v>0.78%</v>
      </c>
      <c r="R1583" t="str">
        <f>VLOOKUP(C1583, Query[[Country]:[Density]],5,FALSE)</f>
        <v>200.65</v>
      </c>
      <c r="S1583" t="str">
        <f>VLOOKUP(C1583, Query[[Country]:[Land Area]],6, FALSE)</f>
        <v>294,140</v>
      </c>
      <c r="T1583" t="str">
        <f>VLOOKUP(C1583, Query[[Country]:[Area]],10, FALSE)</f>
        <v>301,336</v>
      </c>
      <c r="U1583" t="str">
        <f>VLOOKUP(C1583, Query[[Country]:[Region]],12, FALSE)</f>
        <v>Europe</v>
      </c>
      <c r="V1583" t="str">
        <f>VLOOKUP(C1583, Query[[Country]:[Subregion]],13, FALSE)</f>
        <v>Southern Europe</v>
      </c>
      <c r="W1583" t="str">
        <f>VLOOKUP(C1583, Query[[Country]:[GDP (IMF)]],16, FALSE)</f>
        <v>$2.09 Tn</v>
      </c>
      <c r="X1583" t="str">
        <f>VLOOKUP(C1583, Query[[Country]:[GDP (UN)]],17, FALSE)</f>
        <v>$1.86 Tn</v>
      </c>
      <c r="Y1583">
        <f>VLOOKUP(C1583, Query[[Country]:[GDP Per Capita]],18, FALSE)</f>
        <v>34574.71</v>
      </c>
    </row>
    <row r="1584" spans="1:25" x14ac:dyDescent="0.2">
      <c r="A1584">
        <v>383</v>
      </c>
      <c r="B1584" t="s">
        <v>422</v>
      </c>
      <c r="C1584" t="s">
        <v>110</v>
      </c>
      <c r="D1584">
        <v>3</v>
      </c>
      <c r="E1584">
        <v>367</v>
      </c>
      <c r="F1584">
        <v>531</v>
      </c>
      <c r="G1584">
        <v>218</v>
      </c>
      <c r="H1584">
        <v>320</v>
      </c>
      <c r="I1584">
        <v>319</v>
      </c>
      <c r="J1584">
        <v>812</v>
      </c>
      <c r="K1584" t="s">
        <v>2867</v>
      </c>
      <c r="L1584">
        <v>568</v>
      </c>
      <c r="M1584">
        <v>45.27</v>
      </c>
      <c r="N1584">
        <v>2015</v>
      </c>
      <c r="O1584" t="str">
        <f>VLOOKUP(C1584, Query[[Country]:[Population Rank]],2,FALSE)</f>
        <v>116</v>
      </c>
      <c r="P1584" t="str">
        <f>VLOOKUP(C1584, Query[[Country]:[Growth Rate]],3,FALSE)</f>
        <v>0.15%</v>
      </c>
      <c r="Q1584" t="str">
        <f>VLOOKUP(C1584, Query[[Country]:[World Percentage]],4,FALSE)</f>
        <v>0.07%</v>
      </c>
      <c r="R1584" t="str">
        <f>VLOOKUP(C1584, Query[[Country]:[Density]],5,FALSE)</f>
        <v>16.37</v>
      </c>
      <c r="S1584" t="str">
        <f>VLOOKUP(C1584, Query[[Country]:[Land Area]],6, FALSE)</f>
        <v>303,890</v>
      </c>
      <c r="T1584" t="str">
        <f>VLOOKUP(C1584, Query[[Country]:[Area]],10, FALSE)</f>
        <v>338,424</v>
      </c>
      <c r="U1584" t="str">
        <f>VLOOKUP(C1584, Query[[Country]:[Region]],12, FALSE)</f>
        <v>Europe</v>
      </c>
      <c r="V1584" t="str">
        <f>VLOOKUP(C1584, Query[[Country]:[Subregion]],13, FALSE)</f>
        <v>Northern Europe</v>
      </c>
      <c r="W1584" t="str">
        <f>VLOOKUP(C1584, Query[[Country]:[GDP (IMF)]],16, FALSE)</f>
        <v>$289.24 Bn</v>
      </c>
      <c r="X1584" t="str">
        <f>VLOOKUP(C1584, Query[[Country]:[GDP (UN)]],17, FALSE)</f>
        <v>$238.50 Bn</v>
      </c>
      <c r="Y1584">
        <f>VLOOKUP(C1584, Query[[Country]:[GDP Per Capita]],18, FALSE)</f>
        <v>52203.14</v>
      </c>
    </row>
    <row r="1585" spans="1:25" x14ac:dyDescent="0.2">
      <c r="A1585">
        <v>384</v>
      </c>
      <c r="B1585" t="s">
        <v>432</v>
      </c>
      <c r="C1585" t="s">
        <v>92</v>
      </c>
      <c r="D1585">
        <v>10</v>
      </c>
      <c r="E1585">
        <v>367</v>
      </c>
      <c r="F1585">
        <v>547</v>
      </c>
      <c r="G1585">
        <v>218</v>
      </c>
      <c r="H1585">
        <v>405</v>
      </c>
      <c r="I1585">
        <v>589</v>
      </c>
      <c r="J1585">
        <v>511</v>
      </c>
      <c r="K1585" t="s">
        <v>2683</v>
      </c>
      <c r="L1585">
        <v>109</v>
      </c>
      <c r="M1585">
        <v>45.27</v>
      </c>
      <c r="N1585">
        <v>2015</v>
      </c>
      <c r="O1585" t="str">
        <f>VLOOKUP(C1585, Query[[Country]:[Population Rank]],2,FALSE)</f>
        <v>28</v>
      </c>
      <c r="P1585" t="str">
        <f>VLOOKUP(C1585, Query[[Country]:[Growth Rate]],3,FALSE)</f>
        <v>0.09%</v>
      </c>
      <c r="Q1585" t="str">
        <f>VLOOKUP(C1585, Query[[Country]:[World Percentage]],4,FALSE)</f>
        <v>0.66%</v>
      </c>
      <c r="R1585" t="str">
        <f>VLOOKUP(C1585, Query[[Country]:[Density]],5,FALSE)</f>
        <v>511.62</v>
      </c>
      <c r="S1585" t="str">
        <f>VLOOKUP(C1585, Query[[Country]:[Land Area]],6, FALSE)</f>
        <v>97,230</v>
      </c>
      <c r="T1585" t="str">
        <f>VLOOKUP(C1585, Query[[Country]:[Area]],10, FALSE)</f>
        <v>100,210</v>
      </c>
      <c r="U1585" t="str">
        <f>VLOOKUP(C1585, Query[[Country]:[Region]],12, FALSE)</f>
        <v>Asia</v>
      </c>
      <c r="V1585" t="str">
        <f>VLOOKUP(C1585, Query[[Country]:[Subregion]],13, FALSE)</f>
        <v>Eastern Asia</v>
      </c>
      <c r="W1585" t="str">
        <f>VLOOKUP(C1585, Query[[Country]:[GDP (IMF)]],16, FALSE)</f>
        <v>$1.74 Tn</v>
      </c>
      <c r="X1585" t="str">
        <f>VLOOKUP(C1585, Query[[Country]:[GDP (UN)]],17, FALSE)</f>
        <v>$1.41 Tn</v>
      </c>
      <c r="Y1585">
        <f>VLOOKUP(C1585, Query[[Country]:[GDP Per Capita]],18, FALSE)</f>
        <v>34023.56</v>
      </c>
    </row>
    <row r="1586" spans="1:25" x14ac:dyDescent="0.2">
      <c r="A1586">
        <v>385</v>
      </c>
      <c r="B1586" t="s">
        <v>434</v>
      </c>
      <c r="C1586" t="s">
        <v>66</v>
      </c>
      <c r="D1586">
        <v>16</v>
      </c>
      <c r="E1586">
        <v>216</v>
      </c>
      <c r="F1586">
        <v>213</v>
      </c>
      <c r="G1586">
        <v>190</v>
      </c>
      <c r="H1586">
        <v>311</v>
      </c>
      <c r="I1586">
        <v>342</v>
      </c>
      <c r="J1586">
        <v>321</v>
      </c>
      <c r="K1586" t="s">
        <v>2683</v>
      </c>
      <c r="L1586">
        <v>208</v>
      </c>
      <c r="M1586">
        <v>45.25</v>
      </c>
      <c r="N1586">
        <v>2015</v>
      </c>
      <c r="O1586" t="str">
        <f>VLOOKUP(C1586, Query[[Country]:[Population Rank]],2,FALSE)</f>
        <v>22</v>
      </c>
      <c r="P1586" t="str">
        <f>VLOOKUP(C1586, Query[[Country]:[Growth Rate]],3,FALSE)</f>
        <v>0.22%</v>
      </c>
      <c r="Q1586" t="str">
        <f>VLOOKUP(C1586, Query[[Country]:[World Percentage]],4,FALSE)</f>
        <v>0.84%</v>
      </c>
      <c r="R1586" t="str">
        <f>VLOOKUP(C1586, Query[[Country]:[Density]],5,FALSE)</f>
        <v>118.31</v>
      </c>
      <c r="S1586" t="str">
        <f>VLOOKUP(C1586, Query[[Country]:[Land Area]],6, FALSE)</f>
        <v>547,557</v>
      </c>
      <c r="T1586" t="str">
        <f>VLOOKUP(C1586, Query[[Country]:[Area]],10, FALSE)</f>
        <v>551,695</v>
      </c>
      <c r="U1586" t="str">
        <f>VLOOKUP(C1586, Query[[Country]:[Region]],12, FALSE)</f>
        <v>Europe</v>
      </c>
      <c r="V1586" t="str">
        <f>VLOOKUP(C1586, Query[[Country]:[Subregion]],13, FALSE)</f>
        <v>Western Europe</v>
      </c>
      <c r="W1586" t="str">
        <f>VLOOKUP(C1586, Query[[Country]:[GDP (IMF)]],16, FALSE)</f>
        <v>$2.88 Tn</v>
      </c>
      <c r="X1586" t="str">
        <f>VLOOKUP(C1586, Query[[Country]:[GDP (UN)]],17, FALSE)</f>
        <v>$2.47 Tn</v>
      </c>
      <c r="Y1586">
        <f>VLOOKUP(C1586, Query[[Country]:[GDP Per Capita]],18, FALSE)</f>
        <v>44061.52</v>
      </c>
    </row>
    <row r="1587" spans="1:25" x14ac:dyDescent="0.2">
      <c r="A1587">
        <v>386</v>
      </c>
      <c r="B1587" t="s">
        <v>443</v>
      </c>
      <c r="C1587" t="s">
        <v>141</v>
      </c>
      <c r="D1587">
        <v>3</v>
      </c>
      <c r="E1587">
        <v>367</v>
      </c>
      <c r="F1587">
        <v>206</v>
      </c>
      <c r="G1587">
        <v>218</v>
      </c>
      <c r="H1587">
        <v>240</v>
      </c>
      <c r="I1587">
        <v>651</v>
      </c>
      <c r="J1587">
        <v>428</v>
      </c>
      <c r="K1587" t="s">
        <v>2873</v>
      </c>
      <c r="L1587">
        <v>871</v>
      </c>
      <c r="M1587">
        <v>45.24</v>
      </c>
      <c r="N1587">
        <v>2015</v>
      </c>
      <c r="O1587" t="str">
        <f>VLOOKUP(C1587, Query[[Country]:[Population Rank]],2,FALSE)</f>
        <v>57</v>
      </c>
      <c r="P1587" t="str">
        <f>VLOOKUP(C1587, Query[[Country]:[Growth Rate]],3,FALSE)</f>
        <v>0.18%</v>
      </c>
      <c r="Q1587" t="str">
        <f>VLOOKUP(C1587, Query[[Country]:[World Percentage]],4,FALSE)</f>
        <v>0.31%</v>
      </c>
      <c r="R1587" t="str">
        <f>VLOOKUP(C1587, Query[[Country]:[Density]],5,FALSE)</f>
        <v>658.05</v>
      </c>
      <c r="S1587" t="str">
        <f>VLOOKUP(C1587, Query[[Country]:[Land Area]],6, FALSE)</f>
        <v>35,410</v>
      </c>
      <c r="T1587" t="str">
        <f>VLOOKUP(C1587, Query[[Country]:[Area]],10, FALSE)</f>
        <v>36,193</v>
      </c>
      <c r="U1587" t="str">
        <f>VLOOKUP(C1587, Query[[Country]:[Region]],12, FALSE)</f>
        <v>Asia</v>
      </c>
      <c r="V1587" t="str">
        <f>VLOOKUP(C1587, Query[[Country]:[Subregion]],13, FALSE)</f>
        <v>Eastern Asia</v>
      </c>
      <c r="W1587" t="str">
        <f>VLOOKUP(C1587, Query[[Country]:[GDP (IMF)]],16, FALSE)</f>
        <v>$633.70 Bn</v>
      </c>
      <c r="X1587" t="str">
        <f>VLOOKUP(C1587, Query[[Country]:[GDP (UN)]],17, FALSE)</f>
        <v>-</v>
      </c>
      <c r="Y1587">
        <f>VLOOKUP(C1587, Query[[Country]:[GDP Per Capita]],18, FALSE)</f>
        <v>26607.09</v>
      </c>
    </row>
    <row r="1588" spans="1:25" x14ac:dyDescent="0.2">
      <c r="A1588">
        <v>387</v>
      </c>
      <c r="B1588" t="s">
        <v>446</v>
      </c>
      <c r="C1588" t="s">
        <v>95</v>
      </c>
      <c r="D1588">
        <v>18</v>
      </c>
      <c r="E1588">
        <v>367</v>
      </c>
      <c r="F1588">
        <v>555</v>
      </c>
      <c r="G1588">
        <v>218</v>
      </c>
      <c r="H1588">
        <v>424</v>
      </c>
      <c r="I1588">
        <v>482</v>
      </c>
      <c r="J1588">
        <v>321</v>
      </c>
      <c r="K1588" t="s">
        <v>2883</v>
      </c>
      <c r="L1588">
        <v>770</v>
      </c>
      <c r="M1588">
        <v>45.22</v>
      </c>
      <c r="N1588">
        <v>2015</v>
      </c>
      <c r="O1588" t="str">
        <f>VLOOKUP(C1588, Query[[Country]:[Population Rank]],2,FALSE)</f>
        <v>23</v>
      </c>
      <c r="P1588" t="str">
        <f>VLOOKUP(C1588, Query[[Country]:[Growth Rate]],3,FALSE)</f>
        <v>-0.15%</v>
      </c>
      <c r="Q1588" t="str">
        <f>VLOOKUP(C1588, Query[[Country]:[World Percentage]],4,FALSE)</f>
        <v>0.78%</v>
      </c>
      <c r="R1588" t="str">
        <f>VLOOKUP(C1588, Query[[Country]:[Density]],5,FALSE)</f>
        <v>200.65</v>
      </c>
      <c r="S1588" t="str">
        <f>VLOOKUP(C1588, Query[[Country]:[Land Area]],6, FALSE)</f>
        <v>294,140</v>
      </c>
      <c r="T1588" t="str">
        <f>VLOOKUP(C1588, Query[[Country]:[Area]],10, FALSE)</f>
        <v>301,336</v>
      </c>
      <c r="U1588" t="str">
        <f>VLOOKUP(C1588, Query[[Country]:[Region]],12, FALSE)</f>
        <v>Europe</v>
      </c>
      <c r="V1588" t="str">
        <f>VLOOKUP(C1588, Query[[Country]:[Subregion]],13, FALSE)</f>
        <v>Southern Europe</v>
      </c>
      <c r="W1588" t="str">
        <f>VLOOKUP(C1588, Query[[Country]:[GDP (IMF)]],16, FALSE)</f>
        <v>$2.09 Tn</v>
      </c>
      <c r="X1588" t="str">
        <f>VLOOKUP(C1588, Query[[Country]:[GDP (UN)]],17, FALSE)</f>
        <v>$1.86 Tn</v>
      </c>
      <c r="Y1588">
        <f>VLOOKUP(C1588, Query[[Country]:[GDP Per Capita]],18, FALSE)</f>
        <v>34574.71</v>
      </c>
    </row>
    <row r="1589" spans="1:25" x14ac:dyDescent="0.2">
      <c r="A1589">
        <v>388</v>
      </c>
      <c r="B1589" t="s">
        <v>399</v>
      </c>
      <c r="C1589" t="s">
        <v>15</v>
      </c>
      <c r="D1589">
        <v>134</v>
      </c>
      <c r="E1589">
        <v>180</v>
      </c>
      <c r="F1589">
        <v>567</v>
      </c>
      <c r="G1589">
        <v>165</v>
      </c>
      <c r="H1589">
        <v>411</v>
      </c>
      <c r="I1589">
        <v>374</v>
      </c>
      <c r="J1589">
        <v>212</v>
      </c>
      <c r="K1589" t="s">
        <v>2878</v>
      </c>
      <c r="L1589">
        <v>531</v>
      </c>
      <c r="M1589">
        <v>45.22</v>
      </c>
      <c r="N1589">
        <v>2015</v>
      </c>
      <c r="O1589" t="str">
        <f>VLOOKUP(C1589, Query[[Country]:[Population Rank]],2,FALSE)</f>
        <v>3</v>
      </c>
      <c r="P1589" t="str">
        <f>VLOOKUP(C1589, Query[[Country]:[Growth Rate]],3,FALSE)</f>
        <v>0.59%</v>
      </c>
      <c r="Q1589" t="str">
        <f>VLOOKUP(C1589, Query[[Country]:[World Percentage]],4,FALSE)</f>
        <v>4.25%</v>
      </c>
      <c r="R1589" t="str">
        <f>VLOOKUP(C1589, Query[[Country]:[Density]],5,FALSE)</f>
        <v>35.32</v>
      </c>
      <c r="S1589" t="str">
        <f>VLOOKUP(C1589, Query[[Country]:[Land Area]],6, FALSE)</f>
        <v>9,147,420</v>
      </c>
      <c r="T1589" t="str">
        <f>VLOOKUP(C1589, Query[[Country]:[Area]],10, FALSE)</f>
        <v>9,372,610</v>
      </c>
      <c r="U1589" t="str">
        <f>VLOOKUP(C1589, Query[[Country]:[Region]],12, FALSE)</f>
        <v>Americas</v>
      </c>
      <c r="V1589" t="str">
        <f>VLOOKUP(C1589, Query[[Country]:[Subregion]],13, FALSE)</f>
        <v>Northern America</v>
      </c>
      <c r="W1589" t="str">
        <f>VLOOKUP(C1589, Query[[Country]:[GDP (IMF)]],16, FALSE)</f>
        <v>$22.20 Tn</v>
      </c>
      <c r="X1589" t="str">
        <f>VLOOKUP(C1589, Query[[Country]:[GDP (UN)]],17, FALSE)</f>
        <v>$18.62 Tn</v>
      </c>
      <c r="Y1589">
        <f>VLOOKUP(C1589, Query[[Country]:[GDP Per Capita]],18, FALSE)</f>
        <v>67063.27</v>
      </c>
    </row>
    <row r="1590" spans="1:25" x14ac:dyDescent="0.2">
      <c r="A1590">
        <v>389</v>
      </c>
      <c r="B1590" t="s">
        <v>431</v>
      </c>
      <c r="C1590" t="s">
        <v>138</v>
      </c>
      <c r="D1590">
        <v>13</v>
      </c>
      <c r="E1590">
        <v>367</v>
      </c>
      <c r="F1590">
        <v>154</v>
      </c>
      <c r="G1590">
        <v>218</v>
      </c>
      <c r="H1590">
        <v>271</v>
      </c>
      <c r="I1590">
        <v>583</v>
      </c>
      <c r="J1590">
        <v>812</v>
      </c>
      <c r="K1590" t="s">
        <v>2877</v>
      </c>
      <c r="L1590">
        <v>174</v>
      </c>
      <c r="M1590">
        <v>45.21</v>
      </c>
      <c r="N1590">
        <v>2015</v>
      </c>
      <c r="O1590" t="str">
        <f>VLOOKUP(C1590, Query[[Country]:[Population Rank]],2,FALSE)</f>
        <v>1</v>
      </c>
      <c r="P1590" t="str">
        <f>VLOOKUP(C1590, Query[[Country]:[Growth Rate]],3,FALSE)</f>
        <v>0.39%</v>
      </c>
      <c r="Q1590" t="str">
        <f>VLOOKUP(C1590, Query[[Country]:[World Percentage]],4,FALSE)</f>
        <v>18.47%</v>
      </c>
      <c r="R1590" t="str">
        <f>VLOOKUP(C1590, Query[[Country]:[Density]],5,FALSE)</f>
        <v>148.28</v>
      </c>
      <c r="S1590" t="str">
        <f>VLOOKUP(C1590, Query[[Country]:[Land Area]],6, FALSE)</f>
        <v>9,388,211</v>
      </c>
      <c r="T1590" t="str">
        <f>VLOOKUP(C1590, Query[[Country]:[Area]],10, FALSE)</f>
        <v>9,706,961</v>
      </c>
      <c r="U1590" t="str">
        <f>VLOOKUP(C1590, Query[[Country]:[Region]],12, FALSE)</f>
        <v>Asia</v>
      </c>
      <c r="V1590" t="str">
        <f>VLOOKUP(C1590, Query[[Country]:[Subregion]],13, FALSE)</f>
        <v>Eastern Asia</v>
      </c>
      <c r="W1590" t="str">
        <f>VLOOKUP(C1590, Query[[Country]:[GDP (IMF)]],16, FALSE)</f>
        <v>$15.47 Tn</v>
      </c>
      <c r="X1590" t="str">
        <f>VLOOKUP(C1590, Query[[Country]:[GDP (UN)]],17, FALSE)</f>
        <v>$11.22 Tn</v>
      </c>
      <c r="Y1590">
        <f>VLOOKUP(C1590, Query[[Country]:[GDP Per Capita]],18, FALSE)</f>
        <v>10746.78</v>
      </c>
    </row>
    <row r="1591" spans="1:25" x14ac:dyDescent="0.2">
      <c r="A1591">
        <v>390</v>
      </c>
      <c r="B1591" t="s">
        <v>404</v>
      </c>
      <c r="C1591" t="s">
        <v>92</v>
      </c>
      <c r="D1591">
        <v>11</v>
      </c>
      <c r="E1591">
        <v>367</v>
      </c>
      <c r="F1591">
        <v>567</v>
      </c>
      <c r="G1591">
        <v>218</v>
      </c>
      <c r="H1591">
        <v>462</v>
      </c>
      <c r="I1591">
        <v>509</v>
      </c>
      <c r="J1591">
        <v>645</v>
      </c>
      <c r="K1591" t="s">
        <v>2888</v>
      </c>
      <c r="L1591">
        <v>107</v>
      </c>
      <c r="M1591">
        <v>45.2</v>
      </c>
      <c r="N1591">
        <v>2015</v>
      </c>
      <c r="O1591" t="str">
        <f>VLOOKUP(C1591, Query[[Country]:[Population Rank]],2,FALSE)</f>
        <v>28</v>
      </c>
      <c r="P1591" t="str">
        <f>VLOOKUP(C1591, Query[[Country]:[Growth Rate]],3,FALSE)</f>
        <v>0.09%</v>
      </c>
      <c r="Q1591" t="str">
        <f>VLOOKUP(C1591, Query[[Country]:[World Percentage]],4,FALSE)</f>
        <v>0.66%</v>
      </c>
      <c r="R1591" t="str">
        <f>VLOOKUP(C1591, Query[[Country]:[Density]],5,FALSE)</f>
        <v>511.62</v>
      </c>
      <c r="S1591" t="str">
        <f>VLOOKUP(C1591, Query[[Country]:[Land Area]],6, FALSE)</f>
        <v>97,230</v>
      </c>
      <c r="T1591" t="str">
        <f>VLOOKUP(C1591, Query[[Country]:[Area]],10, FALSE)</f>
        <v>100,210</v>
      </c>
      <c r="U1591" t="str">
        <f>VLOOKUP(C1591, Query[[Country]:[Region]],12, FALSE)</f>
        <v>Asia</v>
      </c>
      <c r="V1591" t="str">
        <f>VLOOKUP(C1591, Query[[Country]:[Subregion]],13, FALSE)</f>
        <v>Eastern Asia</v>
      </c>
      <c r="W1591" t="str">
        <f>VLOOKUP(C1591, Query[[Country]:[GDP (IMF)]],16, FALSE)</f>
        <v>$1.74 Tn</v>
      </c>
      <c r="X1591" t="str">
        <f>VLOOKUP(C1591, Query[[Country]:[GDP (UN)]],17, FALSE)</f>
        <v>$1.41 Tn</v>
      </c>
      <c r="Y1591">
        <f>VLOOKUP(C1591, Query[[Country]:[GDP Per Capita]],18, FALSE)</f>
        <v>34023.56</v>
      </c>
    </row>
    <row r="1592" spans="1:25" x14ac:dyDescent="0.2">
      <c r="A1592">
        <v>391</v>
      </c>
      <c r="B1592" t="s">
        <v>469</v>
      </c>
      <c r="C1592" t="s">
        <v>138</v>
      </c>
      <c r="D1592">
        <v>14</v>
      </c>
      <c r="E1592">
        <v>220</v>
      </c>
      <c r="F1592">
        <v>338</v>
      </c>
      <c r="G1592">
        <v>218</v>
      </c>
      <c r="H1592">
        <v>239</v>
      </c>
      <c r="I1592">
        <v>452</v>
      </c>
      <c r="J1592">
        <v>645</v>
      </c>
      <c r="K1592" t="s">
        <v>2734</v>
      </c>
      <c r="L1592">
        <v>551</v>
      </c>
      <c r="M1592">
        <v>45.2</v>
      </c>
      <c r="N1592">
        <v>2015</v>
      </c>
      <c r="O1592" t="str">
        <f>VLOOKUP(C1592, Query[[Country]:[Population Rank]],2,FALSE)</f>
        <v>1</v>
      </c>
      <c r="P1592" t="str">
        <f>VLOOKUP(C1592, Query[[Country]:[Growth Rate]],3,FALSE)</f>
        <v>0.39%</v>
      </c>
      <c r="Q1592" t="str">
        <f>VLOOKUP(C1592, Query[[Country]:[World Percentage]],4,FALSE)</f>
        <v>18.47%</v>
      </c>
      <c r="R1592" t="str">
        <f>VLOOKUP(C1592, Query[[Country]:[Density]],5,FALSE)</f>
        <v>148.28</v>
      </c>
      <c r="S1592" t="str">
        <f>VLOOKUP(C1592, Query[[Country]:[Land Area]],6, FALSE)</f>
        <v>9,388,211</v>
      </c>
      <c r="T1592" t="str">
        <f>VLOOKUP(C1592, Query[[Country]:[Area]],10, FALSE)</f>
        <v>9,706,961</v>
      </c>
      <c r="U1592" t="str">
        <f>VLOOKUP(C1592, Query[[Country]:[Region]],12, FALSE)</f>
        <v>Asia</v>
      </c>
      <c r="V1592" t="str">
        <f>VLOOKUP(C1592, Query[[Country]:[Subregion]],13, FALSE)</f>
        <v>Eastern Asia</v>
      </c>
      <c r="W1592" t="str">
        <f>VLOOKUP(C1592, Query[[Country]:[GDP (IMF)]],16, FALSE)</f>
        <v>$15.47 Tn</v>
      </c>
      <c r="X1592" t="str">
        <f>VLOOKUP(C1592, Query[[Country]:[GDP (UN)]],17, FALSE)</f>
        <v>$11.22 Tn</v>
      </c>
      <c r="Y1592">
        <f>VLOOKUP(C1592, Query[[Country]:[GDP Per Capita]],18, FALSE)</f>
        <v>10746.78</v>
      </c>
    </row>
    <row r="1593" spans="1:25" x14ac:dyDescent="0.2">
      <c r="A1593">
        <v>392</v>
      </c>
      <c r="B1593" t="s">
        <v>406</v>
      </c>
      <c r="C1593" t="s">
        <v>30</v>
      </c>
      <c r="D1593">
        <v>15</v>
      </c>
      <c r="E1593">
        <v>367</v>
      </c>
      <c r="F1593">
        <v>567</v>
      </c>
      <c r="G1593">
        <v>218</v>
      </c>
      <c r="H1593">
        <v>473</v>
      </c>
      <c r="I1593">
        <v>352</v>
      </c>
      <c r="J1593">
        <v>645</v>
      </c>
      <c r="K1593" t="s">
        <v>2860</v>
      </c>
      <c r="L1593">
        <v>272</v>
      </c>
      <c r="M1593">
        <v>45.2</v>
      </c>
      <c r="N1593">
        <v>2015</v>
      </c>
      <c r="O1593" t="str">
        <f>VLOOKUP(C1593, Query[[Country]:[Population Rank]],2,FALSE)</f>
        <v>11</v>
      </c>
      <c r="P1593" t="str">
        <f>VLOOKUP(C1593, Query[[Country]:[Growth Rate]],3,FALSE)</f>
        <v>-0.30%</v>
      </c>
      <c r="Q1593" t="str">
        <f>VLOOKUP(C1593, Query[[Country]:[World Percentage]],4,FALSE)</f>
        <v>1.62%</v>
      </c>
      <c r="R1593" t="str">
        <f>VLOOKUP(C1593, Query[[Country]:[Density]],5,FALSE)</f>
        <v>334.66</v>
      </c>
      <c r="S1593" t="str">
        <f>VLOOKUP(C1593, Query[[Country]:[Land Area]],6, FALSE)</f>
        <v>364,555</v>
      </c>
      <c r="T1593" t="str">
        <f>VLOOKUP(C1593, Query[[Country]:[Area]],10, FALSE)</f>
        <v>377,930</v>
      </c>
      <c r="U1593" t="str">
        <f>VLOOKUP(C1593, Query[[Country]:[Region]],12, FALSE)</f>
        <v>Asia</v>
      </c>
      <c r="V1593" t="str">
        <f>VLOOKUP(C1593, Query[[Country]:[Subregion]],13, FALSE)</f>
        <v>Eastern Asia</v>
      </c>
      <c r="W1593" t="str">
        <f>VLOOKUP(C1593, Query[[Country]:[GDP (IMF)]],16, FALSE)</f>
        <v>$5.50 Tn</v>
      </c>
      <c r="X1593" t="str">
        <f>VLOOKUP(C1593, Query[[Country]:[GDP (UN)]],17, FALSE)</f>
        <v>$4.94 Tn</v>
      </c>
      <c r="Y1593">
        <f>VLOOKUP(C1593, Query[[Country]:[GDP Per Capita]],18, FALSE)</f>
        <v>43450.14</v>
      </c>
    </row>
    <row r="1594" spans="1:25" x14ac:dyDescent="0.2">
      <c r="A1594">
        <v>393</v>
      </c>
      <c r="B1594" t="s">
        <v>414</v>
      </c>
      <c r="C1594" t="s">
        <v>95</v>
      </c>
      <c r="D1594">
        <v>19</v>
      </c>
      <c r="E1594">
        <v>263</v>
      </c>
      <c r="F1594">
        <v>567</v>
      </c>
      <c r="G1594">
        <v>61</v>
      </c>
      <c r="H1594">
        <v>548</v>
      </c>
      <c r="I1594">
        <v>526</v>
      </c>
      <c r="J1594">
        <v>321</v>
      </c>
      <c r="K1594" t="s">
        <v>2879</v>
      </c>
      <c r="L1594">
        <v>871</v>
      </c>
      <c r="M1594">
        <v>45.2</v>
      </c>
      <c r="N1594">
        <v>2015</v>
      </c>
      <c r="O1594" t="str">
        <f>VLOOKUP(C1594, Query[[Country]:[Population Rank]],2,FALSE)</f>
        <v>23</v>
      </c>
      <c r="P1594" t="str">
        <f>VLOOKUP(C1594, Query[[Country]:[Growth Rate]],3,FALSE)</f>
        <v>-0.15%</v>
      </c>
      <c r="Q1594" t="str">
        <f>VLOOKUP(C1594, Query[[Country]:[World Percentage]],4,FALSE)</f>
        <v>0.78%</v>
      </c>
      <c r="R1594" t="str">
        <f>VLOOKUP(C1594, Query[[Country]:[Density]],5,FALSE)</f>
        <v>200.65</v>
      </c>
      <c r="S1594" t="str">
        <f>VLOOKUP(C1594, Query[[Country]:[Land Area]],6, FALSE)</f>
        <v>294,140</v>
      </c>
      <c r="T1594" t="str">
        <f>VLOOKUP(C1594, Query[[Country]:[Area]],10, FALSE)</f>
        <v>301,336</v>
      </c>
      <c r="U1594" t="str">
        <f>VLOOKUP(C1594, Query[[Country]:[Region]],12, FALSE)</f>
        <v>Europe</v>
      </c>
      <c r="V1594" t="str">
        <f>VLOOKUP(C1594, Query[[Country]:[Subregion]],13, FALSE)</f>
        <v>Southern Europe</v>
      </c>
      <c r="W1594" t="str">
        <f>VLOOKUP(C1594, Query[[Country]:[GDP (IMF)]],16, FALSE)</f>
        <v>$2.09 Tn</v>
      </c>
      <c r="X1594" t="str">
        <f>VLOOKUP(C1594, Query[[Country]:[GDP (UN)]],17, FALSE)</f>
        <v>$1.86 Tn</v>
      </c>
      <c r="Y1594">
        <f>VLOOKUP(C1594, Query[[Country]:[GDP Per Capita]],18, FALSE)</f>
        <v>34574.71</v>
      </c>
    </row>
    <row r="1595" spans="1:25" x14ac:dyDescent="0.2">
      <c r="A1595">
        <v>394</v>
      </c>
      <c r="B1595" t="s">
        <v>433</v>
      </c>
      <c r="C1595" t="s">
        <v>15</v>
      </c>
      <c r="D1595">
        <v>135</v>
      </c>
      <c r="E1595">
        <v>367</v>
      </c>
      <c r="F1595">
        <v>501</v>
      </c>
      <c r="G1595">
        <v>218</v>
      </c>
      <c r="H1595">
        <v>381</v>
      </c>
      <c r="I1595">
        <v>386</v>
      </c>
      <c r="J1595">
        <v>511</v>
      </c>
      <c r="K1595" t="s">
        <v>2876</v>
      </c>
      <c r="L1595">
        <v>159</v>
      </c>
      <c r="M1595">
        <v>45.18</v>
      </c>
      <c r="N1595">
        <v>2015</v>
      </c>
      <c r="O1595" t="str">
        <f>VLOOKUP(C1595, Query[[Country]:[Population Rank]],2,FALSE)</f>
        <v>3</v>
      </c>
      <c r="P1595" t="str">
        <f>VLOOKUP(C1595, Query[[Country]:[Growth Rate]],3,FALSE)</f>
        <v>0.59%</v>
      </c>
      <c r="Q1595" t="str">
        <f>VLOOKUP(C1595, Query[[Country]:[World Percentage]],4,FALSE)</f>
        <v>4.25%</v>
      </c>
      <c r="R1595" t="str">
        <f>VLOOKUP(C1595, Query[[Country]:[Density]],5,FALSE)</f>
        <v>35.32</v>
      </c>
      <c r="S1595" t="str">
        <f>VLOOKUP(C1595, Query[[Country]:[Land Area]],6, FALSE)</f>
        <v>9,147,420</v>
      </c>
      <c r="T1595" t="str">
        <f>VLOOKUP(C1595, Query[[Country]:[Area]],10, FALSE)</f>
        <v>9,372,610</v>
      </c>
      <c r="U1595" t="str">
        <f>VLOOKUP(C1595, Query[[Country]:[Region]],12, FALSE)</f>
        <v>Americas</v>
      </c>
      <c r="V1595" t="str">
        <f>VLOOKUP(C1595, Query[[Country]:[Subregion]],13, FALSE)</f>
        <v>Northern America</v>
      </c>
      <c r="W1595" t="str">
        <f>VLOOKUP(C1595, Query[[Country]:[GDP (IMF)]],16, FALSE)</f>
        <v>$22.20 Tn</v>
      </c>
      <c r="X1595" t="str">
        <f>VLOOKUP(C1595, Query[[Country]:[GDP (UN)]],17, FALSE)</f>
        <v>$18.62 Tn</v>
      </c>
      <c r="Y1595">
        <f>VLOOKUP(C1595, Query[[Country]:[GDP Per Capita]],18, FALSE)</f>
        <v>67063.27</v>
      </c>
    </row>
    <row r="1596" spans="1:25" x14ac:dyDescent="0.2">
      <c r="A1596">
        <v>395</v>
      </c>
      <c r="B1596" t="s">
        <v>487</v>
      </c>
      <c r="C1596" t="s">
        <v>235</v>
      </c>
      <c r="D1596">
        <v>4</v>
      </c>
      <c r="E1596">
        <v>367</v>
      </c>
      <c r="F1596">
        <v>567</v>
      </c>
      <c r="G1596">
        <v>218</v>
      </c>
      <c r="H1596">
        <v>469</v>
      </c>
      <c r="I1596">
        <v>413</v>
      </c>
      <c r="J1596">
        <v>812</v>
      </c>
      <c r="K1596" t="s">
        <v>2883</v>
      </c>
      <c r="L1596">
        <v>678</v>
      </c>
      <c r="M1596">
        <v>45.18</v>
      </c>
      <c r="N1596">
        <v>2015</v>
      </c>
      <c r="O1596" t="str">
        <f>VLOOKUP(C1596, Query[[Country]:[Population Rank]],2,FALSE)</f>
        <v>97</v>
      </c>
      <c r="P1596" t="str">
        <f>VLOOKUP(C1596, Query[[Country]:[Growth Rate]],3,FALSE)</f>
        <v>0.57%</v>
      </c>
      <c r="Q1596" t="str">
        <f>VLOOKUP(C1596, Query[[Country]:[World Percentage]],4,FALSE)</f>
        <v>0.12%</v>
      </c>
      <c r="R1596" t="str">
        <f>VLOOKUP(C1596, Query[[Country]:[Density]],5,FALSE)</f>
        <v>107.38</v>
      </c>
      <c r="S1596" t="str">
        <f>VLOOKUP(C1596, Query[[Country]:[Land Area]],6, FALSE)</f>
        <v>82,409</v>
      </c>
      <c r="T1596" t="str">
        <f>VLOOKUP(C1596, Query[[Country]:[Area]],10, FALSE)</f>
        <v>83,871</v>
      </c>
      <c r="U1596" t="str">
        <f>VLOOKUP(C1596, Query[[Country]:[Region]],12, FALSE)</f>
        <v>Europe</v>
      </c>
      <c r="V1596" t="str">
        <f>VLOOKUP(C1596, Query[[Country]:[Subregion]],13, FALSE)</f>
        <v>Western Europe</v>
      </c>
      <c r="W1596" t="str">
        <f>VLOOKUP(C1596, Query[[Country]:[GDP (IMF)]],16, FALSE)</f>
        <v>$481.68 Bn</v>
      </c>
      <c r="X1596" t="str">
        <f>VLOOKUP(C1596, Query[[Country]:[GDP (UN)]],17, FALSE)</f>
        <v>$390.80 Bn</v>
      </c>
      <c r="Y1596">
        <f>VLOOKUP(C1596, Query[[Country]:[GDP Per Capita]],18, FALSE)</f>
        <v>53481.760000000002</v>
      </c>
    </row>
    <row r="1597" spans="1:25" x14ac:dyDescent="0.2">
      <c r="A1597">
        <v>396</v>
      </c>
      <c r="B1597" t="s">
        <v>416</v>
      </c>
      <c r="C1597" t="s">
        <v>138</v>
      </c>
      <c r="D1597">
        <v>15</v>
      </c>
      <c r="E1597">
        <v>57</v>
      </c>
      <c r="F1597">
        <v>567</v>
      </c>
      <c r="G1597">
        <v>218</v>
      </c>
      <c r="H1597">
        <v>363</v>
      </c>
      <c r="I1597">
        <v>492</v>
      </c>
      <c r="J1597">
        <v>428</v>
      </c>
      <c r="K1597" t="s">
        <v>2889</v>
      </c>
      <c r="L1597">
        <v>755</v>
      </c>
      <c r="M1597">
        <v>45.17</v>
      </c>
      <c r="N1597">
        <v>2015</v>
      </c>
      <c r="O1597" t="str">
        <f>VLOOKUP(C1597, Query[[Country]:[Population Rank]],2,FALSE)</f>
        <v>1</v>
      </c>
      <c r="P1597" t="str">
        <f>VLOOKUP(C1597, Query[[Country]:[Growth Rate]],3,FALSE)</f>
        <v>0.39%</v>
      </c>
      <c r="Q1597" t="str">
        <f>VLOOKUP(C1597, Query[[Country]:[World Percentage]],4,FALSE)</f>
        <v>18.47%</v>
      </c>
      <c r="R1597" t="str">
        <f>VLOOKUP(C1597, Query[[Country]:[Density]],5,FALSE)</f>
        <v>148.28</v>
      </c>
      <c r="S1597" t="str">
        <f>VLOOKUP(C1597, Query[[Country]:[Land Area]],6, FALSE)</f>
        <v>9,388,211</v>
      </c>
      <c r="T1597" t="str">
        <f>VLOOKUP(C1597, Query[[Country]:[Area]],10, FALSE)</f>
        <v>9,706,961</v>
      </c>
      <c r="U1597" t="str">
        <f>VLOOKUP(C1597, Query[[Country]:[Region]],12, FALSE)</f>
        <v>Asia</v>
      </c>
      <c r="V1597" t="str">
        <f>VLOOKUP(C1597, Query[[Country]:[Subregion]],13, FALSE)</f>
        <v>Eastern Asia</v>
      </c>
      <c r="W1597" t="str">
        <f>VLOOKUP(C1597, Query[[Country]:[GDP (IMF)]],16, FALSE)</f>
        <v>$15.47 Tn</v>
      </c>
      <c r="X1597" t="str">
        <f>VLOOKUP(C1597, Query[[Country]:[GDP (UN)]],17, FALSE)</f>
        <v>$11.22 Tn</v>
      </c>
      <c r="Y1597">
        <f>VLOOKUP(C1597, Query[[Country]:[GDP Per Capita]],18, FALSE)</f>
        <v>10746.78</v>
      </c>
    </row>
    <row r="1598" spans="1:25" x14ac:dyDescent="0.2">
      <c r="A1598">
        <v>397</v>
      </c>
      <c r="B1598" t="s">
        <v>420</v>
      </c>
      <c r="C1598" t="s">
        <v>95</v>
      </c>
      <c r="D1598">
        <v>20</v>
      </c>
      <c r="E1598">
        <v>103</v>
      </c>
      <c r="F1598">
        <v>181</v>
      </c>
      <c r="G1598">
        <v>191</v>
      </c>
      <c r="H1598">
        <v>358</v>
      </c>
      <c r="I1598">
        <v>510</v>
      </c>
      <c r="J1598">
        <v>428</v>
      </c>
      <c r="K1598" t="s">
        <v>2879</v>
      </c>
      <c r="L1598">
        <v>292</v>
      </c>
      <c r="M1598">
        <v>45.17</v>
      </c>
      <c r="N1598">
        <v>2015</v>
      </c>
      <c r="O1598" t="str">
        <f>VLOOKUP(C1598, Query[[Country]:[Population Rank]],2,FALSE)</f>
        <v>23</v>
      </c>
      <c r="P1598" t="str">
        <f>VLOOKUP(C1598, Query[[Country]:[Growth Rate]],3,FALSE)</f>
        <v>-0.15%</v>
      </c>
      <c r="Q1598" t="str">
        <f>VLOOKUP(C1598, Query[[Country]:[World Percentage]],4,FALSE)</f>
        <v>0.78%</v>
      </c>
      <c r="R1598" t="str">
        <f>VLOOKUP(C1598, Query[[Country]:[Density]],5,FALSE)</f>
        <v>200.65</v>
      </c>
      <c r="S1598" t="str">
        <f>VLOOKUP(C1598, Query[[Country]:[Land Area]],6, FALSE)</f>
        <v>294,140</v>
      </c>
      <c r="T1598" t="str">
        <f>VLOOKUP(C1598, Query[[Country]:[Area]],10, FALSE)</f>
        <v>301,336</v>
      </c>
      <c r="U1598" t="str">
        <f>VLOOKUP(C1598, Query[[Country]:[Region]],12, FALSE)</f>
        <v>Europe</v>
      </c>
      <c r="V1598" t="str">
        <f>VLOOKUP(C1598, Query[[Country]:[Subregion]],13, FALSE)</f>
        <v>Southern Europe</v>
      </c>
      <c r="W1598" t="str">
        <f>VLOOKUP(C1598, Query[[Country]:[GDP (IMF)]],16, FALSE)</f>
        <v>$2.09 Tn</v>
      </c>
      <c r="X1598" t="str">
        <f>VLOOKUP(C1598, Query[[Country]:[GDP (UN)]],17, FALSE)</f>
        <v>$1.86 Tn</v>
      </c>
      <c r="Y1598">
        <f>VLOOKUP(C1598, Query[[Country]:[GDP Per Capita]],18, FALSE)</f>
        <v>34574.71</v>
      </c>
    </row>
    <row r="1599" spans="1:25" x14ac:dyDescent="0.2">
      <c r="A1599">
        <v>398</v>
      </c>
      <c r="B1599" t="s">
        <v>415</v>
      </c>
      <c r="C1599" t="s">
        <v>159</v>
      </c>
      <c r="D1599">
        <v>10</v>
      </c>
      <c r="E1599">
        <v>367</v>
      </c>
      <c r="F1599">
        <v>564</v>
      </c>
      <c r="G1599">
        <v>218</v>
      </c>
      <c r="H1599">
        <v>339</v>
      </c>
      <c r="I1599">
        <v>516</v>
      </c>
      <c r="J1599">
        <v>428</v>
      </c>
      <c r="K1599" t="s">
        <v>2874</v>
      </c>
      <c r="L1599">
        <v>104</v>
      </c>
      <c r="M1599">
        <v>45.17</v>
      </c>
      <c r="N1599">
        <v>2015</v>
      </c>
      <c r="O1599" t="str">
        <f>VLOOKUP(C1599, Query[[Country]:[Population Rank]],2,FALSE)</f>
        <v>30</v>
      </c>
      <c r="P1599" t="str">
        <f>VLOOKUP(C1599, Query[[Country]:[Growth Rate]],3,FALSE)</f>
        <v>0.04%</v>
      </c>
      <c r="Q1599" t="str">
        <f>VLOOKUP(C1599, Query[[Country]:[World Percentage]],4,FALSE)</f>
        <v>0.60%</v>
      </c>
      <c r="R1599" t="str">
        <f>VLOOKUP(C1599, Query[[Country]:[Density]],5,FALSE)</f>
        <v>92.40</v>
      </c>
      <c r="S1599" t="str">
        <f>VLOOKUP(C1599, Query[[Country]:[Land Area]],6, FALSE)</f>
        <v>498,800</v>
      </c>
      <c r="T1599" t="str">
        <f>VLOOKUP(C1599, Query[[Country]:[Area]],10, FALSE)</f>
        <v>505,992</v>
      </c>
      <c r="U1599" t="str">
        <f>VLOOKUP(C1599, Query[[Country]:[Region]],12, FALSE)</f>
        <v>Europe</v>
      </c>
      <c r="V1599" t="str">
        <f>VLOOKUP(C1599, Query[[Country]:[Subregion]],13, FALSE)</f>
        <v>Southern Europe</v>
      </c>
      <c r="W1599" t="str">
        <f>VLOOKUP(C1599, Query[[Country]:[GDP (IMF)]],16, FALSE)</f>
        <v>$1.50 Tn</v>
      </c>
      <c r="X1599" t="str">
        <f>VLOOKUP(C1599, Query[[Country]:[GDP (UN)]],17, FALSE)</f>
        <v>$1.24 Tn</v>
      </c>
      <c r="Y1599">
        <f>VLOOKUP(C1599, Query[[Country]:[GDP Per Capita]],18, FALSE)</f>
        <v>32019.83</v>
      </c>
    </row>
    <row r="1600" spans="1:25" x14ac:dyDescent="0.2">
      <c r="A1600">
        <v>399</v>
      </c>
      <c r="B1600" t="s">
        <v>382</v>
      </c>
      <c r="C1600" t="s">
        <v>15</v>
      </c>
      <c r="D1600">
        <v>136</v>
      </c>
      <c r="E1600">
        <v>367</v>
      </c>
      <c r="F1600">
        <v>567</v>
      </c>
      <c r="G1600">
        <v>218</v>
      </c>
      <c r="H1600">
        <v>463</v>
      </c>
      <c r="I1600">
        <v>399</v>
      </c>
      <c r="J1600">
        <v>368</v>
      </c>
      <c r="K1600" t="s">
        <v>2086</v>
      </c>
      <c r="L1600">
        <v>253</v>
      </c>
      <c r="M1600">
        <v>45.16</v>
      </c>
      <c r="N1600">
        <v>2015</v>
      </c>
      <c r="O1600" t="str">
        <f>VLOOKUP(C1600, Query[[Country]:[Population Rank]],2,FALSE)</f>
        <v>3</v>
      </c>
      <c r="P1600" t="str">
        <f>VLOOKUP(C1600, Query[[Country]:[Growth Rate]],3,FALSE)</f>
        <v>0.59%</v>
      </c>
      <c r="Q1600" t="str">
        <f>VLOOKUP(C1600, Query[[Country]:[World Percentage]],4,FALSE)</f>
        <v>4.25%</v>
      </c>
      <c r="R1600" t="str">
        <f>VLOOKUP(C1600, Query[[Country]:[Density]],5,FALSE)</f>
        <v>35.32</v>
      </c>
      <c r="S1600" t="str">
        <f>VLOOKUP(C1600, Query[[Country]:[Land Area]],6, FALSE)</f>
        <v>9,147,420</v>
      </c>
      <c r="T1600" t="str">
        <f>VLOOKUP(C1600, Query[[Country]:[Area]],10, FALSE)</f>
        <v>9,372,610</v>
      </c>
      <c r="U1600" t="str">
        <f>VLOOKUP(C1600, Query[[Country]:[Region]],12, FALSE)</f>
        <v>Americas</v>
      </c>
      <c r="V1600" t="str">
        <f>VLOOKUP(C1600, Query[[Country]:[Subregion]],13, FALSE)</f>
        <v>Northern America</v>
      </c>
      <c r="W1600" t="str">
        <f>VLOOKUP(C1600, Query[[Country]:[GDP (IMF)]],16, FALSE)</f>
        <v>$22.20 Tn</v>
      </c>
      <c r="X1600" t="str">
        <f>VLOOKUP(C1600, Query[[Country]:[GDP (UN)]],17, FALSE)</f>
        <v>$18.62 Tn</v>
      </c>
      <c r="Y1600">
        <f>VLOOKUP(C1600, Query[[Country]:[GDP Per Capita]],18, FALSE)</f>
        <v>67063.27</v>
      </c>
    </row>
    <row r="1601" spans="1:25" x14ac:dyDescent="0.2">
      <c r="A1601">
        <v>400</v>
      </c>
      <c r="B1601" t="s">
        <v>440</v>
      </c>
      <c r="C1601" t="s">
        <v>138</v>
      </c>
      <c r="D1601">
        <v>16</v>
      </c>
      <c r="E1601">
        <v>367</v>
      </c>
      <c r="F1601">
        <v>282</v>
      </c>
      <c r="G1601">
        <v>218</v>
      </c>
      <c r="H1601">
        <v>219</v>
      </c>
      <c r="I1601">
        <v>626</v>
      </c>
      <c r="J1601">
        <v>645</v>
      </c>
      <c r="K1601" t="s">
        <v>2889</v>
      </c>
      <c r="L1601">
        <v>242</v>
      </c>
      <c r="M1601">
        <v>45.16</v>
      </c>
      <c r="N1601">
        <v>2015</v>
      </c>
      <c r="O1601" t="str">
        <f>VLOOKUP(C1601, Query[[Country]:[Population Rank]],2,FALSE)</f>
        <v>1</v>
      </c>
      <c r="P1601" t="str">
        <f>VLOOKUP(C1601, Query[[Country]:[Growth Rate]],3,FALSE)</f>
        <v>0.39%</v>
      </c>
      <c r="Q1601" t="str">
        <f>VLOOKUP(C1601, Query[[Country]:[World Percentage]],4,FALSE)</f>
        <v>18.47%</v>
      </c>
      <c r="R1601" t="str">
        <f>VLOOKUP(C1601, Query[[Country]:[Density]],5,FALSE)</f>
        <v>148.28</v>
      </c>
      <c r="S1601" t="str">
        <f>VLOOKUP(C1601, Query[[Country]:[Land Area]],6, FALSE)</f>
        <v>9,388,211</v>
      </c>
      <c r="T1601" t="str">
        <f>VLOOKUP(C1601, Query[[Country]:[Area]],10, FALSE)</f>
        <v>9,706,961</v>
      </c>
      <c r="U1601" t="str">
        <f>VLOOKUP(C1601, Query[[Country]:[Region]],12, FALSE)</f>
        <v>Asia</v>
      </c>
      <c r="V1601" t="str">
        <f>VLOOKUP(C1601, Query[[Country]:[Subregion]],13, FALSE)</f>
        <v>Eastern Asia</v>
      </c>
      <c r="W1601" t="str">
        <f>VLOOKUP(C1601, Query[[Country]:[GDP (IMF)]],16, FALSE)</f>
        <v>$15.47 Tn</v>
      </c>
      <c r="X1601" t="str">
        <f>VLOOKUP(C1601, Query[[Country]:[GDP (UN)]],17, FALSE)</f>
        <v>$11.22 Tn</v>
      </c>
      <c r="Y1601">
        <f>VLOOKUP(C1601, Query[[Country]:[GDP Per Capita]],18, FALSE)</f>
        <v>10746.78</v>
      </c>
    </row>
    <row r="1602" spans="1:25" x14ac:dyDescent="0.2">
      <c r="A1602">
        <v>401</v>
      </c>
      <c r="B1602" t="s">
        <v>411</v>
      </c>
      <c r="C1602" t="s">
        <v>92</v>
      </c>
      <c r="D1602">
        <v>12</v>
      </c>
      <c r="E1602">
        <v>245</v>
      </c>
      <c r="F1602">
        <v>495</v>
      </c>
      <c r="G1602">
        <v>218</v>
      </c>
      <c r="H1602">
        <v>380</v>
      </c>
      <c r="I1602">
        <v>584</v>
      </c>
      <c r="J1602">
        <v>645</v>
      </c>
      <c r="K1602" t="s">
        <v>2875</v>
      </c>
      <c r="L1602">
        <v>95</v>
      </c>
      <c r="M1602">
        <v>45.16</v>
      </c>
      <c r="N1602">
        <v>2015</v>
      </c>
      <c r="O1602" t="str">
        <f>VLOOKUP(C1602, Query[[Country]:[Population Rank]],2,FALSE)</f>
        <v>28</v>
      </c>
      <c r="P1602" t="str">
        <f>VLOOKUP(C1602, Query[[Country]:[Growth Rate]],3,FALSE)</f>
        <v>0.09%</v>
      </c>
      <c r="Q1602" t="str">
        <f>VLOOKUP(C1602, Query[[Country]:[World Percentage]],4,FALSE)</f>
        <v>0.66%</v>
      </c>
      <c r="R1602" t="str">
        <f>VLOOKUP(C1602, Query[[Country]:[Density]],5,FALSE)</f>
        <v>511.62</v>
      </c>
      <c r="S1602" t="str">
        <f>VLOOKUP(C1602, Query[[Country]:[Land Area]],6, FALSE)</f>
        <v>97,230</v>
      </c>
      <c r="T1602" t="str">
        <f>VLOOKUP(C1602, Query[[Country]:[Area]],10, FALSE)</f>
        <v>100,210</v>
      </c>
      <c r="U1602" t="str">
        <f>VLOOKUP(C1602, Query[[Country]:[Region]],12, FALSE)</f>
        <v>Asia</v>
      </c>
      <c r="V1602" t="str">
        <f>VLOOKUP(C1602, Query[[Country]:[Subregion]],13, FALSE)</f>
        <v>Eastern Asia</v>
      </c>
      <c r="W1602" t="str">
        <f>VLOOKUP(C1602, Query[[Country]:[GDP (IMF)]],16, FALSE)</f>
        <v>$1.74 Tn</v>
      </c>
      <c r="X1602" t="str">
        <f>VLOOKUP(C1602, Query[[Country]:[GDP (UN)]],17, FALSE)</f>
        <v>$1.41 Tn</v>
      </c>
      <c r="Y1602">
        <f>VLOOKUP(C1602, Query[[Country]:[GDP Per Capita]],18, FALSE)</f>
        <v>34023.56</v>
      </c>
    </row>
    <row r="1603" spans="1:25" x14ac:dyDescent="0.2">
      <c r="A1603">
        <v>402</v>
      </c>
      <c r="B1603" t="s">
        <v>426</v>
      </c>
      <c r="C1603" t="s">
        <v>86</v>
      </c>
      <c r="D1603">
        <v>9</v>
      </c>
      <c r="E1603">
        <v>361</v>
      </c>
      <c r="F1603">
        <v>311</v>
      </c>
      <c r="G1603">
        <v>218</v>
      </c>
      <c r="H1603">
        <v>367</v>
      </c>
      <c r="I1603">
        <v>426</v>
      </c>
      <c r="J1603">
        <v>428</v>
      </c>
      <c r="K1603" t="s">
        <v>2721</v>
      </c>
      <c r="L1603">
        <v>871</v>
      </c>
      <c r="M1603">
        <v>45.16</v>
      </c>
      <c r="N1603">
        <v>2015</v>
      </c>
      <c r="O1603" t="str">
        <f>VLOOKUP(C1603, Query[[Country]:[Population Rank]],2,FALSE)</f>
        <v>91</v>
      </c>
      <c r="P1603" t="str">
        <f>VLOOKUP(C1603, Query[[Country]:[Growth Rate]],3,FALSE)</f>
        <v>0.63%</v>
      </c>
      <c r="Q1603" t="str">
        <f>VLOOKUP(C1603, Query[[Country]:[World Percentage]],4,FALSE)</f>
        <v>0.13%</v>
      </c>
      <c r="R1603" t="str">
        <f>VLOOKUP(C1603, Query[[Country]:[Density]],5,FALSE)</f>
        <v>22.43</v>
      </c>
      <c r="S1603" t="str">
        <f>VLOOKUP(C1603, Query[[Country]:[Land Area]],6, FALSE)</f>
        <v>410,340</v>
      </c>
      <c r="T1603" t="str">
        <f>VLOOKUP(C1603, Query[[Country]:[Area]],10, FALSE)</f>
        <v>450,295</v>
      </c>
      <c r="U1603" t="str">
        <f>VLOOKUP(C1603, Query[[Country]:[Region]],12, FALSE)</f>
        <v>Europe</v>
      </c>
      <c r="V1603" t="str">
        <f>VLOOKUP(C1603, Query[[Country]:[Subregion]],13, FALSE)</f>
        <v>Northern Europe</v>
      </c>
      <c r="W1603" t="str">
        <f>VLOOKUP(C1603, Query[[Country]:[GDP (IMF)]],16, FALSE)</f>
        <v>$576.72 Bn</v>
      </c>
      <c r="X1603" t="str">
        <f>VLOOKUP(C1603, Query[[Country]:[GDP (UN)]],17, FALSE)</f>
        <v>$514.48 Bn</v>
      </c>
      <c r="Y1603">
        <f>VLOOKUP(C1603, Query[[Country]:[GDP Per Capita]],18, FALSE)</f>
        <v>57105.15</v>
      </c>
    </row>
    <row r="1604" spans="1:25" x14ac:dyDescent="0.2">
      <c r="A1604">
        <v>403</v>
      </c>
      <c r="B1604" t="s">
        <v>447</v>
      </c>
      <c r="C1604" t="s">
        <v>15</v>
      </c>
      <c r="D1604">
        <v>137</v>
      </c>
      <c r="E1604">
        <v>298</v>
      </c>
      <c r="F1604">
        <v>361</v>
      </c>
      <c r="G1604">
        <v>218</v>
      </c>
      <c r="H1604">
        <v>498</v>
      </c>
      <c r="I1604">
        <v>424</v>
      </c>
      <c r="J1604">
        <v>287</v>
      </c>
      <c r="K1604" t="s">
        <v>2890</v>
      </c>
      <c r="L1604">
        <v>134</v>
      </c>
      <c r="M1604">
        <v>45.15</v>
      </c>
      <c r="N1604">
        <v>2015</v>
      </c>
      <c r="O1604" t="str">
        <f>VLOOKUP(C1604, Query[[Country]:[Population Rank]],2,FALSE)</f>
        <v>3</v>
      </c>
      <c r="P1604" t="str">
        <f>VLOOKUP(C1604, Query[[Country]:[Growth Rate]],3,FALSE)</f>
        <v>0.59%</v>
      </c>
      <c r="Q1604" t="str">
        <f>VLOOKUP(C1604, Query[[Country]:[World Percentage]],4,FALSE)</f>
        <v>4.25%</v>
      </c>
      <c r="R1604" t="str">
        <f>VLOOKUP(C1604, Query[[Country]:[Density]],5,FALSE)</f>
        <v>35.32</v>
      </c>
      <c r="S1604" t="str">
        <f>VLOOKUP(C1604, Query[[Country]:[Land Area]],6, FALSE)</f>
        <v>9,147,420</v>
      </c>
      <c r="T1604" t="str">
        <f>VLOOKUP(C1604, Query[[Country]:[Area]],10, FALSE)</f>
        <v>9,372,610</v>
      </c>
      <c r="U1604" t="str">
        <f>VLOOKUP(C1604, Query[[Country]:[Region]],12, FALSE)</f>
        <v>Americas</v>
      </c>
      <c r="V1604" t="str">
        <f>VLOOKUP(C1604, Query[[Country]:[Subregion]],13, FALSE)</f>
        <v>Northern America</v>
      </c>
      <c r="W1604" t="str">
        <f>VLOOKUP(C1604, Query[[Country]:[GDP (IMF)]],16, FALSE)</f>
        <v>$22.20 Tn</v>
      </c>
      <c r="X1604" t="str">
        <f>VLOOKUP(C1604, Query[[Country]:[GDP (UN)]],17, FALSE)</f>
        <v>$18.62 Tn</v>
      </c>
      <c r="Y1604">
        <f>VLOOKUP(C1604, Query[[Country]:[GDP Per Capita]],18, FALSE)</f>
        <v>67063.27</v>
      </c>
    </row>
    <row r="1605" spans="1:25" x14ac:dyDescent="0.2">
      <c r="A1605">
        <v>404</v>
      </c>
      <c r="B1605" t="s">
        <v>471</v>
      </c>
      <c r="C1605" t="s">
        <v>168</v>
      </c>
      <c r="D1605">
        <v>3</v>
      </c>
      <c r="E1605">
        <v>367</v>
      </c>
      <c r="F1605">
        <v>567</v>
      </c>
      <c r="G1605">
        <v>218</v>
      </c>
      <c r="H1605">
        <v>295</v>
      </c>
      <c r="I1605">
        <v>575</v>
      </c>
      <c r="J1605">
        <v>511</v>
      </c>
      <c r="K1605" t="s">
        <v>2843</v>
      </c>
      <c r="L1605">
        <v>197</v>
      </c>
      <c r="M1605">
        <v>45.14</v>
      </c>
      <c r="N1605">
        <v>2015</v>
      </c>
      <c r="O1605" t="str">
        <f>VLOOKUP(C1605, Query[[Country]:[Population Rank]],2,FALSE)</f>
        <v>6</v>
      </c>
      <c r="P1605" t="str">
        <f>VLOOKUP(C1605, Query[[Country]:[Growth Rate]],3,FALSE)</f>
        <v>0.72%</v>
      </c>
      <c r="Q1605" t="str">
        <f>VLOOKUP(C1605, Query[[Country]:[World Percentage]],4,FALSE)</f>
        <v>2.73%</v>
      </c>
      <c r="R1605" t="str">
        <f>VLOOKUP(C1605, Query[[Country]:[Density]],5,FALSE)</f>
        <v>24.96</v>
      </c>
      <c r="S1605" t="str">
        <f>VLOOKUP(C1605, Query[[Country]:[Land Area]],6, FALSE)</f>
        <v>8,358,140</v>
      </c>
      <c r="T1605" t="str">
        <f>VLOOKUP(C1605, Query[[Country]:[Area]],10, FALSE)</f>
        <v>8,515,767</v>
      </c>
      <c r="U1605" t="str">
        <f>VLOOKUP(C1605, Query[[Country]:[Region]],12, FALSE)</f>
        <v>Americas</v>
      </c>
      <c r="V1605" t="str">
        <f>VLOOKUP(C1605, Query[[Country]:[Subregion]],13, FALSE)</f>
        <v>South America</v>
      </c>
      <c r="W1605" t="str">
        <f>VLOOKUP(C1605, Query[[Country]:[GDP (IMF)]],16, FALSE)</f>
        <v>$2.06 Tn</v>
      </c>
      <c r="X1605" t="str">
        <f>VLOOKUP(C1605, Query[[Country]:[GDP (UN)]],17, FALSE)</f>
        <v>$1.80 Tn</v>
      </c>
      <c r="Y1605">
        <f>VLOOKUP(C1605, Query[[Country]:[GDP Per Capita]],18, FALSE)</f>
        <v>9703.17</v>
      </c>
    </row>
    <row r="1606" spans="1:25" x14ac:dyDescent="0.2">
      <c r="A1606">
        <v>405</v>
      </c>
      <c r="B1606" t="s">
        <v>455</v>
      </c>
      <c r="C1606" t="s">
        <v>19</v>
      </c>
      <c r="D1606">
        <v>34</v>
      </c>
      <c r="E1606">
        <v>367</v>
      </c>
      <c r="F1606">
        <v>368</v>
      </c>
      <c r="G1606">
        <v>218</v>
      </c>
      <c r="H1606">
        <v>388</v>
      </c>
      <c r="I1606">
        <v>378</v>
      </c>
      <c r="J1606">
        <v>287</v>
      </c>
      <c r="K1606" t="s">
        <v>2878</v>
      </c>
      <c r="L1606">
        <v>478</v>
      </c>
      <c r="M1606">
        <v>45.14</v>
      </c>
      <c r="N1606">
        <v>2015</v>
      </c>
      <c r="O1606" t="str">
        <f>VLOOKUP(C1606, Query[[Country]:[Population Rank]],2,FALSE)</f>
        <v>21</v>
      </c>
      <c r="P1606" t="str">
        <f>VLOOKUP(C1606, Query[[Country]:[Growth Rate]],3,FALSE)</f>
        <v>0.53%</v>
      </c>
      <c r="Q1606" t="str">
        <f>VLOOKUP(C1606, Query[[Country]:[World Percentage]],4,FALSE)</f>
        <v>0.87%</v>
      </c>
      <c r="R1606" t="str">
        <f>VLOOKUP(C1606, Query[[Country]:[Density]],5,FALSE)</f>
        <v>279.48</v>
      </c>
      <c r="S1606" t="str">
        <f>VLOOKUP(C1606, Query[[Country]:[Land Area]],6, FALSE)</f>
        <v>241,930</v>
      </c>
      <c r="T1606" t="str">
        <f>VLOOKUP(C1606, Query[[Country]:[Area]],10, FALSE)</f>
        <v>242,900</v>
      </c>
      <c r="U1606" t="str">
        <f>VLOOKUP(C1606, Query[[Country]:[Region]],12, FALSE)</f>
        <v>Europe</v>
      </c>
      <c r="V1606" t="str">
        <f>VLOOKUP(C1606, Query[[Country]:[Subregion]],13, FALSE)</f>
        <v>Northern Europe</v>
      </c>
      <c r="W1606" t="str">
        <f>VLOOKUP(C1606, Query[[Country]:[GDP (IMF)]],16, FALSE)</f>
        <v>$2.93 Tn</v>
      </c>
      <c r="X1606" t="str">
        <f>VLOOKUP(C1606, Query[[Country]:[GDP (UN)]],17, FALSE)</f>
        <v>$2.65 Tn</v>
      </c>
      <c r="Y1606">
        <f>VLOOKUP(C1606, Query[[Country]:[GDP Per Capita]],18, FALSE)</f>
        <v>43117.57</v>
      </c>
    </row>
    <row r="1607" spans="1:25" x14ac:dyDescent="0.2">
      <c r="A1607">
        <v>406</v>
      </c>
      <c r="B1607" t="s">
        <v>315</v>
      </c>
      <c r="C1607" t="s">
        <v>132</v>
      </c>
      <c r="D1607">
        <v>3</v>
      </c>
      <c r="E1607">
        <v>47</v>
      </c>
      <c r="F1607">
        <v>250</v>
      </c>
      <c r="G1607">
        <v>218</v>
      </c>
      <c r="H1607">
        <v>621</v>
      </c>
      <c r="I1607">
        <v>574</v>
      </c>
      <c r="J1607">
        <v>645</v>
      </c>
      <c r="K1607" t="s">
        <v>2891</v>
      </c>
      <c r="L1607">
        <v>816</v>
      </c>
      <c r="M1607">
        <v>45.14</v>
      </c>
      <c r="N1607">
        <v>2015</v>
      </c>
      <c r="O1607" t="str">
        <f>VLOOKUP(C1607, Query[[Country]:[Population Rank]],2,FALSE)</f>
        <v>9</v>
      </c>
      <c r="P1607" t="str">
        <f>VLOOKUP(C1607, Query[[Country]:[Growth Rate]],3,FALSE)</f>
        <v>0.04%</v>
      </c>
      <c r="Q1607" t="str">
        <f>VLOOKUP(C1607, Query[[Country]:[World Percentage]],4,FALSE)</f>
        <v>1.87%</v>
      </c>
      <c r="R1607" t="str">
        <f>VLOOKUP(C1607, Query[[Country]:[Density]],5,FALSE)</f>
        <v>8.54</v>
      </c>
      <c r="S1607" t="str">
        <f>VLOOKUP(C1607, Query[[Country]:[Land Area]],6, FALSE)</f>
        <v>16,376,870</v>
      </c>
      <c r="T1607" t="str">
        <f>VLOOKUP(C1607, Query[[Country]:[Area]],10, FALSE)</f>
        <v>17,098,242</v>
      </c>
      <c r="U1607" t="str">
        <f>VLOOKUP(C1607, Query[[Country]:[Region]],12, FALSE)</f>
        <v>Europe</v>
      </c>
      <c r="V1607" t="str">
        <f>VLOOKUP(C1607, Query[[Country]:[Subregion]],13, FALSE)</f>
        <v>Eastern Europe</v>
      </c>
      <c r="W1607" t="str">
        <f>VLOOKUP(C1607, Query[[Country]:[GDP (IMF)]],16, FALSE)</f>
        <v>$1.67 Tn</v>
      </c>
      <c r="X1607" t="str">
        <f>VLOOKUP(C1607, Query[[Country]:[GDP (UN)]],17, FALSE)</f>
        <v>$1.25 Tn</v>
      </c>
      <c r="Y1607">
        <f>VLOOKUP(C1607, Query[[Country]:[GDP Per Capita]],18, FALSE)</f>
        <v>11426.09</v>
      </c>
    </row>
    <row r="1608" spans="1:25" x14ac:dyDescent="0.2">
      <c r="A1608">
        <v>407</v>
      </c>
      <c r="B1608" t="s">
        <v>450</v>
      </c>
      <c r="C1608" t="s">
        <v>141</v>
      </c>
      <c r="D1608">
        <v>4</v>
      </c>
      <c r="E1608">
        <v>262</v>
      </c>
      <c r="F1608">
        <v>520</v>
      </c>
      <c r="G1608">
        <v>218</v>
      </c>
      <c r="H1608">
        <v>238</v>
      </c>
      <c r="I1608">
        <v>425</v>
      </c>
      <c r="J1608">
        <v>428</v>
      </c>
      <c r="K1608" t="s">
        <v>2734</v>
      </c>
      <c r="L1608">
        <v>731</v>
      </c>
      <c r="M1608">
        <v>45.14</v>
      </c>
      <c r="N1608">
        <v>2015</v>
      </c>
      <c r="O1608" t="str">
        <f>VLOOKUP(C1608, Query[[Country]:[Population Rank]],2,FALSE)</f>
        <v>57</v>
      </c>
      <c r="P1608" t="str">
        <f>VLOOKUP(C1608, Query[[Country]:[Growth Rate]],3,FALSE)</f>
        <v>0.18%</v>
      </c>
      <c r="Q1608" t="str">
        <f>VLOOKUP(C1608, Query[[Country]:[World Percentage]],4,FALSE)</f>
        <v>0.31%</v>
      </c>
      <c r="R1608" t="str">
        <f>VLOOKUP(C1608, Query[[Country]:[Density]],5,FALSE)</f>
        <v>658.05</v>
      </c>
      <c r="S1608" t="str">
        <f>VLOOKUP(C1608, Query[[Country]:[Land Area]],6, FALSE)</f>
        <v>35,410</v>
      </c>
      <c r="T1608" t="str">
        <f>VLOOKUP(C1608, Query[[Country]:[Area]],10, FALSE)</f>
        <v>36,193</v>
      </c>
      <c r="U1608" t="str">
        <f>VLOOKUP(C1608, Query[[Country]:[Region]],12, FALSE)</f>
        <v>Asia</v>
      </c>
      <c r="V1608" t="str">
        <f>VLOOKUP(C1608, Query[[Country]:[Subregion]],13, FALSE)</f>
        <v>Eastern Asia</v>
      </c>
      <c r="W1608" t="str">
        <f>VLOOKUP(C1608, Query[[Country]:[GDP (IMF)]],16, FALSE)</f>
        <v>$633.70 Bn</v>
      </c>
      <c r="X1608" t="str">
        <f>VLOOKUP(C1608, Query[[Country]:[GDP (UN)]],17, FALSE)</f>
        <v>-</v>
      </c>
      <c r="Y1608">
        <f>VLOOKUP(C1608, Query[[Country]:[GDP Per Capita]],18, FALSE)</f>
        <v>26607.09</v>
      </c>
    </row>
    <row r="1609" spans="1:25" x14ac:dyDescent="0.2">
      <c r="A1609">
        <v>408</v>
      </c>
      <c r="B1609" t="s">
        <v>479</v>
      </c>
      <c r="C1609" t="s">
        <v>105</v>
      </c>
      <c r="D1609">
        <v>12</v>
      </c>
      <c r="E1609">
        <v>367</v>
      </c>
      <c r="F1609">
        <v>511</v>
      </c>
      <c r="G1609">
        <v>218</v>
      </c>
      <c r="H1609">
        <v>343</v>
      </c>
      <c r="I1609">
        <v>511</v>
      </c>
      <c r="J1609">
        <v>368</v>
      </c>
      <c r="K1609" t="s">
        <v>2882</v>
      </c>
      <c r="L1609">
        <v>288</v>
      </c>
      <c r="M1609">
        <v>45.14</v>
      </c>
      <c r="N1609">
        <v>2015</v>
      </c>
      <c r="O1609" t="str">
        <f>VLOOKUP(C1609, Query[[Country]:[Population Rank]],2,FALSE)</f>
        <v>69</v>
      </c>
      <c r="P1609" t="str">
        <f>VLOOKUP(C1609, Query[[Country]:[Growth Rate]],3,FALSE)</f>
        <v>0.22%</v>
      </c>
      <c r="Q1609" t="str">
        <f>VLOOKUP(C1609, Query[[Country]:[World Percentage]],4,FALSE)</f>
        <v>0.22%</v>
      </c>
      <c r="R1609" t="str">
        <f>VLOOKUP(C1609, Query[[Country]:[Density]],5,FALSE)</f>
        <v>409.44</v>
      </c>
      <c r="S1609" t="str">
        <f>VLOOKUP(C1609, Query[[Country]:[Land Area]],6, FALSE)</f>
        <v>33,720</v>
      </c>
      <c r="T1609" t="str">
        <f>VLOOKUP(C1609, Query[[Country]:[Area]],10, FALSE)</f>
        <v>41,850</v>
      </c>
      <c r="U1609" t="str">
        <f>VLOOKUP(C1609, Query[[Country]:[Region]],12, FALSE)</f>
        <v>Europe</v>
      </c>
      <c r="V1609" t="str">
        <f>VLOOKUP(C1609, Query[[Country]:[Subregion]],13, FALSE)</f>
        <v>Western Europe</v>
      </c>
      <c r="W1609" t="str">
        <f>VLOOKUP(C1609, Query[[Country]:[GDP (IMF)]],16, FALSE)</f>
        <v>$954.93 Bn</v>
      </c>
      <c r="X1609" t="str">
        <f>VLOOKUP(C1609, Query[[Country]:[GDP (UN)]],17, FALSE)</f>
        <v>$777.23 Bn</v>
      </c>
      <c r="Y1609">
        <f>VLOOKUP(C1609, Query[[Country]:[GDP Per Capita]],18, FALSE)</f>
        <v>55730.27</v>
      </c>
    </row>
    <row r="1610" spans="1:25" x14ac:dyDescent="0.2">
      <c r="A1610">
        <v>409</v>
      </c>
      <c r="B1610" t="s">
        <v>402</v>
      </c>
      <c r="C1610" t="s">
        <v>15</v>
      </c>
      <c r="D1610">
        <v>138</v>
      </c>
      <c r="E1610">
        <v>325</v>
      </c>
      <c r="F1610">
        <v>140</v>
      </c>
      <c r="G1610">
        <v>218</v>
      </c>
      <c r="H1610">
        <v>511</v>
      </c>
      <c r="I1610">
        <v>490</v>
      </c>
      <c r="J1610">
        <v>368</v>
      </c>
      <c r="K1610" t="s">
        <v>2892</v>
      </c>
      <c r="L1610">
        <v>314</v>
      </c>
      <c r="M1610">
        <v>45.14</v>
      </c>
      <c r="N1610">
        <v>2015</v>
      </c>
      <c r="O1610" t="str">
        <f>VLOOKUP(C1610, Query[[Country]:[Population Rank]],2,FALSE)</f>
        <v>3</v>
      </c>
      <c r="P1610" t="str">
        <f>VLOOKUP(C1610, Query[[Country]:[Growth Rate]],3,FALSE)</f>
        <v>0.59%</v>
      </c>
      <c r="Q1610" t="str">
        <f>VLOOKUP(C1610, Query[[Country]:[World Percentage]],4,FALSE)</f>
        <v>4.25%</v>
      </c>
      <c r="R1610" t="str">
        <f>VLOOKUP(C1610, Query[[Country]:[Density]],5,FALSE)</f>
        <v>35.32</v>
      </c>
      <c r="S1610" t="str">
        <f>VLOOKUP(C1610, Query[[Country]:[Land Area]],6, FALSE)</f>
        <v>9,147,420</v>
      </c>
      <c r="T1610" t="str">
        <f>VLOOKUP(C1610, Query[[Country]:[Area]],10, FALSE)</f>
        <v>9,372,610</v>
      </c>
      <c r="U1610" t="str">
        <f>VLOOKUP(C1610, Query[[Country]:[Region]],12, FALSE)</f>
        <v>Americas</v>
      </c>
      <c r="V1610" t="str">
        <f>VLOOKUP(C1610, Query[[Country]:[Subregion]],13, FALSE)</f>
        <v>Northern America</v>
      </c>
      <c r="W1610" t="str">
        <f>VLOOKUP(C1610, Query[[Country]:[GDP (IMF)]],16, FALSE)</f>
        <v>$22.20 Tn</v>
      </c>
      <c r="X1610" t="str">
        <f>VLOOKUP(C1610, Query[[Country]:[GDP (UN)]],17, FALSE)</f>
        <v>$18.62 Tn</v>
      </c>
      <c r="Y1610">
        <f>VLOOKUP(C1610, Query[[Country]:[GDP Per Capita]],18, FALSE)</f>
        <v>67063.27</v>
      </c>
    </row>
    <row r="1611" spans="1:25" x14ac:dyDescent="0.2">
      <c r="A1611">
        <v>410</v>
      </c>
      <c r="B1611" t="s">
        <v>509</v>
      </c>
      <c r="C1611" t="s">
        <v>138</v>
      </c>
      <c r="D1611">
        <v>17</v>
      </c>
      <c r="E1611">
        <v>367</v>
      </c>
      <c r="F1611">
        <v>244</v>
      </c>
      <c r="G1611">
        <v>218</v>
      </c>
      <c r="H1611">
        <v>241</v>
      </c>
      <c r="I1611">
        <v>847</v>
      </c>
      <c r="J1611">
        <v>645</v>
      </c>
      <c r="K1611" t="s">
        <v>2683</v>
      </c>
      <c r="L1611">
        <v>375</v>
      </c>
      <c r="M1611">
        <v>45.14</v>
      </c>
      <c r="N1611">
        <v>2015</v>
      </c>
      <c r="O1611" t="str">
        <f>VLOOKUP(C1611, Query[[Country]:[Population Rank]],2,FALSE)</f>
        <v>1</v>
      </c>
      <c r="P1611" t="str">
        <f>VLOOKUP(C1611, Query[[Country]:[Growth Rate]],3,FALSE)</f>
        <v>0.39%</v>
      </c>
      <c r="Q1611" t="str">
        <f>VLOOKUP(C1611, Query[[Country]:[World Percentage]],4,FALSE)</f>
        <v>18.47%</v>
      </c>
      <c r="R1611" t="str">
        <f>VLOOKUP(C1611, Query[[Country]:[Density]],5,FALSE)</f>
        <v>148.28</v>
      </c>
      <c r="S1611" t="str">
        <f>VLOOKUP(C1611, Query[[Country]:[Land Area]],6, FALSE)</f>
        <v>9,388,211</v>
      </c>
      <c r="T1611" t="str">
        <f>VLOOKUP(C1611, Query[[Country]:[Area]],10, FALSE)</f>
        <v>9,706,961</v>
      </c>
      <c r="U1611" t="str">
        <f>VLOOKUP(C1611, Query[[Country]:[Region]],12, FALSE)</f>
        <v>Asia</v>
      </c>
      <c r="V1611" t="str">
        <f>VLOOKUP(C1611, Query[[Country]:[Subregion]],13, FALSE)</f>
        <v>Eastern Asia</v>
      </c>
      <c r="W1611" t="str">
        <f>VLOOKUP(C1611, Query[[Country]:[GDP (IMF)]],16, FALSE)</f>
        <v>$15.47 Tn</v>
      </c>
      <c r="X1611" t="str">
        <f>VLOOKUP(C1611, Query[[Country]:[GDP (UN)]],17, FALSE)</f>
        <v>$11.22 Tn</v>
      </c>
      <c r="Y1611">
        <f>VLOOKUP(C1611, Query[[Country]:[GDP Per Capita]],18, FALSE)</f>
        <v>10746.78</v>
      </c>
    </row>
    <row r="1612" spans="1:25" x14ac:dyDescent="0.2">
      <c r="A1612">
        <v>411</v>
      </c>
      <c r="B1612" t="s">
        <v>398</v>
      </c>
      <c r="C1612" t="s">
        <v>95</v>
      </c>
      <c r="D1612">
        <v>21</v>
      </c>
      <c r="E1612">
        <v>367</v>
      </c>
      <c r="F1612">
        <v>567</v>
      </c>
      <c r="G1612">
        <v>218</v>
      </c>
      <c r="H1612">
        <v>508</v>
      </c>
      <c r="I1612">
        <v>464</v>
      </c>
      <c r="J1612">
        <v>212</v>
      </c>
      <c r="K1612" t="s">
        <v>2741</v>
      </c>
      <c r="L1612">
        <v>736</v>
      </c>
      <c r="M1612">
        <v>45.13</v>
      </c>
      <c r="N1612">
        <v>2015</v>
      </c>
      <c r="O1612" t="str">
        <f>VLOOKUP(C1612, Query[[Country]:[Population Rank]],2,FALSE)</f>
        <v>23</v>
      </c>
      <c r="P1612" t="str">
        <f>VLOOKUP(C1612, Query[[Country]:[Growth Rate]],3,FALSE)</f>
        <v>-0.15%</v>
      </c>
      <c r="Q1612" t="str">
        <f>VLOOKUP(C1612, Query[[Country]:[World Percentage]],4,FALSE)</f>
        <v>0.78%</v>
      </c>
      <c r="R1612" t="str">
        <f>VLOOKUP(C1612, Query[[Country]:[Density]],5,FALSE)</f>
        <v>200.65</v>
      </c>
      <c r="S1612" t="str">
        <f>VLOOKUP(C1612, Query[[Country]:[Land Area]],6, FALSE)</f>
        <v>294,140</v>
      </c>
      <c r="T1612" t="str">
        <f>VLOOKUP(C1612, Query[[Country]:[Area]],10, FALSE)</f>
        <v>301,336</v>
      </c>
      <c r="U1612" t="str">
        <f>VLOOKUP(C1612, Query[[Country]:[Region]],12, FALSE)</f>
        <v>Europe</v>
      </c>
      <c r="V1612" t="str">
        <f>VLOOKUP(C1612, Query[[Country]:[Subregion]],13, FALSE)</f>
        <v>Southern Europe</v>
      </c>
      <c r="W1612" t="str">
        <f>VLOOKUP(C1612, Query[[Country]:[GDP (IMF)]],16, FALSE)</f>
        <v>$2.09 Tn</v>
      </c>
      <c r="X1612" t="str">
        <f>VLOOKUP(C1612, Query[[Country]:[GDP (UN)]],17, FALSE)</f>
        <v>$1.86 Tn</v>
      </c>
      <c r="Y1612">
        <f>VLOOKUP(C1612, Query[[Country]:[GDP Per Capita]],18, FALSE)</f>
        <v>34574.71</v>
      </c>
    </row>
    <row r="1613" spans="1:25" x14ac:dyDescent="0.2">
      <c r="A1613">
        <v>412</v>
      </c>
      <c r="B1613" t="s">
        <v>2743</v>
      </c>
      <c r="C1613" t="s">
        <v>15</v>
      </c>
      <c r="D1613">
        <v>139</v>
      </c>
      <c r="E1613">
        <v>239</v>
      </c>
      <c r="F1613">
        <v>153</v>
      </c>
      <c r="G1613">
        <v>218</v>
      </c>
      <c r="H1613">
        <v>447</v>
      </c>
      <c r="I1613">
        <v>648</v>
      </c>
      <c r="J1613">
        <v>428</v>
      </c>
      <c r="K1613" t="s">
        <v>2892</v>
      </c>
      <c r="L1613">
        <v>303</v>
      </c>
      <c r="M1613">
        <v>45.13</v>
      </c>
      <c r="N1613">
        <v>2015</v>
      </c>
      <c r="O1613" t="str">
        <f>VLOOKUP(C1613, Query[[Country]:[Population Rank]],2,FALSE)</f>
        <v>3</v>
      </c>
      <c r="P1613" t="str">
        <f>VLOOKUP(C1613, Query[[Country]:[Growth Rate]],3,FALSE)</f>
        <v>0.59%</v>
      </c>
      <c r="Q1613" t="str">
        <f>VLOOKUP(C1613, Query[[Country]:[World Percentage]],4,FALSE)</f>
        <v>4.25%</v>
      </c>
      <c r="R1613" t="str">
        <f>VLOOKUP(C1613, Query[[Country]:[Density]],5,FALSE)</f>
        <v>35.32</v>
      </c>
      <c r="S1613" t="str">
        <f>VLOOKUP(C1613, Query[[Country]:[Land Area]],6, FALSE)</f>
        <v>9,147,420</v>
      </c>
      <c r="T1613" t="str">
        <f>VLOOKUP(C1613, Query[[Country]:[Area]],10, FALSE)</f>
        <v>9,372,610</v>
      </c>
      <c r="U1613" t="str">
        <f>VLOOKUP(C1613, Query[[Country]:[Region]],12, FALSE)</f>
        <v>Americas</v>
      </c>
      <c r="V1613" t="str">
        <f>VLOOKUP(C1613, Query[[Country]:[Subregion]],13, FALSE)</f>
        <v>Northern America</v>
      </c>
      <c r="W1613" t="str">
        <f>VLOOKUP(C1613, Query[[Country]:[GDP (IMF)]],16, FALSE)</f>
        <v>$22.20 Tn</v>
      </c>
      <c r="X1613" t="str">
        <f>VLOOKUP(C1613, Query[[Country]:[GDP (UN)]],17, FALSE)</f>
        <v>$18.62 Tn</v>
      </c>
      <c r="Y1613">
        <f>VLOOKUP(C1613, Query[[Country]:[GDP Per Capita]],18, FALSE)</f>
        <v>67063.27</v>
      </c>
    </row>
    <row r="1614" spans="1:25" x14ac:dyDescent="0.2">
      <c r="A1614">
        <v>413</v>
      </c>
      <c r="B1614" t="s">
        <v>492</v>
      </c>
      <c r="C1614" t="s">
        <v>138</v>
      </c>
      <c r="D1614">
        <v>18</v>
      </c>
      <c r="E1614">
        <v>367</v>
      </c>
      <c r="F1614">
        <v>437</v>
      </c>
      <c r="G1614">
        <v>218</v>
      </c>
      <c r="H1614">
        <v>213</v>
      </c>
      <c r="I1614">
        <v>604</v>
      </c>
      <c r="J1614">
        <v>511</v>
      </c>
      <c r="K1614" t="s">
        <v>2746</v>
      </c>
      <c r="L1614">
        <v>538</v>
      </c>
      <c r="M1614">
        <v>45.13</v>
      </c>
      <c r="N1614">
        <v>2015</v>
      </c>
      <c r="O1614" t="str">
        <f>VLOOKUP(C1614, Query[[Country]:[Population Rank]],2,FALSE)</f>
        <v>1</v>
      </c>
      <c r="P1614" t="str">
        <f>VLOOKUP(C1614, Query[[Country]:[Growth Rate]],3,FALSE)</f>
        <v>0.39%</v>
      </c>
      <c r="Q1614" t="str">
        <f>VLOOKUP(C1614, Query[[Country]:[World Percentage]],4,FALSE)</f>
        <v>18.47%</v>
      </c>
      <c r="R1614" t="str">
        <f>VLOOKUP(C1614, Query[[Country]:[Density]],5,FALSE)</f>
        <v>148.28</v>
      </c>
      <c r="S1614" t="str">
        <f>VLOOKUP(C1614, Query[[Country]:[Land Area]],6, FALSE)</f>
        <v>9,388,211</v>
      </c>
      <c r="T1614" t="str">
        <f>VLOOKUP(C1614, Query[[Country]:[Area]],10, FALSE)</f>
        <v>9,706,961</v>
      </c>
      <c r="U1614" t="str">
        <f>VLOOKUP(C1614, Query[[Country]:[Region]],12, FALSE)</f>
        <v>Asia</v>
      </c>
      <c r="V1614" t="str">
        <f>VLOOKUP(C1614, Query[[Country]:[Subregion]],13, FALSE)</f>
        <v>Eastern Asia</v>
      </c>
      <c r="W1614" t="str">
        <f>VLOOKUP(C1614, Query[[Country]:[GDP (IMF)]],16, FALSE)</f>
        <v>$15.47 Tn</v>
      </c>
      <c r="X1614" t="str">
        <f>VLOOKUP(C1614, Query[[Country]:[GDP (UN)]],17, FALSE)</f>
        <v>$11.22 Tn</v>
      </c>
      <c r="Y1614">
        <f>VLOOKUP(C1614, Query[[Country]:[GDP Per Capita]],18, FALSE)</f>
        <v>10746.78</v>
      </c>
    </row>
    <row r="1615" spans="1:25" x14ac:dyDescent="0.2">
      <c r="A1615">
        <v>414</v>
      </c>
      <c r="B1615" t="s">
        <v>468</v>
      </c>
      <c r="C1615" t="s">
        <v>15</v>
      </c>
      <c r="D1615">
        <v>140</v>
      </c>
      <c r="E1615">
        <v>367</v>
      </c>
      <c r="F1615">
        <v>567</v>
      </c>
      <c r="G1615">
        <v>98</v>
      </c>
      <c r="H1615">
        <v>450</v>
      </c>
      <c r="I1615">
        <v>371</v>
      </c>
      <c r="J1615">
        <v>264</v>
      </c>
      <c r="K1615" t="s">
        <v>2843</v>
      </c>
      <c r="L1615">
        <v>526</v>
      </c>
      <c r="M1615">
        <v>45.13</v>
      </c>
      <c r="N1615">
        <v>2015</v>
      </c>
      <c r="O1615" t="str">
        <f>VLOOKUP(C1615, Query[[Country]:[Population Rank]],2,FALSE)</f>
        <v>3</v>
      </c>
      <c r="P1615" t="str">
        <f>VLOOKUP(C1615, Query[[Country]:[Growth Rate]],3,FALSE)</f>
        <v>0.59%</v>
      </c>
      <c r="Q1615" t="str">
        <f>VLOOKUP(C1615, Query[[Country]:[World Percentage]],4,FALSE)</f>
        <v>4.25%</v>
      </c>
      <c r="R1615" t="str">
        <f>VLOOKUP(C1615, Query[[Country]:[Density]],5,FALSE)</f>
        <v>35.32</v>
      </c>
      <c r="S1615" t="str">
        <f>VLOOKUP(C1615, Query[[Country]:[Land Area]],6, FALSE)</f>
        <v>9,147,420</v>
      </c>
      <c r="T1615" t="str">
        <f>VLOOKUP(C1615, Query[[Country]:[Area]],10, FALSE)</f>
        <v>9,372,610</v>
      </c>
      <c r="U1615" t="str">
        <f>VLOOKUP(C1615, Query[[Country]:[Region]],12, FALSE)</f>
        <v>Americas</v>
      </c>
      <c r="V1615" t="str">
        <f>VLOOKUP(C1615, Query[[Country]:[Subregion]],13, FALSE)</f>
        <v>Northern America</v>
      </c>
      <c r="W1615" t="str">
        <f>VLOOKUP(C1615, Query[[Country]:[GDP (IMF)]],16, FALSE)</f>
        <v>$22.20 Tn</v>
      </c>
      <c r="X1615" t="str">
        <f>VLOOKUP(C1615, Query[[Country]:[GDP (UN)]],17, FALSE)</f>
        <v>$18.62 Tn</v>
      </c>
      <c r="Y1615">
        <f>VLOOKUP(C1615, Query[[Country]:[GDP Per Capita]],18, FALSE)</f>
        <v>67063.27</v>
      </c>
    </row>
    <row r="1616" spans="1:25" x14ac:dyDescent="0.2">
      <c r="A1616">
        <v>415</v>
      </c>
      <c r="B1616" t="s">
        <v>472</v>
      </c>
      <c r="C1616" t="s">
        <v>138</v>
      </c>
      <c r="D1616">
        <v>19</v>
      </c>
      <c r="E1616">
        <v>367</v>
      </c>
      <c r="F1616">
        <v>258</v>
      </c>
      <c r="G1616">
        <v>218</v>
      </c>
      <c r="H1616">
        <v>274</v>
      </c>
      <c r="I1616">
        <v>612</v>
      </c>
      <c r="J1616">
        <v>645</v>
      </c>
      <c r="K1616" t="s">
        <v>2858</v>
      </c>
      <c r="L1616">
        <v>576</v>
      </c>
      <c r="M1616">
        <v>45.13</v>
      </c>
      <c r="N1616">
        <v>2015</v>
      </c>
      <c r="O1616" t="str">
        <f>VLOOKUP(C1616, Query[[Country]:[Population Rank]],2,FALSE)</f>
        <v>1</v>
      </c>
      <c r="P1616" t="str">
        <f>VLOOKUP(C1616, Query[[Country]:[Growth Rate]],3,FALSE)</f>
        <v>0.39%</v>
      </c>
      <c r="Q1616" t="str">
        <f>VLOOKUP(C1616, Query[[Country]:[World Percentage]],4,FALSE)</f>
        <v>18.47%</v>
      </c>
      <c r="R1616" t="str">
        <f>VLOOKUP(C1616, Query[[Country]:[Density]],5,FALSE)</f>
        <v>148.28</v>
      </c>
      <c r="S1616" t="str">
        <f>VLOOKUP(C1616, Query[[Country]:[Land Area]],6, FALSE)</f>
        <v>9,388,211</v>
      </c>
      <c r="T1616" t="str">
        <f>VLOOKUP(C1616, Query[[Country]:[Area]],10, FALSE)</f>
        <v>9,706,961</v>
      </c>
      <c r="U1616" t="str">
        <f>VLOOKUP(C1616, Query[[Country]:[Region]],12, FALSE)</f>
        <v>Asia</v>
      </c>
      <c r="V1616" t="str">
        <f>VLOOKUP(C1616, Query[[Country]:[Subregion]],13, FALSE)</f>
        <v>Eastern Asia</v>
      </c>
      <c r="W1616" t="str">
        <f>VLOOKUP(C1616, Query[[Country]:[GDP (IMF)]],16, FALSE)</f>
        <v>$15.47 Tn</v>
      </c>
      <c r="X1616" t="str">
        <f>VLOOKUP(C1616, Query[[Country]:[GDP (UN)]],17, FALSE)</f>
        <v>$11.22 Tn</v>
      </c>
      <c r="Y1616">
        <f>VLOOKUP(C1616, Query[[Country]:[GDP Per Capita]],18, FALSE)</f>
        <v>10746.78</v>
      </c>
    </row>
    <row r="1617" spans="1:25" x14ac:dyDescent="0.2">
      <c r="A1617">
        <v>416</v>
      </c>
      <c r="B1617" t="s">
        <v>467</v>
      </c>
      <c r="C1617" t="s">
        <v>86</v>
      </c>
      <c r="D1617">
        <v>10</v>
      </c>
      <c r="E1617">
        <v>146</v>
      </c>
      <c r="F1617">
        <v>567</v>
      </c>
      <c r="G1617">
        <v>218</v>
      </c>
      <c r="H1617">
        <v>393</v>
      </c>
      <c r="I1617">
        <v>268</v>
      </c>
      <c r="J1617">
        <v>428</v>
      </c>
      <c r="K1617" t="s">
        <v>2878</v>
      </c>
      <c r="L1617">
        <v>871</v>
      </c>
      <c r="M1617">
        <v>45.12</v>
      </c>
      <c r="N1617">
        <v>2015</v>
      </c>
      <c r="O1617" t="str">
        <f>VLOOKUP(C1617, Query[[Country]:[Population Rank]],2,FALSE)</f>
        <v>91</v>
      </c>
      <c r="P1617" t="str">
        <f>VLOOKUP(C1617, Query[[Country]:[Growth Rate]],3,FALSE)</f>
        <v>0.63%</v>
      </c>
      <c r="Q1617" t="str">
        <f>VLOOKUP(C1617, Query[[Country]:[World Percentage]],4,FALSE)</f>
        <v>0.13%</v>
      </c>
      <c r="R1617" t="str">
        <f>VLOOKUP(C1617, Query[[Country]:[Density]],5,FALSE)</f>
        <v>22.43</v>
      </c>
      <c r="S1617" t="str">
        <f>VLOOKUP(C1617, Query[[Country]:[Land Area]],6, FALSE)</f>
        <v>410,340</v>
      </c>
      <c r="T1617" t="str">
        <f>VLOOKUP(C1617, Query[[Country]:[Area]],10, FALSE)</f>
        <v>450,295</v>
      </c>
      <c r="U1617" t="str">
        <f>VLOOKUP(C1617, Query[[Country]:[Region]],12, FALSE)</f>
        <v>Europe</v>
      </c>
      <c r="V1617" t="str">
        <f>VLOOKUP(C1617, Query[[Country]:[Subregion]],13, FALSE)</f>
        <v>Northern Europe</v>
      </c>
      <c r="W1617" t="str">
        <f>VLOOKUP(C1617, Query[[Country]:[GDP (IMF)]],16, FALSE)</f>
        <v>$576.72 Bn</v>
      </c>
      <c r="X1617" t="str">
        <f>VLOOKUP(C1617, Query[[Country]:[GDP (UN)]],17, FALSE)</f>
        <v>$514.48 Bn</v>
      </c>
      <c r="Y1617">
        <f>VLOOKUP(C1617, Query[[Country]:[GDP Per Capita]],18, FALSE)</f>
        <v>57105.15</v>
      </c>
    </row>
    <row r="1618" spans="1:25" x14ac:dyDescent="0.2">
      <c r="A1618">
        <v>417</v>
      </c>
      <c r="B1618" t="s">
        <v>456</v>
      </c>
      <c r="C1618" t="s">
        <v>52</v>
      </c>
      <c r="D1618">
        <v>19</v>
      </c>
      <c r="E1618">
        <v>367</v>
      </c>
      <c r="F1618">
        <v>99</v>
      </c>
      <c r="G1618">
        <v>218</v>
      </c>
      <c r="H1618">
        <v>545</v>
      </c>
      <c r="I1618">
        <v>745</v>
      </c>
      <c r="J1618">
        <v>645</v>
      </c>
      <c r="K1618" t="s">
        <v>2869</v>
      </c>
      <c r="L1618">
        <v>718</v>
      </c>
      <c r="M1618">
        <v>45.12</v>
      </c>
      <c r="N1618">
        <v>2015</v>
      </c>
      <c r="O1618" t="str">
        <f>VLOOKUP(C1618, Query[[Country]:[Population Rank]],2,FALSE)</f>
        <v>39</v>
      </c>
      <c r="P1618" t="str">
        <f>VLOOKUP(C1618, Query[[Country]:[Growth Rate]],3,FALSE)</f>
        <v>0.89%</v>
      </c>
      <c r="Q1618" t="str">
        <f>VLOOKUP(C1618, Query[[Country]:[World Percentage]],4,FALSE)</f>
        <v>0.48%</v>
      </c>
      <c r="R1618" t="str">
        <f>VLOOKUP(C1618, Query[[Country]:[Density]],5,FALSE)</f>
        <v>3.78</v>
      </c>
      <c r="S1618" t="str">
        <f>VLOOKUP(C1618, Query[[Country]:[Land Area]],6, FALSE)</f>
        <v>9,093,510</v>
      </c>
      <c r="T1618" t="str">
        <f>VLOOKUP(C1618, Query[[Country]:[Area]],10, FALSE)</f>
        <v>9,984,670</v>
      </c>
      <c r="U1618" t="str">
        <f>VLOOKUP(C1618, Query[[Country]:[Region]],12, FALSE)</f>
        <v>Americas</v>
      </c>
      <c r="V1618" t="str">
        <f>VLOOKUP(C1618, Query[[Country]:[Subregion]],13, FALSE)</f>
        <v>Northern America</v>
      </c>
      <c r="W1618" t="str">
        <f>VLOOKUP(C1618, Query[[Country]:[GDP (IMF)]],16, FALSE)</f>
        <v>$1.83 Tn</v>
      </c>
      <c r="X1618" t="str">
        <f>VLOOKUP(C1618, Query[[Country]:[GDP (UN)]],17, FALSE)</f>
        <v>$1.53 Tn</v>
      </c>
      <c r="Y1618">
        <f>VLOOKUP(C1618, Query[[Country]:[GDP Per Capita]],18, FALSE)</f>
        <v>48552.87</v>
      </c>
    </row>
    <row r="1619" spans="1:25" x14ac:dyDescent="0.2">
      <c r="A1619">
        <v>418</v>
      </c>
      <c r="B1619" t="s">
        <v>417</v>
      </c>
      <c r="C1619" t="s">
        <v>30</v>
      </c>
      <c r="D1619">
        <v>16</v>
      </c>
      <c r="E1619">
        <v>367</v>
      </c>
      <c r="F1619">
        <v>567</v>
      </c>
      <c r="G1619">
        <v>218</v>
      </c>
      <c r="H1619">
        <v>361</v>
      </c>
      <c r="I1619">
        <v>343</v>
      </c>
      <c r="J1619">
        <v>368</v>
      </c>
      <c r="K1619" t="s">
        <v>2868</v>
      </c>
      <c r="L1619">
        <v>267</v>
      </c>
      <c r="M1619">
        <v>45.11</v>
      </c>
      <c r="N1619">
        <v>2015</v>
      </c>
      <c r="O1619" t="str">
        <f>VLOOKUP(C1619, Query[[Country]:[Population Rank]],2,FALSE)</f>
        <v>11</v>
      </c>
      <c r="P1619" t="str">
        <f>VLOOKUP(C1619, Query[[Country]:[Growth Rate]],3,FALSE)</f>
        <v>-0.30%</v>
      </c>
      <c r="Q1619" t="str">
        <f>VLOOKUP(C1619, Query[[Country]:[World Percentage]],4,FALSE)</f>
        <v>1.62%</v>
      </c>
      <c r="R1619" t="str">
        <f>VLOOKUP(C1619, Query[[Country]:[Density]],5,FALSE)</f>
        <v>334.66</v>
      </c>
      <c r="S1619" t="str">
        <f>VLOOKUP(C1619, Query[[Country]:[Land Area]],6, FALSE)</f>
        <v>364,555</v>
      </c>
      <c r="T1619" t="str">
        <f>VLOOKUP(C1619, Query[[Country]:[Area]],10, FALSE)</f>
        <v>377,930</v>
      </c>
      <c r="U1619" t="str">
        <f>VLOOKUP(C1619, Query[[Country]:[Region]],12, FALSE)</f>
        <v>Asia</v>
      </c>
      <c r="V1619" t="str">
        <f>VLOOKUP(C1619, Query[[Country]:[Subregion]],13, FALSE)</f>
        <v>Eastern Asia</v>
      </c>
      <c r="W1619" t="str">
        <f>VLOOKUP(C1619, Query[[Country]:[GDP (IMF)]],16, FALSE)</f>
        <v>$5.50 Tn</v>
      </c>
      <c r="X1619" t="str">
        <f>VLOOKUP(C1619, Query[[Country]:[GDP (UN)]],17, FALSE)</f>
        <v>$4.94 Tn</v>
      </c>
      <c r="Y1619">
        <f>VLOOKUP(C1619, Query[[Country]:[GDP Per Capita]],18, FALSE)</f>
        <v>43450.14</v>
      </c>
    </row>
    <row r="1620" spans="1:25" x14ac:dyDescent="0.2">
      <c r="A1620">
        <v>419</v>
      </c>
      <c r="B1620" t="s">
        <v>439</v>
      </c>
      <c r="C1620" t="s">
        <v>30</v>
      </c>
      <c r="D1620">
        <v>17</v>
      </c>
      <c r="E1620">
        <v>308</v>
      </c>
      <c r="F1620">
        <v>353</v>
      </c>
      <c r="G1620">
        <v>218</v>
      </c>
      <c r="H1620">
        <v>495</v>
      </c>
      <c r="I1620">
        <v>441</v>
      </c>
      <c r="J1620">
        <v>428</v>
      </c>
      <c r="K1620" t="s">
        <v>2746</v>
      </c>
      <c r="L1620">
        <v>152</v>
      </c>
      <c r="M1620">
        <v>45.11</v>
      </c>
      <c r="N1620">
        <v>2015</v>
      </c>
      <c r="O1620" t="str">
        <f>VLOOKUP(C1620, Query[[Country]:[Population Rank]],2,FALSE)</f>
        <v>11</v>
      </c>
      <c r="P1620" t="str">
        <f>VLOOKUP(C1620, Query[[Country]:[Growth Rate]],3,FALSE)</f>
        <v>-0.30%</v>
      </c>
      <c r="Q1620" t="str">
        <f>VLOOKUP(C1620, Query[[Country]:[World Percentage]],4,FALSE)</f>
        <v>1.62%</v>
      </c>
      <c r="R1620" t="str">
        <f>VLOOKUP(C1620, Query[[Country]:[Density]],5,FALSE)</f>
        <v>334.66</v>
      </c>
      <c r="S1620" t="str">
        <f>VLOOKUP(C1620, Query[[Country]:[Land Area]],6, FALSE)</f>
        <v>364,555</v>
      </c>
      <c r="T1620" t="str">
        <f>VLOOKUP(C1620, Query[[Country]:[Area]],10, FALSE)</f>
        <v>377,930</v>
      </c>
      <c r="U1620" t="str">
        <f>VLOOKUP(C1620, Query[[Country]:[Region]],12, FALSE)</f>
        <v>Asia</v>
      </c>
      <c r="V1620" t="str">
        <f>VLOOKUP(C1620, Query[[Country]:[Subregion]],13, FALSE)</f>
        <v>Eastern Asia</v>
      </c>
      <c r="W1620" t="str">
        <f>VLOOKUP(C1620, Query[[Country]:[GDP (IMF)]],16, FALSE)</f>
        <v>$5.50 Tn</v>
      </c>
      <c r="X1620" t="str">
        <f>VLOOKUP(C1620, Query[[Country]:[GDP (UN)]],17, FALSE)</f>
        <v>$4.94 Tn</v>
      </c>
      <c r="Y1620">
        <f>VLOOKUP(C1620, Query[[Country]:[GDP Per Capita]],18, FALSE)</f>
        <v>43450.14</v>
      </c>
    </row>
    <row r="1621" spans="1:25" x14ac:dyDescent="0.2">
      <c r="A1621">
        <v>420</v>
      </c>
      <c r="B1621" t="s">
        <v>400</v>
      </c>
      <c r="C1621" t="s">
        <v>138</v>
      </c>
      <c r="D1621">
        <v>20</v>
      </c>
      <c r="E1621">
        <v>153</v>
      </c>
      <c r="F1621">
        <v>115</v>
      </c>
      <c r="G1621">
        <v>218</v>
      </c>
      <c r="H1621">
        <v>346</v>
      </c>
      <c r="I1621">
        <v>480</v>
      </c>
      <c r="J1621">
        <v>645</v>
      </c>
      <c r="K1621" t="s">
        <v>2893</v>
      </c>
      <c r="L1621">
        <v>373</v>
      </c>
      <c r="M1621">
        <v>45.1</v>
      </c>
      <c r="N1621">
        <v>2015</v>
      </c>
      <c r="O1621" t="str">
        <f>VLOOKUP(C1621, Query[[Country]:[Population Rank]],2,FALSE)</f>
        <v>1</v>
      </c>
      <c r="P1621" t="str">
        <f>VLOOKUP(C1621, Query[[Country]:[Growth Rate]],3,FALSE)</f>
        <v>0.39%</v>
      </c>
      <c r="Q1621" t="str">
        <f>VLOOKUP(C1621, Query[[Country]:[World Percentage]],4,FALSE)</f>
        <v>18.47%</v>
      </c>
      <c r="R1621" t="str">
        <f>VLOOKUP(C1621, Query[[Country]:[Density]],5,FALSE)</f>
        <v>148.28</v>
      </c>
      <c r="S1621" t="str">
        <f>VLOOKUP(C1621, Query[[Country]:[Land Area]],6, FALSE)</f>
        <v>9,388,211</v>
      </c>
      <c r="T1621" t="str">
        <f>VLOOKUP(C1621, Query[[Country]:[Area]],10, FALSE)</f>
        <v>9,706,961</v>
      </c>
      <c r="U1621" t="str">
        <f>VLOOKUP(C1621, Query[[Country]:[Region]],12, FALSE)</f>
        <v>Asia</v>
      </c>
      <c r="V1621" t="str">
        <f>VLOOKUP(C1621, Query[[Country]:[Subregion]],13, FALSE)</f>
        <v>Eastern Asia</v>
      </c>
      <c r="W1621" t="str">
        <f>VLOOKUP(C1621, Query[[Country]:[GDP (IMF)]],16, FALSE)</f>
        <v>$15.47 Tn</v>
      </c>
      <c r="X1621" t="str">
        <f>VLOOKUP(C1621, Query[[Country]:[GDP (UN)]],17, FALSE)</f>
        <v>$11.22 Tn</v>
      </c>
      <c r="Y1621">
        <f>VLOOKUP(C1621, Query[[Country]:[GDP Per Capita]],18, FALSE)</f>
        <v>10746.78</v>
      </c>
    </row>
    <row r="1622" spans="1:25" x14ac:dyDescent="0.2">
      <c r="A1622">
        <v>421</v>
      </c>
      <c r="B1622" t="s">
        <v>423</v>
      </c>
      <c r="C1622" t="s">
        <v>110</v>
      </c>
      <c r="D1622">
        <v>4</v>
      </c>
      <c r="E1622">
        <v>367</v>
      </c>
      <c r="F1622">
        <v>224</v>
      </c>
      <c r="G1622">
        <v>218</v>
      </c>
      <c r="H1622">
        <v>336</v>
      </c>
      <c r="I1622">
        <v>403</v>
      </c>
      <c r="J1622">
        <v>645</v>
      </c>
      <c r="K1622" t="s">
        <v>2890</v>
      </c>
      <c r="L1622">
        <v>246</v>
      </c>
      <c r="M1622">
        <v>45.1</v>
      </c>
      <c r="N1622">
        <v>2015</v>
      </c>
      <c r="O1622" t="str">
        <f>VLOOKUP(C1622, Query[[Country]:[Population Rank]],2,FALSE)</f>
        <v>116</v>
      </c>
      <c r="P1622" t="str">
        <f>VLOOKUP(C1622, Query[[Country]:[Growth Rate]],3,FALSE)</f>
        <v>0.15%</v>
      </c>
      <c r="Q1622" t="str">
        <f>VLOOKUP(C1622, Query[[Country]:[World Percentage]],4,FALSE)</f>
        <v>0.07%</v>
      </c>
      <c r="R1622" t="str">
        <f>VLOOKUP(C1622, Query[[Country]:[Density]],5,FALSE)</f>
        <v>16.37</v>
      </c>
      <c r="S1622" t="str">
        <f>VLOOKUP(C1622, Query[[Country]:[Land Area]],6, FALSE)</f>
        <v>303,890</v>
      </c>
      <c r="T1622" t="str">
        <f>VLOOKUP(C1622, Query[[Country]:[Area]],10, FALSE)</f>
        <v>338,424</v>
      </c>
      <c r="U1622" t="str">
        <f>VLOOKUP(C1622, Query[[Country]:[Region]],12, FALSE)</f>
        <v>Europe</v>
      </c>
      <c r="V1622" t="str">
        <f>VLOOKUP(C1622, Query[[Country]:[Subregion]],13, FALSE)</f>
        <v>Northern Europe</v>
      </c>
      <c r="W1622" t="str">
        <f>VLOOKUP(C1622, Query[[Country]:[GDP (IMF)]],16, FALSE)</f>
        <v>$289.24 Bn</v>
      </c>
      <c r="X1622" t="str">
        <f>VLOOKUP(C1622, Query[[Country]:[GDP (UN)]],17, FALSE)</f>
        <v>$238.50 Bn</v>
      </c>
      <c r="Y1622">
        <f>VLOOKUP(C1622, Query[[Country]:[GDP Per Capita]],18, FALSE)</f>
        <v>52203.14</v>
      </c>
    </row>
    <row r="1623" spans="1:25" x14ac:dyDescent="0.2">
      <c r="A1623">
        <v>422</v>
      </c>
      <c r="B1623" t="s">
        <v>438</v>
      </c>
      <c r="C1623" t="s">
        <v>92</v>
      </c>
      <c r="D1623">
        <v>13</v>
      </c>
      <c r="E1623">
        <v>367</v>
      </c>
      <c r="F1623">
        <v>567</v>
      </c>
      <c r="G1623">
        <v>218</v>
      </c>
      <c r="H1623">
        <v>507</v>
      </c>
      <c r="I1623">
        <v>774</v>
      </c>
      <c r="J1623">
        <v>812</v>
      </c>
      <c r="K1623" t="s">
        <v>2851</v>
      </c>
      <c r="L1623">
        <v>83</v>
      </c>
      <c r="M1623">
        <v>45.09</v>
      </c>
      <c r="N1623">
        <v>2015</v>
      </c>
      <c r="O1623" t="str">
        <f>VLOOKUP(C1623, Query[[Country]:[Population Rank]],2,FALSE)</f>
        <v>28</v>
      </c>
      <c r="P1623" t="str">
        <f>VLOOKUP(C1623, Query[[Country]:[Growth Rate]],3,FALSE)</f>
        <v>0.09%</v>
      </c>
      <c r="Q1623" t="str">
        <f>VLOOKUP(C1623, Query[[Country]:[World Percentage]],4,FALSE)</f>
        <v>0.66%</v>
      </c>
      <c r="R1623" t="str">
        <f>VLOOKUP(C1623, Query[[Country]:[Density]],5,FALSE)</f>
        <v>511.62</v>
      </c>
      <c r="S1623" t="str">
        <f>VLOOKUP(C1623, Query[[Country]:[Land Area]],6, FALSE)</f>
        <v>97,230</v>
      </c>
      <c r="T1623" t="str">
        <f>VLOOKUP(C1623, Query[[Country]:[Area]],10, FALSE)</f>
        <v>100,210</v>
      </c>
      <c r="U1623" t="str">
        <f>VLOOKUP(C1623, Query[[Country]:[Region]],12, FALSE)</f>
        <v>Asia</v>
      </c>
      <c r="V1623" t="str">
        <f>VLOOKUP(C1623, Query[[Country]:[Subregion]],13, FALSE)</f>
        <v>Eastern Asia</v>
      </c>
      <c r="W1623" t="str">
        <f>VLOOKUP(C1623, Query[[Country]:[GDP (IMF)]],16, FALSE)</f>
        <v>$1.74 Tn</v>
      </c>
      <c r="X1623" t="str">
        <f>VLOOKUP(C1623, Query[[Country]:[GDP (UN)]],17, FALSE)</f>
        <v>$1.41 Tn</v>
      </c>
      <c r="Y1623">
        <f>VLOOKUP(C1623, Query[[Country]:[GDP Per Capita]],18, FALSE)</f>
        <v>34023.56</v>
      </c>
    </row>
    <row r="1624" spans="1:25" x14ac:dyDescent="0.2">
      <c r="A1624">
        <v>423</v>
      </c>
      <c r="B1624" t="s">
        <v>783</v>
      </c>
      <c r="C1624" t="s">
        <v>138</v>
      </c>
      <c r="D1624">
        <v>21</v>
      </c>
      <c r="E1624">
        <v>367</v>
      </c>
      <c r="F1624">
        <v>567</v>
      </c>
      <c r="G1624">
        <v>218</v>
      </c>
      <c r="H1624">
        <v>324</v>
      </c>
      <c r="I1624">
        <v>297</v>
      </c>
      <c r="J1624">
        <v>368</v>
      </c>
      <c r="K1624" t="s">
        <v>2882</v>
      </c>
      <c r="L1624">
        <v>797</v>
      </c>
      <c r="M1624">
        <v>45.09</v>
      </c>
      <c r="N1624">
        <v>2015</v>
      </c>
      <c r="O1624" t="str">
        <f>VLOOKUP(C1624, Query[[Country]:[Population Rank]],2,FALSE)</f>
        <v>1</v>
      </c>
      <c r="P1624" t="str">
        <f>VLOOKUP(C1624, Query[[Country]:[Growth Rate]],3,FALSE)</f>
        <v>0.39%</v>
      </c>
      <c r="Q1624" t="str">
        <f>VLOOKUP(C1624, Query[[Country]:[World Percentage]],4,FALSE)</f>
        <v>18.47%</v>
      </c>
      <c r="R1624" t="str">
        <f>VLOOKUP(C1624, Query[[Country]:[Density]],5,FALSE)</f>
        <v>148.28</v>
      </c>
      <c r="S1624" t="str">
        <f>VLOOKUP(C1624, Query[[Country]:[Land Area]],6, FALSE)</f>
        <v>9,388,211</v>
      </c>
      <c r="T1624" t="str">
        <f>VLOOKUP(C1624, Query[[Country]:[Area]],10, FALSE)</f>
        <v>9,706,961</v>
      </c>
      <c r="U1624" t="str">
        <f>VLOOKUP(C1624, Query[[Country]:[Region]],12, FALSE)</f>
        <v>Asia</v>
      </c>
      <c r="V1624" t="str">
        <f>VLOOKUP(C1624, Query[[Country]:[Subregion]],13, FALSE)</f>
        <v>Eastern Asia</v>
      </c>
      <c r="W1624" t="str">
        <f>VLOOKUP(C1624, Query[[Country]:[GDP (IMF)]],16, FALSE)</f>
        <v>$15.47 Tn</v>
      </c>
      <c r="X1624" t="str">
        <f>VLOOKUP(C1624, Query[[Country]:[GDP (UN)]],17, FALSE)</f>
        <v>$11.22 Tn</v>
      </c>
      <c r="Y1624">
        <f>VLOOKUP(C1624, Query[[Country]:[GDP Per Capita]],18, FALSE)</f>
        <v>10746.78</v>
      </c>
    </row>
    <row r="1625" spans="1:25" x14ac:dyDescent="0.2">
      <c r="A1625">
        <v>424</v>
      </c>
      <c r="B1625" t="s">
        <v>457</v>
      </c>
      <c r="C1625" t="s">
        <v>15</v>
      </c>
      <c r="D1625">
        <v>141</v>
      </c>
      <c r="E1625">
        <v>367</v>
      </c>
      <c r="F1625">
        <v>567</v>
      </c>
      <c r="G1625">
        <v>218</v>
      </c>
      <c r="H1625">
        <v>482</v>
      </c>
      <c r="I1625">
        <v>418</v>
      </c>
      <c r="J1625">
        <v>368</v>
      </c>
      <c r="K1625" t="s">
        <v>2741</v>
      </c>
      <c r="L1625">
        <v>481</v>
      </c>
      <c r="M1625">
        <v>45.09</v>
      </c>
      <c r="N1625">
        <v>2015</v>
      </c>
      <c r="O1625" t="str">
        <f>VLOOKUP(C1625, Query[[Country]:[Population Rank]],2,FALSE)</f>
        <v>3</v>
      </c>
      <c r="P1625" t="str">
        <f>VLOOKUP(C1625, Query[[Country]:[Growth Rate]],3,FALSE)</f>
        <v>0.59%</v>
      </c>
      <c r="Q1625" t="str">
        <f>VLOOKUP(C1625, Query[[Country]:[World Percentage]],4,FALSE)</f>
        <v>4.25%</v>
      </c>
      <c r="R1625" t="str">
        <f>VLOOKUP(C1625, Query[[Country]:[Density]],5,FALSE)</f>
        <v>35.32</v>
      </c>
      <c r="S1625" t="str">
        <f>VLOOKUP(C1625, Query[[Country]:[Land Area]],6, FALSE)</f>
        <v>9,147,420</v>
      </c>
      <c r="T1625" t="str">
        <f>VLOOKUP(C1625, Query[[Country]:[Area]],10, FALSE)</f>
        <v>9,372,610</v>
      </c>
      <c r="U1625" t="str">
        <f>VLOOKUP(C1625, Query[[Country]:[Region]],12, FALSE)</f>
        <v>Americas</v>
      </c>
      <c r="V1625" t="str">
        <f>VLOOKUP(C1625, Query[[Country]:[Subregion]],13, FALSE)</f>
        <v>Northern America</v>
      </c>
      <c r="W1625" t="str">
        <f>VLOOKUP(C1625, Query[[Country]:[GDP (IMF)]],16, FALSE)</f>
        <v>$22.20 Tn</v>
      </c>
      <c r="X1625" t="str">
        <f>VLOOKUP(C1625, Query[[Country]:[GDP (UN)]],17, FALSE)</f>
        <v>$18.62 Tn</v>
      </c>
      <c r="Y1625">
        <f>VLOOKUP(C1625, Query[[Country]:[GDP Per Capita]],18, FALSE)</f>
        <v>67063.27</v>
      </c>
    </row>
    <row r="1626" spans="1:25" x14ac:dyDescent="0.2">
      <c r="A1626">
        <v>425</v>
      </c>
      <c r="B1626" t="s">
        <v>486</v>
      </c>
      <c r="C1626" t="s">
        <v>485</v>
      </c>
      <c r="D1626">
        <v>2</v>
      </c>
      <c r="E1626">
        <v>242</v>
      </c>
      <c r="F1626">
        <v>173</v>
      </c>
      <c r="G1626">
        <v>218</v>
      </c>
      <c r="H1626">
        <v>418</v>
      </c>
      <c r="I1626">
        <v>351</v>
      </c>
      <c r="J1626">
        <v>645</v>
      </c>
      <c r="K1626" t="s">
        <v>2890</v>
      </c>
      <c r="L1626">
        <v>489</v>
      </c>
      <c r="M1626">
        <v>45.08</v>
      </c>
      <c r="N1626">
        <v>2015</v>
      </c>
      <c r="O1626" t="str">
        <f>VLOOKUP(C1626, Query[[Country]:[Population Rank]],2,FALSE)</f>
        <v>63</v>
      </c>
      <c r="P1626" t="str">
        <f>VLOOKUP(C1626, Query[[Country]:[Growth Rate]],3,FALSE)</f>
        <v>0.87%</v>
      </c>
      <c r="Q1626" t="str">
        <f>VLOOKUP(C1626, Query[[Country]:[World Percentage]],4,FALSE)</f>
        <v>0.25%</v>
      </c>
      <c r="R1626" t="str">
        <f>VLOOKUP(C1626, Query[[Country]:[Density]],5,FALSE)</f>
        <v>25.28</v>
      </c>
      <c r="S1626" t="str">
        <f>VLOOKUP(C1626, Query[[Country]:[Land Area]],6, FALSE)</f>
        <v>743,532</v>
      </c>
      <c r="T1626" t="str">
        <f>VLOOKUP(C1626, Query[[Country]:[Area]],10, FALSE)</f>
        <v>756,102</v>
      </c>
      <c r="U1626" t="str">
        <f>VLOOKUP(C1626, Query[[Country]:[Region]],12, FALSE)</f>
        <v>Americas</v>
      </c>
      <c r="V1626" t="str">
        <f>VLOOKUP(C1626, Query[[Country]:[Subregion]],13, FALSE)</f>
        <v>South America</v>
      </c>
      <c r="W1626" t="str">
        <f>VLOOKUP(C1626, Query[[Country]:[GDP (IMF)]],16, FALSE)</f>
        <v>$313.56 Bn</v>
      </c>
      <c r="X1626" t="str">
        <f>VLOOKUP(C1626, Query[[Country]:[GDP (UN)]],17, FALSE)</f>
        <v>$247.05 Bn</v>
      </c>
      <c r="Y1626">
        <f>VLOOKUP(C1626, Query[[Country]:[GDP Per Capita]],18, FALSE)</f>
        <v>16402.89</v>
      </c>
    </row>
    <row r="1627" spans="1:25" x14ac:dyDescent="0.2">
      <c r="A1627">
        <v>426</v>
      </c>
      <c r="B1627" t="s">
        <v>483</v>
      </c>
      <c r="C1627" t="s">
        <v>19</v>
      </c>
      <c r="D1627">
        <v>35</v>
      </c>
      <c r="E1627">
        <v>367</v>
      </c>
      <c r="F1627">
        <v>360</v>
      </c>
      <c r="G1627">
        <v>218</v>
      </c>
      <c r="H1627">
        <v>364</v>
      </c>
      <c r="I1627">
        <v>398</v>
      </c>
      <c r="J1627">
        <v>234</v>
      </c>
      <c r="K1627" t="s">
        <v>2894</v>
      </c>
      <c r="L1627">
        <v>673</v>
      </c>
      <c r="M1627">
        <v>45.08</v>
      </c>
      <c r="N1627">
        <v>2015</v>
      </c>
      <c r="O1627" t="str">
        <f>VLOOKUP(C1627, Query[[Country]:[Population Rank]],2,FALSE)</f>
        <v>21</v>
      </c>
      <c r="P1627" t="str">
        <f>VLOOKUP(C1627, Query[[Country]:[Growth Rate]],3,FALSE)</f>
        <v>0.53%</v>
      </c>
      <c r="Q1627" t="str">
        <f>VLOOKUP(C1627, Query[[Country]:[World Percentage]],4,FALSE)</f>
        <v>0.87%</v>
      </c>
      <c r="R1627" t="str">
        <f>VLOOKUP(C1627, Query[[Country]:[Density]],5,FALSE)</f>
        <v>279.48</v>
      </c>
      <c r="S1627" t="str">
        <f>VLOOKUP(C1627, Query[[Country]:[Land Area]],6, FALSE)</f>
        <v>241,930</v>
      </c>
      <c r="T1627" t="str">
        <f>VLOOKUP(C1627, Query[[Country]:[Area]],10, FALSE)</f>
        <v>242,900</v>
      </c>
      <c r="U1627" t="str">
        <f>VLOOKUP(C1627, Query[[Country]:[Region]],12, FALSE)</f>
        <v>Europe</v>
      </c>
      <c r="V1627" t="str">
        <f>VLOOKUP(C1627, Query[[Country]:[Subregion]],13, FALSE)</f>
        <v>Northern Europe</v>
      </c>
      <c r="W1627" t="str">
        <f>VLOOKUP(C1627, Query[[Country]:[GDP (IMF)]],16, FALSE)</f>
        <v>$2.93 Tn</v>
      </c>
      <c r="X1627" t="str">
        <f>VLOOKUP(C1627, Query[[Country]:[GDP (UN)]],17, FALSE)</f>
        <v>$2.65 Tn</v>
      </c>
      <c r="Y1627">
        <f>VLOOKUP(C1627, Query[[Country]:[GDP Per Capita]],18, FALSE)</f>
        <v>43117.57</v>
      </c>
    </row>
    <row r="1628" spans="1:25" x14ac:dyDescent="0.2">
      <c r="A1628">
        <v>427</v>
      </c>
      <c r="B1628" t="s">
        <v>461</v>
      </c>
      <c r="C1628" t="s">
        <v>235</v>
      </c>
      <c r="D1628">
        <v>5</v>
      </c>
      <c r="E1628">
        <v>363</v>
      </c>
      <c r="F1628">
        <v>350</v>
      </c>
      <c r="G1628">
        <v>218</v>
      </c>
      <c r="H1628">
        <v>377</v>
      </c>
      <c r="I1628">
        <v>377</v>
      </c>
      <c r="J1628">
        <v>321</v>
      </c>
      <c r="K1628" t="s">
        <v>2890</v>
      </c>
      <c r="L1628">
        <v>171</v>
      </c>
      <c r="M1628">
        <v>45.08</v>
      </c>
      <c r="N1628">
        <v>2015</v>
      </c>
      <c r="O1628" t="str">
        <f>VLOOKUP(C1628, Query[[Country]:[Population Rank]],2,FALSE)</f>
        <v>97</v>
      </c>
      <c r="P1628" t="str">
        <f>VLOOKUP(C1628, Query[[Country]:[Growth Rate]],3,FALSE)</f>
        <v>0.57%</v>
      </c>
      <c r="Q1628" t="str">
        <f>VLOOKUP(C1628, Query[[Country]:[World Percentage]],4,FALSE)</f>
        <v>0.12%</v>
      </c>
      <c r="R1628" t="str">
        <f>VLOOKUP(C1628, Query[[Country]:[Density]],5,FALSE)</f>
        <v>107.38</v>
      </c>
      <c r="S1628" t="str">
        <f>VLOOKUP(C1628, Query[[Country]:[Land Area]],6, FALSE)</f>
        <v>82,409</v>
      </c>
      <c r="T1628" t="str">
        <f>VLOOKUP(C1628, Query[[Country]:[Area]],10, FALSE)</f>
        <v>83,871</v>
      </c>
      <c r="U1628" t="str">
        <f>VLOOKUP(C1628, Query[[Country]:[Region]],12, FALSE)</f>
        <v>Europe</v>
      </c>
      <c r="V1628" t="str">
        <f>VLOOKUP(C1628, Query[[Country]:[Subregion]],13, FALSE)</f>
        <v>Western Europe</v>
      </c>
      <c r="W1628" t="str">
        <f>VLOOKUP(C1628, Query[[Country]:[GDP (IMF)]],16, FALSE)</f>
        <v>$481.68 Bn</v>
      </c>
      <c r="X1628" t="str">
        <f>VLOOKUP(C1628, Query[[Country]:[GDP (UN)]],17, FALSE)</f>
        <v>$390.80 Bn</v>
      </c>
      <c r="Y1628">
        <f>VLOOKUP(C1628, Query[[Country]:[GDP Per Capita]],18, FALSE)</f>
        <v>53481.760000000002</v>
      </c>
    </row>
    <row r="1629" spans="1:25" x14ac:dyDescent="0.2">
      <c r="A1629">
        <v>428</v>
      </c>
      <c r="B1629" t="s">
        <v>522</v>
      </c>
      <c r="C1629" t="s">
        <v>15</v>
      </c>
      <c r="D1629">
        <v>142</v>
      </c>
      <c r="E1629">
        <v>312</v>
      </c>
      <c r="F1629">
        <v>101</v>
      </c>
      <c r="G1629">
        <v>218</v>
      </c>
      <c r="H1629">
        <v>901</v>
      </c>
      <c r="I1629">
        <v>522</v>
      </c>
      <c r="J1629">
        <v>511</v>
      </c>
      <c r="K1629" t="s">
        <v>2869</v>
      </c>
      <c r="L1629">
        <v>760</v>
      </c>
      <c r="M1629">
        <v>45.08</v>
      </c>
      <c r="N1629">
        <v>2015</v>
      </c>
      <c r="O1629" t="str">
        <f>VLOOKUP(C1629, Query[[Country]:[Population Rank]],2,FALSE)</f>
        <v>3</v>
      </c>
      <c r="P1629" t="str">
        <f>VLOOKUP(C1629, Query[[Country]:[Growth Rate]],3,FALSE)</f>
        <v>0.59%</v>
      </c>
      <c r="Q1629" t="str">
        <f>VLOOKUP(C1629, Query[[Country]:[World Percentage]],4,FALSE)</f>
        <v>4.25%</v>
      </c>
      <c r="R1629" t="str">
        <f>VLOOKUP(C1629, Query[[Country]:[Density]],5,FALSE)</f>
        <v>35.32</v>
      </c>
      <c r="S1629" t="str">
        <f>VLOOKUP(C1629, Query[[Country]:[Land Area]],6, FALSE)</f>
        <v>9,147,420</v>
      </c>
      <c r="T1629" t="str">
        <f>VLOOKUP(C1629, Query[[Country]:[Area]],10, FALSE)</f>
        <v>9,372,610</v>
      </c>
      <c r="U1629" t="str">
        <f>VLOOKUP(C1629, Query[[Country]:[Region]],12, FALSE)</f>
        <v>Americas</v>
      </c>
      <c r="V1629" t="str">
        <f>VLOOKUP(C1629, Query[[Country]:[Subregion]],13, FALSE)</f>
        <v>Northern America</v>
      </c>
      <c r="W1629" t="str">
        <f>VLOOKUP(C1629, Query[[Country]:[GDP (IMF)]],16, FALSE)</f>
        <v>$22.20 Tn</v>
      </c>
      <c r="X1629" t="str">
        <f>VLOOKUP(C1629, Query[[Country]:[GDP (UN)]],17, FALSE)</f>
        <v>$18.62 Tn</v>
      </c>
      <c r="Y1629">
        <f>VLOOKUP(C1629, Query[[Country]:[GDP Per Capita]],18, FALSE)</f>
        <v>67063.27</v>
      </c>
    </row>
    <row r="1630" spans="1:25" x14ac:dyDescent="0.2">
      <c r="A1630">
        <v>429</v>
      </c>
      <c r="B1630" t="s">
        <v>476</v>
      </c>
      <c r="C1630" t="s">
        <v>15</v>
      </c>
      <c r="D1630">
        <v>143</v>
      </c>
      <c r="E1630">
        <v>367</v>
      </c>
      <c r="F1630">
        <v>567</v>
      </c>
      <c r="G1630">
        <v>218</v>
      </c>
      <c r="H1630">
        <v>501</v>
      </c>
      <c r="I1630">
        <v>565</v>
      </c>
      <c r="J1630">
        <v>812</v>
      </c>
      <c r="K1630" t="s">
        <v>2086</v>
      </c>
      <c r="L1630">
        <v>340</v>
      </c>
      <c r="M1630">
        <v>45.08</v>
      </c>
      <c r="N1630">
        <v>2015</v>
      </c>
      <c r="O1630" t="str">
        <f>VLOOKUP(C1630, Query[[Country]:[Population Rank]],2,FALSE)</f>
        <v>3</v>
      </c>
      <c r="P1630" t="str">
        <f>VLOOKUP(C1630, Query[[Country]:[Growth Rate]],3,FALSE)</f>
        <v>0.59%</v>
      </c>
      <c r="Q1630" t="str">
        <f>VLOOKUP(C1630, Query[[Country]:[World Percentage]],4,FALSE)</f>
        <v>4.25%</v>
      </c>
      <c r="R1630" t="str">
        <f>VLOOKUP(C1630, Query[[Country]:[Density]],5,FALSE)</f>
        <v>35.32</v>
      </c>
      <c r="S1630" t="str">
        <f>VLOOKUP(C1630, Query[[Country]:[Land Area]],6, FALSE)</f>
        <v>9,147,420</v>
      </c>
      <c r="T1630" t="str">
        <f>VLOOKUP(C1630, Query[[Country]:[Area]],10, FALSE)</f>
        <v>9,372,610</v>
      </c>
      <c r="U1630" t="str">
        <f>VLOOKUP(C1630, Query[[Country]:[Region]],12, FALSE)</f>
        <v>Americas</v>
      </c>
      <c r="V1630" t="str">
        <f>VLOOKUP(C1630, Query[[Country]:[Subregion]],13, FALSE)</f>
        <v>Northern America</v>
      </c>
      <c r="W1630" t="str">
        <f>VLOOKUP(C1630, Query[[Country]:[GDP (IMF)]],16, FALSE)</f>
        <v>$22.20 Tn</v>
      </c>
      <c r="X1630" t="str">
        <f>VLOOKUP(C1630, Query[[Country]:[GDP (UN)]],17, FALSE)</f>
        <v>$18.62 Tn</v>
      </c>
      <c r="Y1630">
        <f>VLOOKUP(C1630, Query[[Country]:[GDP Per Capita]],18, FALSE)</f>
        <v>67063.27</v>
      </c>
    </row>
    <row r="1631" spans="1:25" x14ac:dyDescent="0.2">
      <c r="A1631">
        <v>430</v>
      </c>
      <c r="B1631" t="s">
        <v>529</v>
      </c>
      <c r="C1631" t="s">
        <v>66</v>
      </c>
      <c r="D1631">
        <v>17</v>
      </c>
      <c r="E1631">
        <v>144</v>
      </c>
      <c r="F1631">
        <v>567</v>
      </c>
      <c r="G1631">
        <v>188</v>
      </c>
      <c r="H1631">
        <v>328</v>
      </c>
      <c r="I1631">
        <v>520</v>
      </c>
      <c r="J1631">
        <v>428</v>
      </c>
      <c r="K1631" t="s">
        <v>2843</v>
      </c>
      <c r="L1631">
        <v>345</v>
      </c>
      <c r="M1631">
        <v>45.06</v>
      </c>
      <c r="N1631">
        <v>2015</v>
      </c>
      <c r="O1631" t="str">
        <f>VLOOKUP(C1631, Query[[Country]:[Population Rank]],2,FALSE)</f>
        <v>22</v>
      </c>
      <c r="P1631" t="str">
        <f>VLOOKUP(C1631, Query[[Country]:[Growth Rate]],3,FALSE)</f>
        <v>0.22%</v>
      </c>
      <c r="Q1631" t="str">
        <f>VLOOKUP(C1631, Query[[Country]:[World Percentage]],4,FALSE)</f>
        <v>0.84%</v>
      </c>
      <c r="R1631" t="str">
        <f>VLOOKUP(C1631, Query[[Country]:[Density]],5,FALSE)</f>
        <v>118.31</v>
      </c>
      <c r="S1631" t="str">
        <f>VLOOKUP(C1631, Query[[Country]:[Land Area]],6, FALSE)</f>
        <v>547,557</v>
      </c>
      <c r="T1631" t="str">
        <f>VLOOKUP(C1631, Query[[Country]:[Area]],10, FALSE)</f>
        <v>551,695</v>
      </c>
      <c r="U1631" t="str">
        <f>VLOOKUP(C1631, Query[[Country]:[Region]],12, FALSE)</f>
        <v>Europe</v>
      </c>
      <c r="V1631" t="str">
        <f>VLOOKUP(C1631, Query[[Country]:[Subregion]],13, FALSE)</f>
        <v>Western Europe</v>
      </c>
      <c r="W1631" t="str">
        <f>VLOOKUP(C1631, Query[[Country]:[GDP (IMF)]],16, FALSE)</f>
        <v>$2.88 Tn</v>
      </c>
      <c r="X1631" t="str">
        <f>VLOOKUP(C1631, Query[[Country]:[GDP (UN)]],17, FALSE)</f>
        <v>$2.47 Tn</v>
      </c>
      <c r="Y1631">
        <f>VLOOKUP(C1631, Query[[Country]:[GDP Per Capita]],18, FALSE)</f>
        <v>44061.52</v>
      </c>
    </row>
    <row r="1632" spans="1:25" x14ac:dyDescent="0.2">
      <c r="A1632">
        <v>431</v>
      </c>
      <c r="B1632" t="s">
        <v>488</v>
      </c>
      <c r="C1632" t="s">
        <v>159</v>
      </c>
      <c r="D1632">
        <v>11</v>
      </c>
      <c r="E1632">
        <v>367</v>
      </c>
      <c r="F1632">
        <v>567</v>
      </c>
      <c r="G1632">
        <v>218</v>
      </c>
      <c r="H1632">
        <v>303</v>
      </c>
      <c r="I1632">
        <v>449</v>
      </c>
      <c r="J1632">
        <v>321</v>
      </c>
      <c r="K1632" t="s">
        <v>2890</v>
      </c>
      <c r="L1632">
        <v>190</v>
      </c>
      <c r="M1632">
        <v>45.06</v>
      </c>
      <c r="N1632">
        <v>2015</v>
      </c>
      <c r="O1632" t="str">
        <f>VLOOKUP(C1632, Query[[Country]:[Population Rank]],2,FALSE)</f>
        <v>30</v>
      </c>
      <c r="P1632" t="str">
        <f>VLOOKUP(C1632, Query[[Country]:[Growth Rate]],3,FALSE)</f>
        <v>0.04%</v>
      </c>
      <c r="Q1632" t="str">
        <f>VLOOKUP(C1632, Query[[Country]:[World Percentage]],4,FALSE)</f>
        <v>0.60%</v>
      </c>
      <c r="R1632" t="str">
        <f>VLOOKUP(C1632, Query[[Country]:[Density]],5,FALSE)</f>
        <v>92.40</v>
      </c>
      <c r="S1632" t="str">
        <f>VLOOKUP(C1632, Query[[Country]:[Land Area]],6, FALSE)</f>
        <v>498,800</v>
      </c>
      <c r="T1632" t="str">
        <f>VLOOKUP(C1632, Query[[Country]:[Area]],10, FALSE)</f>
        <v>505,992</v>
      </c>
      <c r="U1632" t="str">
        <f>VLOOKUP(C1632, Query[[Country]:[Region]],12, FALSE)</f>
        <v>Europe</v>
      </c>
      <c r="V1632" t="str">
        <f>VLOOKUP(C1632, Query[[Country]:[Subregion]],13, FALSE)</f>
        <v>Southern Europe</v>
      </c>
      <c r="W1632" t="str">
        <f>VLOOKUP(C1632, Query[[Country]:[GDP (IMF)]],16, FALSE)</f>
        <v>$1.50 Tn</v>
      </c>
      <c r="X1632" t="str">
        <f>VLOOKUP(C1632, Query[[Country]:[GDP (UN)]],17, FALSE)</f>
        <v>$1.24 Tn</v>
      </c>
      <c r="Y1632">
        <f>VLOOKUP(C1632, Query[[Country]:[GDP Per Capita]],18, FALSE)</f>
        <v>32019.83</v>
      </c>
    </row>
    <row r="1633" spans="1:25" x14ac:dyDescent="0.2">
      <c r="A1633">
        <v>432</v>
      </c>
      <c r="B1633" t="s">
        <v>500</v>
      </c>
      <c r="C1633" t="s">
        <v>95</v>
      </c>
      <c r="D1633">
        <v>22</v>
      </c>
      <c r="E1633">
        <v>367</v>
      </c>
      <c r="F1633">
        <v>567</v>
      </c>
      <c r="G1633">
        <v>218</v>
      </c>
      <c r="H1633">
        <v>435</v>
      </c>
      <c r="I1633">
        <v>474</v>
      </c>
      <c r="J1633">
        <v>368</v>
      </c>
      <c r="K1633" t="s">
        <v>2721</v>
      </c>
      <c r="L1633">
        <v>709</v>
      </c>
      <c r="M1633">
        <v>45.04</v>
      </c>
      <c r="N1633">
        <v>2015</v>
      </c>
      <c r="O1633" t="str">
        <f>VLOOKUP(C1633, Query[[Country]:[Population Rank]],2,FALSE)</f>
        <v>23</v>
      </c>
      <c r="P1633" t="str">
        <f>VLOOKUP(C1633, Query[[Country]:[Growth Rate]],3,FALSE)</f>
        <v>-0.15%</v>
      </c>
      <c r="Q1633" t="str">
        <f>VLOOKUP(C1633, Query[[Country]:[World Percentage]],4,FALSE)</f>
        <v>0.78%</v>
      </c>
      <c r="R1633" t="str">
        <f>VLOOKUP(C1633, Query[[Country]:[Density]],5,FALSE)</f>
        <v>200.65</v>
      </c>
      <c r="S1633" t="str">
        <f>VLOOKUP(C1633, Query[[Country]:[Land Area]],6, FALSE)</f>
        <v>294,140</v>
      </c>
      <c r="T1633" t="str">
        <f>VLOOKUP(C1633, Query[[Country]:[Area]],10, FALSE)</f>
        <v>301,336</v>
      </c>
      <c r="U1633" t="str">
        <f>VLOOKUP(C1633, Query[[Country]:[Region]],12, FALSE)</f>
        <v>Europe</v>
      </c>
      <c r="V1633" t="str">
        <f>VLOOKUP(C1633, Query[[Country]:[Subregion]],13, FALSE)</f>
        <v>Southern Europe</v>
      </c>
      <c r="W1633" t="str">
        <f>VLOOKUP(C1633, Query[[Country]:[GDP (IMF)]],16, FALSE)</f>
        <v>$2.09 Tn</v>
      </c>
      <c r="X1633" t="str">
        <f>VLOOKUP(C1633, Query[[Country]:[GDP (UN)]],17, FALSE)</f>
        <v>$1.86 Tn</v>
      </c>
      <c r="Y1633">
        <f>VLOOKUP(C1633, Query[[Country]:[GDP Per Capita]],18, FALSE)</f>
        <v>34574.71</v>
      </c>
    </row>
    <row r="1634" spans="1:25" x14ac:dyDescent="0.2">
      <c r="A1634">
        <v>433</v>
      </c>
      <c r="B1634" t="s">
        <v>481</v>
      </c>
      <c r="C1634" t="s">
        <v>92</v>
      </c>
      <c r="D1634">
        <v>14</v>
      </c>
      <c r="E1634">
        <v>367</v>
      </c>
      <c r="F1634">
        <v>426</v>
      </c>
      <c r="G1634">
        <v>218</v>
      </c>
      <c r="H1634">
        <v>646</v>
      </c>
      <c r="I1634">
        <v>729</v>
      </c>
      <c r="J1634">
        <v>645</v>
      </c>
      <c r="K1634" t="s">
        <v>2893</v>
      </c>
      <c r="L1634">
        <v>89</v>
      </c>
      <c r="M1634">
        <v>45.04</v>
      </c>
      <c r="N1634">
        <v>2015</v>
      </c>
      <c r="O1634" t="str">
        <f>VLOOKUP(C1634, Query[[Country]:[Population Rank]],2,FALSE)</f>
        <v>28</v>
      </c>
      <c r="P1634" t="str">
        <f>VLOOKUP(C1634, Query[[Country]:[Growth Rate]],3,FALSE)</f>
        <v>0.09%</v>
      </c>
      <c r="Q1634" t="str">
        <f>VLOOKUP(C1634, Query[[Country]:[World Percentage]],4,FALSE)</f>
        <v>0.66%</v>
      </c>
      <c r="R1634" t="str">
        <f>VLOOKUP(C1634, Query[[Country]:[Density]],5,FALSE)</f>
        <v>511.62</v>
      </c>
      <c r="S1634" t="str">
        <f>VLOOKUP(C1634, Query[[Country]:[Land Area]],6, FALSE)</f>
        <v>97,230</v>
      </c>
      <c r="T1634" t="str">
        <f>VLOOKUP(C1634, Query[[Country]:[Area]],10, FALSE)</f>
        <v>100,210</v>
      </c>
      <c r="U1634" t="str">
        <f>VLOOKUP(C1634, Query[[Country]:[Region]],12, FALSE)</f>
        <v>Asia</v>
      </c>
      <c r="V1634" t="str">
        <f>VLOOKUP(C1634, Query[[Country]:[Subregion]],13, FALSE)</f>
        <v>Eastern Asia</v>
      </c>
      <c r="W1634" t="str">
        <f>VLOOKUP(C1634, Query[[Country]:[GDP (IMF)]],16, FALSE)</f>
        <v>$1.74 Tn</v>
      </c>
      <c r="X1634" t="str">
        <f>VLOOKUP(C1634, Query[[Country]:[GDP (UN)]],17, FALSE)</f>
        <v>$1.41 Tn</v>
      </c>
      <c r="Y1634">
        <f>VLOOKUP(C1634, Query[[Country]:[GDP Per Capita]],18, FALSE)</f>
        <v>34023.56</v>
      </c>
    </row>
    <row r="1635" spans="1:25" x14ac:dyDescent="0.2">
      <c r="A1635">
        <v>434</v>
      </c>
      <c r="B1635" t="s">
        <v>463</v>
      </c>
      <c r="C1635" t="s">
        <v>92</v>
      </c>
      <c r="D1635">
        <v>15</v>
      </c>
      <c r="E1635">
        <v>367</v>
      </c>
      <c r="F1635">
        <v>567</v>
      </c>
      <c r="G1635">
        <v>218</v>
      </c>
      <c r="H1635">
        <v>633</v>
      </c>
      <c r="I1635">
        <v>673</v>
      </c>
      <c r="J1635">
        <v>645</v>
      </c>
      <c r="K1635" t="s">
        <v>2877</v>
      </c>
      <c r="L1635">
        <v>93</v>
      </c>
      <c r="M1635">
        <v>45.04</v>
      </c>
      <c r="N1635">
        <v>2015</v>
      </c>
      <c r="O1635" t="str">
        <f>VLOOKUP(C1635, Query[[Country]:[Population Rank]],2,FALSE)</f>
        <v>28</v>
      </c>
      <c r="P1635" t="str">
        <f>VLOOKUP(C1635, Query[[Country]:[Growth Rate]],3,FALSE)</f>
        <v>0.09%</v>
      </c>
      <c r="Q1635" t="str">
        <f>VLOOKUP(C1635, Query[[Country]:[World Percentage]],4,FALSE)</f>
        <v>0.66%</v>
      </c>
      <c r="R1635" t="str">
        <f>VLOOKUP(C1635, Query[[Country]:[Density]],5,FALSE)</f>
        <v>511.62</v>
      </c>
      <c r="S1635" t="str">
        <f>VLOOKUP(C1635, Query[[Country]:[Land Area]],6, FALSE)</f>
        <v>97,230</v>
      </c>
      <c r="T1635" t="str">
        <f>VLOOKUP(C1635, Query[[Country]:[Area]],10, FALSE)</f>
        <v>100,210</v>
      </c>
      <c r="U1635" t="str">
        <f>VLOOKUP(C1635, Query[[Country]:[Region]],12, FALSE)</f>
        <v>Asia</v>
      </c>
      <c r="V1635" t="str">
        <f>VLOOKUP(C1635, Query[[Country]:[Subregion]],13, FALSE)</f>
        <v>Eastern Asia</v>
      </c>
      <c r="W1635" t="str">
        <f>VLOOKUP(C1635, Query[[Country]:[GDP (IMF)]],16, FALSE)</f>
        <v>$1.74 Tn</v>
      </c>
      <c r="X1635" t="str">
        <f>VLOOKUP(C1635, Query[[Country]:[GDP (UN)]],17, FALSE)</f>
        <v>$1.41 Tn</v>
      </c>
      <c r="Y1635">
        <f>VLOOKUP(C1635, Query[[Country]:[GDP Per Capita]],18, FALSE)</f>
        <v>34023.56</v>
      </c>
    </row>
    <row r="1636" spans="1:25" x14ac:dyDescent="0.2">
      <c r="A1636">
        <v>435</v>
      </c>
      <c r="B1636" t="s">
        <v>448</v>
      </c>
      <c r="C1636" t="s">
        <v>159</v>
      </c>
      <c r="D1636">
        <v>12</v>
      </c>
      <c r="E1636">
        <v>215</v>
      </c>
      <c r="F1636">
        <v>212</v>
      </c>
      <c r="G1636">
        <v>218</v>
      </c>
      <c r="H1636">
        <v>470</v>
      </c>
      <c r="I1636">
        <v>697</v>
      </c>
      <c r="J1636">
        <v>645</v>
      </c>
      <c r="K1636" t="s">
        <v>2895</v>
      </c>
      <c r="L1636">
        <v>110</v>
      </c>
      <c r="M1636">
        <v>45.03</v>
      </c>
      <c r="N1636">
        <v>2015</v>
      </c>
      <c r="O1636" t="str">
        <f>VLOOKUP(C1636, Query[[Country]:[Population Rank]],2,FALSE)</f>
        <v>30</v>
      </c>
      <c r="P1636" t="str">
        <f>VLOOKUP(C1636, Query[[Country]:[Growth Rate]],3,FALSE)</f>
        <v>0.04%</v>
      </c>
      <c r="Q1636" t="str">
        <f>VLOOKUP(C1636, Query[[Country]:[World Percentage]],4,FALSE)</f>
        <v>0.60%</v>
      </c>
      <c r="R1636" t="str">
        <f>VLOOKUP(C1636, Query[[Country]:[Density]],5,FALSE)</f>
        <v>92.40</v>
      </c>
      <c r="S1636" t="str">
        <f>VLOOKUP(C1636, Query[[Country]:[Land Area]],6, FALSE)</f>
        <v>498,800</v>
      </c>
      <c r="T1636" t="str">
        <f>VLOOKUP(C1636, Query[[Country]:[Area]],10, FALSE)</f>
        <v>505,992</v>
      </c>
      <c r="U1636" t="str">
        <f>VLOOKUP(C1636, Query[[Country]:[Region]],12, FALSE)</f>
        <v>Europe</v>
      </c>
      <c r="V1636" t="str">
        <f>VLOOKUP(C1636, Query[[Country]:[Subregion]],13, FALSE)</f>
        <v>Southern Europe</v>
      </c>
      <c r="W1636" t="str">
        <f>VLOOKUP(C1636, Query[[Country]:[GDP (IMF)]],16, FALSE)</f>
        <v>$1.50 Tn</v>
      </c>
      <c r="X1636" t="str">
        <f>VLOOKUP(C1636, Query[[Country]:[GDP (UN)]],17, FALSE)</f>
        <v>$1.24 Tn</v>
      </c>
      <c r="Y1636">
        <f>VLOOKUP(C1636, Query[[Country]:[GDP Per Capita]],18, FALSE)</f>
        <v>32019.83</v>
      </c>
    </row>
    <row r="1637" spans="1:25" x14ac:dyDescent="0.2">
      <c r="A1637">
        <v>436</v>
      </c>
      <c r="B1637" t="s">
        <v>497</v>
      </c>
      <c r="C1637" t="s">
        <v>229</v>
      </c>
      <c r="D1637">
        <v>3</v>
      </c>
      <c r="E1637">
        <v>367</v>
      </c>
      <c r="F1637">
        <v>430</v>
      </c>
      <c r="G1637">
        <v>218</v>
      </c>
      <c r="H1637">
        <v>426</v>
      </c>
      <c r="I1637">
        <v>431</v>
      </c>
      <c r="J1637">
        <v>368</v>
      </c>
      <c r="K1637" t="s">
        <v>2735</v>
      </c>
      <c r="L1637">
        <v>195</v>
      </c>
      <c r="M1637">
        <v>45.03</v>
      </c>
      <c r="N1637">
        <v>2015</v>
      </c>
      <c r="O1637" t="str">
        <f>VLOOKUP(C1637, Query[[Country]:[Population Rank]],2,FALSE)</f>
        <v>124</v>
      </c>
      <c r="P1637" t="str">
        <f>VLOOKUP(C1637, Query[[Country]:[Growth Rate]],3,FALSE)</f>
        <v>1.13%</v>
      </c>
      <c r="Q1637" t="str">
        <f>VLOOKUP(C1637, Query[[Country]:[World Percentage]],4,FALSE)</f>
        <v>0.06%</v>
      </c>
      <c r="R1637" t="str">
        <f>VLOOKUP(C1637, Query[[Country]:[Density]],5,FALSE)</f>
        <v>70.27</v>
      </c>
      <c r="S1637" t="str">
        <f>VLOOKUP(C1637, Query[[Country]:[Land Area]],6, FALSE)</f>
        <v>68,890</v>
      </c>
      <c r="T1637" t="str">
        <f>VLOOKUP(C1637, Query[[Country]:[Area]],10, FALSE)</f>
        <v>70,273</v>
      </c>
      <c r="U1637" t="str">
        <f>VLOOKUP(C1637, Query[[Country]:[Region]],12, FALSE)</f>
        <v>Europe</v>
      </c>
      <c r="V1637" t="str">
        <f>VLOOKUP(C1637, Query[[Country]:[Subregion]],13, FALSE)</f>
        <v>Northern Europe</v>
      </c>
      <c r="W1637" t="str">
        <f>VLOOKUP(C1637, Query[[Country]:[GDP (IMF)]],16, FALSE)</f>
        <v>$405.19 Bn</v>
      </c>
      <c r="X1637" t="str">
        <f>VLOOKUP(C1637, Query[[Country]:[GDP (UN)]],17, FALSE)</f>
        <v>$304.82 Bn</v>
      </c>
      <c r="Y1637">
        <f>VLOOKUP(C1637, Query[[Country]:[GDP Per Capita]],18, FALSE)</f>
        <v>82058.03</v>
      </c>
    </row>
    <row r="1638" spans="1:25" x14ac:dyDescent="0.2">
      <c r="A1638">
        <v>437</v>
      </c>
      <c r="B1638" t="s">
        <v>480</v>
      </c>
      <c r="C1638" t="s">
        <v>15</v>
      </c>
      <c r="D1638">
        <v>144</v>
      </c>
      <c r="E1638">
        <v>367</v>
      </c>
      <c r="F1638">
        <v>366</v>
      </c>
      <c r="G1638">
        <v>218</v>
      </c>
      <c r="H1638">
        <v>522</v>
      </c>
      <c r="I1638">
        <v>438</v>
      </c>
      <c r="J1638">
        <v>511</v>
      </c>
      <c r="K1638" t="s">
        <v>2878</v>
      </c>
      <c r="L1638">
        <v>713</v>
      </c>
      <c r="M1638">
        <v>45.03</v>
      </c>
      <c r="N1638">
        <v>2015</v>
      </c>
      <c r="O1638" t="str">
        <f>VLOOKUP(C1638, Query[[Country]:[Population Rank]],2,FALSE)</f>
        <v>3</v>
      </c>
      <c r="P1638" t="str">
        <f>VLOOKUP(C1638, Query[[Country]:[Growth Rate]],3,FALSE)</f>
        <v>0.59%</v>
      </c>
      <c r="Q1638" t="str">
        <f>VLOOKUP(C1638, Query[[Country]:[World Percentage]],4,FALSE)</f>
        <v>4.25%</v>
      </c>
      <c r="R1638" t="str">
        <f>VLOOKUP(C1638, Query[[Country]:[Density]],5,FALSE)</f>
        <v>35.32</v>
      </c>
      <c r="S1638" t="str">
        <f>VLOOKUP(C1638, Query[[Country]:[Land Area]],6, FALSE)</f>
        <v>9,147,420</v>
      </c>
      <c r="T1638" t="str">
        <f>VLOOKUP(C1638, Query[[Country]:[Area]],10, FALSE)</f>
        <v>9,372,610</v>
      </c>
      <c r="U1638" t="str">
        <f>VLOOKUP(C1638, Query[[Country]:[Region]],12, FALSE)</f>
        <v>Americas</v>
      </c>
      <c r="V1638" t="str">
        <f>VLOOKUP(C1638, Query[[Country]:[Subregion]],13, FALSE)</f>
        <v>Northern America</v>
      </c>
      <c r="W1638" t="str">
        <f>VLOOKUP(C1638, Query[[Country]:[GDP (IMF)]],16, FALSE)</f>
        <v>$22.20 Tn</v>
      </c>
      <c r="X1638" t="str">
        <f>VLOOKUP(C1638, Query[[Country]:[GDP (UN)]],17, FALSE)</f>
        <v>$18.62 Tn</v>
      </c>
      <c r="Y1638">
        <f>VLOOKUP(C1638, Query[[Country]:[GDP Per Capita]],18, FALSE)</f>
        <v>67063.27</v>
      </c>
    </row>
    <row r="1639" spans="1:25" x14ac:dyDescent="0.2">
      <c r="A1639">
        <v>438</v>
      </c>
      <c r="B1639" t="s">
        <v>499</v>
      </c>
      <c r="C1639" t="s">
        <v>138</v>
      </c>
      <c r="D1639">
        <v>22</v>
      </c>
      <c r="E1639">
        <v>367</v>
      </c>
      <c r="F1639">
        <v>131</v>
      </c>
      <c r="G1639">
        <v>218</v>
      </c>
      <c r="H1639">
        <v>366</v>
      </c>
      <c r="I1639">
        <v>783</v>
      </c>
      <c r="J1639">
        <v>511</v>
      </c>
      <c r="K1639" t="s">
        <v>2875</v>
      </c>
      <c r="L1639">
        <v>444</v>
      </c>
      <c r="M1639">
        <v>45.02</v>
      </c>
      <c r="N1639">
        <v>2015</v>
      </c>
      <c r="O1639" t="str">
        <f>VLOOKUP(C1639, Query[[Country]:[Population Rank]],2,FALSE)</f>
        <v>1</v>
      </c>
      <c r="P1639" t="str">
        <f>VLOOKUP(C1639, Query[[Country]:[Growth Rate]],3,FALSE)</f>
        <v>0.39%</v>
      </c>
      <c r="Q1639" t="str">
        <f>VLOOKUP(C1639, Query[[Country]:[World Percentage]],4,FALSE)</f>
        <v>18.47%</v>
      </c>
      <c r="R1639" t="str">
        <f>VLOOKUP(C1639, Query[[Country]:[Density]],5,FALSE)</f>
        <v>148.28</v>
      </c>
      <c r="S1639" t="str">
        <f>VLOOKUP(C1639, Query[[Country]:[Land Area]],6, FALSE)</f>
        <v>9,388,211</v>
      </c>
      <c r="T1639" t="str">
        <f>VLOOKUP(C1639, Query[[Country]:[Area]],10, FALSE)</f>
        <v>9,706,961</v>
      </c>
      <c r="U1639" t="str">
        <f>VLOOKUP(C1639, Query[[Country]:[Region]],12, FALSE)</f>
        <v>Asia</v>
      </c>
      <c r="V1639" t="str">
        <f>VLOOKUP(C1639, Query[[Country]:[Subregion]],13, FALSE)</f>
        <v>Eastern Asia</v>
      </c>
      <c r="W1639" t="str">
        <f>VLOOKUP(C1639, Query[[Country]:[GDP (IMF)]],16, FALSE)</f>
        <v>$15.47 Tn</v>
      </c>
      <c r="X1639" t="str">
        <f>VLOOKUP(C1639, Query[[Country]:[GDP (UN)]],17, FALSE)</f>
        <v>$11.22 Tn</v>
      </c>
      <c r="Y1639">
        <f>VLOOKUP(C1639, Query[[Country]:[GDP Per Capita]],18, FALSE)</f>
        <v>10746.78</v>
      </c>
    </row>
    <row r="1640" spans="1:25" x14ac:dyDescent="0.2">
      <c r="A1640">
        <v>439</v>
      </c>
      <c r="B1640" t="s">
        <v>532</v>
      </c>
      <c r="C1640" t="s">
        <v>138</v>
      </c>
      <c r="D1640">
        <v>23</v>
      </c>
      <c r="E1640">
        <v>367</v>
      </c>
      <c r="F1640">
        <v>266</v>
      </c>
      <c r="G1640">
        <v>218</v>
      </c>
      <c r="H1640">
        <v>347</v>
      </c>
      <c r="I1640">
        <v>620</v>
      </c>
      <c r="J1640">
        <v>511</v>
      </c>
      <c r="K1640" t="s">
        <v>2892</v>
      </c>
      <c r="L1640">
        <v>196</v>
      </c>
      <c r="M1640">
        <v>45.02</v>
      </c>
      <c r="N1640">
        <v>2015</v>
      </c>
      <c r="O1640" t="str">
        <f>VLOOKUP(C1640, Query[[Country]:[Population Rank]],2,FALSE)</f>
        <v>1</v>
      </c>
      <c r="P1640" t="str">
        <f>VLOOKUP(C1640, Query[[Country]:[Growth Rate]],3,FALSE)</f>
        <v>0.39%</v>
      </c>
      <c r="Q1640" t="str">
        <f>VLOOKUP(C1640, Query[[Country]:[World Percentage]],4,FALSE)</f>
        <v>18.47%</v>
      </c>
      <c r="R1640" t="str">
        <f>VLOOKUP(C1640, Query[[Country]:[Density]],5,FALSE)</f>
        <v>148.28</v>
      </c>
      <c r="S1640" t="str">
        <f>VLOOKUP(C1640, Query[[Country]:[Land Area]],6, FALSE)</f>
        <v>9,388,211</v>
      </c>
      <c r="T1640" t="str">
        <f>VLOOKUP(C1640, Query[[Country]:[Area]],10, FALSE)</f>
        <v>9,706,961</v>
      </c>
      <c r="U1640" t="str">
        <f>VLOOKUP(C1640, Query[[Country]:[Region]],12, FALSE)</f>
        <v>Asia</v>
      </c>
      <c r="V1640" t="str">
        <f>VLOOKUP(C1640, Query[[Country]:[Subregion]],13, FALSE)</f>
        <v>Eastern Asia</v>
      </c>
      <c r="W1640" t="str">
        <f>VLOOKUP(C1640, Query[[Country]:[GDP (IMF)]],16, FALSE)</f>
        <v>$15.47 Tn</v>
      </c>
      <c r="X1640" t="str">
        <f>VLOOKUP(C1640, Query[[Country]:[GDP (UN)]],17, FALSE)</f>
        <v>$11.22 Tn</v>
      </c>
      <c r="Y1640">
        <f>VLOOKUP(C1640, Query[[Country]:[GDP Per Capita]],18, FALSE)</f>
        <v>10746.78</v>
      </c>
    </row>
    <row r="1641" spans="1:25" x14ac:dyDescent="0.2">
      <c r="A1641">
        <v>440</v>
      </c>
      <c r="B1641" t="s">
        <v>508</v>
      </c>
      <c r="C1641" t="s">
        <v>159</v>
      </c>
      <c r="D1641">
        <v>13</v>
      </c>
      <c r="E1641">
        <v>367</v>
      </c>
      <c r="F1641">
        <v>567</v>
      </c>
      <c r="G1641">
        <v>218</v>
      </c>
      <c r="H1641">
        <v>386</v>
      </c>
      <c r="I1641">
        <v>505</v>
      </c>
      <c r="J1641">
        <v>645</v>
      </c>
      <c r="K1641" t="s">
        <v>2683</v>
      </c>
      <c r="L1641">
        <v>155</v>
      </c>
      <c r="M1641">
        <v>45.02</v>
      </c>
      <c r="N1641">
        <v>2015</v>
      </c>
      <c r="O1641" t="str">
        <f>VLOOKUP(C1641, Query[[Country]:[Population Rank]],2,FALSE)</f>
        <v>30</v>
      </c>
      <c r="P1641" t="str">
        <f>VLOOKUP(C1641, Query[[Country]:[Growth Rate]],3,FALSE)</f>
        <v>0.04%</v>
      </c>
      <c r="Q1641" t="str">
        <f>VLOOKUP(C1641, Query[[Country]:[World Percentage]],4,FALSE)</f>
        <v>0.60%</v>
      </c>
      <c r="R1641" t="str">
        <f>VLOOKUP(C1641, Query[[Country]:[Density]],5,FALSE)</f>
        <v>92.40</v>
      </c>
      <c r="S1641" t="str">
        <f>VLOOKUP(C1641, Query[[Country]:[Land Area]],6, FALSE)</f>
        <v>498,800</v>
      </c>
      <c r="T1641" t="str">
        <f>VLOOKUP(C1641, Query[[Country]:[Area]],10, FALSE)</f>
        <v>505,992</v>
      </c>
      <c r="U1641" t="str">
        <f>VLOOKUP(C1641, Query[[Country]:[Region]],12, FALSE)</f>
        <v>Europe</v>
      </c>
      <c r="V1641" t="str">
        <f>VLOOKUP(C1641, Query[[Country]:[Subregion]],13, FALSE)</f>
        <v>Southern Europe</v>
      </c>
      <c r="W1641" t="str">
        <f>VLOOKUP(C1641, Query[[Country]:[GDP (IMF)]],16, FALSE)</f>
        <v>$1.50 Tn</v>
      </c>
      <c r="X1641" t="str">
        <f>VLOOKUP(C1641, Query[[Country]:[GDP (UN)]],17, FALSE)</f>
        <v>$1.24 Tn</v>
      </c>
      <c r="Y1641">
        <f>VLOOKUP(C1641, Query[[Country]:[GDP Per Capita]],18, FALSE)</f>
        <v>32019.83</v>
      </c>
    </row>
    <row r="1642" spans="1:25" x14ac:dyDescent="0.2">
      <c r="A1642">
        <v>441</v>
      </c>
      <c r="B1642" t="s">
        <v>473</v>
      </c>
      <c r="C1642" t="s">
        <v>15</v>
      </c>
      <c r="D1642">
        <v>145</v>
      </c>
      <c r="E1642">
        <v>328</v>
      </c>
      <c r="F1642">
        <v>178</v>
      </c>
      <c r="G1642">
        <v>218</v>
      </c>
      <c r="H1642">
        <v>441</v>
      </c>
      <c r="I1642">
        <v>409</v>
      </c>
      <c r="J1642">
        <v>428</v>
      </c>
      <c r="K1642" t="s">
        <v>2683</v>
      </c>
      <c r="L1642">
        <v>617</v>
      </c>
      <c r="M1642">
        <v>45.02</v>
      </c>
      <c r="N1642">
        <v>2015</v>
      </c>
      <c r="O1642" t="str">
        <f>VLOOKUP(C1642, Query[[Country]:[Population Rank]],2,FALSE)</f>
        <v>3</v>
      </c>
      <c r="P1642" t="str">
        <f>VLOOKUP(C1642, Query[[Country]:[Growth Rate]],3,FALSE)</f>
        <v>0.59%</v>
      </c>
      <c r="Q1642" t="str">
        <f>VLOOKUP(C1642, Query[[Country]:[World Percentage]],4,FALSE)</f>
        <v>4.25%</v>
      </c>
      <c r="R1642" t="str">
        <f>VLOOKUP(C1642, Query[[Country]:[Density]],5,FALSE)</f>
        <v>35.32</v>
      </c>
      <c r="S1642" t="str">
        <f>VLOOKUP(C1642, Query[[Country]:[Land Area]],6, FALSE)</f>
        <v>9,147,420</v>
      </c>
      <c r="T1642" t="str">
        <f>VLOOKUP(C1642, Query[[Country]:[Area]],10, FALSE)</f>
        <v>9,372,610</v>
      </c>
      <c r="U1642" t="str">
        <f>VLOOKUP(C1642, Query[[Country]:[Region]],12, FALSE)</f>
        <v>Americas</v>
      </c>
      <c r="V1642" t="str">
        <f>VLOOKUP(C1642, Query[[Country]:[Subregion]],13, FALSE)</f>
        <v>Northern America</v>
      </c>
      <c r="W1642" t="str">
        <f>VLOOKUP(C1642, Query[[Country]:[GDP (IMF)]],16, FALSE)</f>
        <v>$22.20 Tn</v>
      </c>
      <c r="X1642" t="str">
        <f>VLOOKUP(C1642, Query[[Country]:[GDP (UN)]],17, FALSE)</f>
        <v>$18.62 Tn</v>
      </c>
      <c r="Y1642">
        <f>VLOOKUP(C1642, Query[[Country]:[GDP Per Capita]],18, FALSE)</f>
        <v>67063.27</v>
      </c>
    </row>
    <row r="1643" spans="1:25" x14ac:dyDescent="0.2">
      <c r="A1643">
        <v>442</v>
      </c>
      <c r="B1643" t="s">
        <v>464</v>
      </c>
      <c r="C1643" t="s">
        <v>110</v>
      </c>
      <c r="D1643">
        <v>5</v>
      </c>
      <c r="E1643">
        <v>367</v>
      </c>
      <c r="F1643">
        <v>297</v>
      </c>
      <c r="G1643">
        <v>218</v>
      </c>
      <c r="H1643">
        <v>526</v>
      </c>
      <c r="I1643">
        <v>439</v>
      </c>
      <c r="J1643">
        <v>511</v>
      </c>
      <c r="K1643" t="s">
        <v>2868</v>
      </c>
      <c r="L1643">
        <v>679</v>
      </c>
      <c r="M1643">
        <v>45.02</v>
      </c>
      <c r="N1643">
        <v>2015</v>
      </c>
      <c r="O1643" t="str">
        <f>VLOOKUP(C1643, Query[[Country]:[Population Rank]],2,FALSE)</f>
        <v>116</v>
      </c>
      <c r="P1643" t="str">
        <f>VLOOKUP(C1643, Query[[Country]:[Growth Rate]],3,FALSE)</f>
        <v>0.15%</v>
      </c>
      <c r="Q1643" t="str">
        <f>VLOOKUP(C1643, Query[[Country]:[World Percentage]],4,FALSE)</f>
        <v>0.07%</v>
      </c>
      <c r="R1643" t="str">
        <f>VLOOKUP(C1643, Query[[Country]:[Density]],5,FALSE)</f>
        <v>16.37</v>
      </c>
      <c r="S1643" t="str">
        <f>VLOOKUP(C1643, Query[[Country]:[Land Area]],6, FALSE)</f>
        <v>303,890</v>
      </c>
      <c r="T1643" t="str">
        <f>VLOOKUP(C1643, Query[[Country]:[Area]],10, FALSE)</f>
        <v>338,424</v>
      </c>
      <c r="U1643" t="str">
        <f>VLOOKUP(C1643, Query[[Country]:[Region]],12, FALSE)</f>
        <v>Europe</v>
      </c>
      <c r="V1643" t="str">
        <f>VLOOKUP(C1643, Query[[Country]:[Subregion]],13, FALSE)</f>
        <v>Northern Europe</v>
      </c>
      <c r="W1643" t="str">
        <f>VLOOKUP(C1643, Query[[Country]:[GDP (IMF)]],16, FALSE)</f>
        <v>$289.24 Bn</v>
      </c>
      <c r="X1643" t="str">
        <f>VLOOKUP(C1643, Query[[Country]:[GDP (UN)]],17, FALSE)</f>
        <v>$238.50 Bn</v>
      </c>
      <c r="Y1643">
        <f>VLOOKUP(C1643, Query[[Country]:[GDP Per Capita]],18, FALSE)</f>
        <v>52203.14</v>
      </c>
    </row>
    <row r="1644" spans="1:25" x14ac:dyDescent="0.2">
      <c r="A1644">
        <v>443</v>
      </c>
      <c r="B1644" t="s">
        <v>444</v>
      </c>
      <c r="C1644" t="s">
        <v>138</v>
      </c>
      <c r="D1644">
        <v>24</v>
      </c>
      <c r="E1644">
        <v>168</v>
      </c>
      <c r="F1644">
        <v>488</v>
      </c>
      <c r="G1644">
        <v>218</v>
      </c>
      <c r="H1644">
        <v>369</v>
      </c>
      <c r="I1644">
        <v>702</v>
      </c>
      <c r="J1644">
        <v>645</v>
      </c>
      <c r="K1644" t="s">
        <v>2889</v>
      </c>
      <c r="L1644">
        <v>149</v>
      </c>
      <c r="M1644">
        <v>45.01</v>
      </c>
      <c r="N1644">
        <v>2015</v>
      </c>
      <c r="O1644" t="str">
        <f>VLOOKUP(C1644, Query[[Country]:[Population Rank]],2,FALSE)</f>
        <v>1</v>
      </c>
      <c r="P1644" t="str">
        <f>VLOOKUP(C1644, Query[[Country]:[Growth Rate]],3,FALSE)</f>
        <v>0.39%</v>
      </c>
      <c r="Q1644" t="str">
        <f>VLOOKUP(C1644, Query[[Country]:[World Percentage]],4,FALSE)</f>
        <v>18.47%</v>
      </c>
      <c r="R1644" t="str">
        <f>VLOOKUP(C1644, Query[[Country]:[Density]],5,FALSE)</f>
        <v>148.28</v>
      </c>
      <c r="S1644" t="str">
        <f>VLOOKUP(C1644, Query[[Country]:[Land Area]],6, FALSE)</f>
        <v>9,388,211</v>
      </c>
      <c r="T1644" t="str">
        <f>VLOOKUP(C1644, Query[[Country]:[Area]],10, FALSE)</f>
        <v>9,706,961</v>
      </c>
      <c r="U1644" t="str">
        <f>VLOOKUP(C1644, Query[[Country]:[Region]],12, FALSE)</f>
        <v>Asia</v>
      </c>
      <c r="V1644" t="str">
        <f>VLOOKUP(C1644, Query[[Country]:[Subregion]],13, FALSE)</f>
        <v>Eastern Asia</v>
      </c>
      <c r="W1644" t="str">
        <f>VLOOKUP(C1644, Query[[Country]:[GDP (IMF)]],16, FALSE)</f>
        <v>$15.47 Tn</v>
      </c>
      <c r="X1644" t="str">
        <f>VLOOKUP(C1644, Query[[Country]:[GDP (UN)]],17, FALSE)</f>
        <v>$11.22 Tn</v>
      </c>
      <c r="Y1644">
        <f>VLOOKUP(C1644, Query[[Country]:[GDP Per Capita]],18, FALSE)</f>
        <v>10746.78</v>
      </c>
    </row>
    <row r="1645" spans="1:25" x14ac:dyDescent="0.2">
      <c r="A1645">
        <v>444</v>
      </c>
      <c r="B1645" t="s">
        <v>477</v>
      </c>
      <c r="C1645" t="s">
        <v>15</v>
      </c>
      <c r="D1645">
        <v>146</v>
      </c>
      <c r="E1645">
        <v>367</v>
      </c>
      <c r="F1645">
        <v>102</v>
      </c>
      <c r="G1645">
        <v>218</v>
      </c>
      <c r="H1645">
        <v>715</v>
      </c>
      <c r="I1645">
        <v>543</v>
      </c>
      <c r="J1645">
        <v>511</v>
      </c>
      <c r="K1645" t="s">
        <v>2896</v>
      </c>
      <c r="L1645">
        <v>871</v>
      </c>
      <c r="M1645">
        <v>45</v>
      </c>
      <c r="N1645">
        <v>2015</v>
      </c>
      <c r="O1645" t="str">
        <f>VLOOKUP(C1645, Query[[Country]:[Population Rank]],2,FALSE)</f>
        <v>3</v>
      </c>
      <c r="P1645" t="str">
        <f>VLOOKUP(C1645, Query[[Country]:[Growth Rate]],3,FALSE)</f>
        <v>0.59%</v>
      </c>
      <c r="Q1645" t="str">
        <f>VLOOKUP(C1645, Query[[Country]:[World Percentage]],4,FALSE)</f>
        <v>4.25%</v>
      </c>
      <c r="R1645" t="str">
        <f>VLOOKUP(C1645, Query[[Country]:[Density]],5,FALSE)</f>
        <v>35.32</v>
      </c>
      <c r="S1645" t="str">
        <f>VLOOKUP(C1645, Query[[Country]:[Land Area]],6, FALSE)</f>
        <v>9,147,420</v>
      </c>
      <c r="T1645" t="str">
        <f>VLOOKUP(C1645, Query[[Country]:[Area]],10, FALSE)</f>
        <v>9,372,610</v>
      </c>
      <c r="U1645" t="str">
        <f>VLOOKUP(C1645, Query[[Country]:[Region]],12, FALSE)</f>
        <v>Americas</v>
      </c>
      <c r="V1645" t="str">
        <f>VLOOKUP(C1645, Query[[Country]:[Subregion]],13, FALSE)</f>
        <v>Northern America</v>
      </c>
      <c r="W1645" t="str">
        <f>VLOOKUP(C1645, Query[[Country]:[GDP (IMF)]],16, FALSE)</f>
        <v>$22.20 Tn</v>
      </c>
      <c r="X1645" t="str">
        <f>VLOOKUP(C1645, Query[[Country]:[GDP (UN)]],17, FALSE)</f>
        <v>$18.62 Tn</v>
      </c>
      <c r="Y1645">
        <f>VLOOKUP(C1645, Query[[Country]:[GDP Per Capita]],18, FALSE)</f>
        <v>67063.27</v>
      </c>
    </row>
    <row r="1646" spans="1:25" x14ac:dyDescent="0.2">
      <c r="A1646">
        <v>445</v>
      </c>
      <c r="B1646" t="s">
        <v>571</v>
      </c>
      <c r="C1646" t="s">
        <v>15</v>
      </c>
      <c r="D1646">
        <v>147</v>
      </c>
      <c r="E1646">
        <v>348</v>
      </c>
      <c r="F1646">
        <v>90</v>
      </c>
      <c r="G1646">
        <v>218</v>
      </c>
      <c r="H1646">
        <v>988</v>
      </c>
      <c r="I1646">
        <v>818</v>
      </c>
      <c r="J1646">
        <v>511</v>
      </c>
      <c r="K1646" t="s">
        <v>2880</v>
      </c>
      <c r="L1646">
        <v>675</v>
      </c>
      <c r="M1646">
        <v>44.99</v>
      </c>
      <c r="N1646">
        <v>2015</v>
      </c>
      <c r="O1646" t="str">
        <f>VLOOKUP(C1646, Query[[Country]:[Population Rank]],2,FALSE)</f>
        <v>3</v>
      </c>
      <c r="P1646" t="str">
        <f>VLOOKUP(C1646, Query[[Country]:[Growth Rate]],3,FALSE)</f>
        <v>0.59%</v>
      </c>
      <c r="Q1646" t="str">
        <f>VLOOKUP(C1646, Query[[Country]:[World Percentage]],4,FALSE)</f>
        <v>4.25%</v>
      </c>
      <c r="R1646" t="str">
        <f>VLOOKUP(C1646, Query[[Country]:[Density]],5,FALSE)</f>
        <v>35.32</v>
      </c>
      <c r="S1646" t="str">
        <f>VLOOKUP(C1646, Query[[Country]:[Land Area]],6, FALSE)</f>
        <v>9,147,420</v>
      </c>
      <c r="T1646" t="str">
        <f>VLOOKUP(C1646, Query[[Country]:[Area]],10, FALSE)</f>
        <v>9,372,610</v>
      </c>
      <c r="U1646" t="str">
        <f>VLOOKUP(C1646, Query[[Country]:[Region]],12, FALSE)</f>
        <v>Americas</v>
      </c>
      <c r="V1646" t="str">
        <f>VLOOKUP(C1646, Query[[Country]:[Subregion]],13, FALSE)</f>
        <v>Northern America</v>
      </c>
      <c r="W1646" t="str">
        <f>VLOOKUP(C1646, Query[[Country]:[GDP (IMF)]],16, FALSE)</f>
        <v>$22.20 Tn</v>
      </c>
      <c r="X1646" t="str">
        <f>VLOOKUP(C1646, Query[[Country]:[GDP (UN)]],17, FALSE)</f>
        <v>$18.62 Tn</v>
      </c>
      <c r="Y1646">
        <f>VLOOKUP(C1646, Query[[Country]:[GDP Per Capita]],18, FALSE)</f>
        <v>67063.27</v>
      </c>
    </row>
    <row r="1647" spans="1:25" x14ac:dyDescent="0.2">
      <c r="A1647">
        <v>446</v>
      </c>
      <c r="B1647" t="s">
        <v>491</v>
      </c>
      <c r="C1647" t="s">
        <v>95</v>
      </c>
      <c r="D1647">
        <v>23</v>
      </c>
      <c r="E1647">
        <v>367</v>
      </c>
      <c r="F1647">
        <v>482</v>
      </c>
      <c r="G1647">
        <v>218</v>
      </c>
      <c r="H1647">
        <v>420</v>
      </c>
      <c r="I1647">
        <v>365</v>
      </c>
      <c r="J1647">
        <v>287</v>
      </c>
      <c r="K1647" t="s">
        <v>2894</v>
      </c>
      <c r="L1647">
        <v>712</v>
      </c>
      <c r="M1647">
        <v>44.98</v>
      </c>
      <c r="N1647">
        <v>2015</v>
      </c>
      <c r="O1647" t="str">
        <f>VLOOKUP(C1647, Query[[Country]:[Population Rank]],2,FALSE)</f>
        <v>23</v>
      </c>
      <c r="P1647" t="str">
        <f>VLOOKUP(C1647, Query[[Country]:[Growth Rate]],3,FALSE)</f>
        <v>-0.15%</v>
      </c>
      <c r="Q1647" t="str">
        <f>VLOOKUP(C1647, Query[[Country]:[World Percentage]],4,FALSE)</f>
        <v>0.78%</v>
      </c>
      <c r="R1647" t="str">
        <f>VLOOKUP(C1647, Query[[Country]:[Density]],5,FALSE)</f>
        <v>200.65</v>
      </c>
      <c r="S1647" t="str">
        <f>VLOOKUP(C1647, Query[[Country]:[Land Area]],6, FALSE)</f>
        <v>294,140</v>
      </c>
      <c r="T1647" t="str">
        <f>VLOOKUP(C1647, Query[[Country]:[Area]],10, FALSE)</f>
        <v>301,336</v>
      </c>
      <c r="U1647" t="str">
        <f>VLOOKUP(C1647, Query[[Country]:[Region]],12, FALSE)</f>
        <v>Europe</v>
      </c>
      <c r="V1647" t="str">
        <f>VLOOKUP(C1647, Query[[Country]:[Subregion]],13, FALSE)</f>
        <v>Southern Europe</v>
      </c>
      <c r="W1647" t="str">
        <f>VLOOKUP(C1647, Query[[Country]:[GDP (IMF)]],16, FALSE)</f>
        <v>$2.09 Tn</v>
      </c>
      <c r="X1647" t="str">
        <f>VLOOKUP(C1647, Query[[Country]:[GDP (UN)]],17, FALSE)</f>
        <v>$1.86 Tn</v>
      </c>
      <c r="Y1647">
        <f>VLOOKUP(C1647, Query[[Country]:[GDP Per Capita]],18, FALSE)</f>
        <v>34574.71</v>
      </c>
    </row>
    <row r="1648" spans="1:25" x14ac:dyDescent="0.2">
      <c r="A1648">
        <v>447</v>
      </c>
      <c r="B1648" t="s">
        <v>459</v>
      </c>
      <c r="C1648" t="s">
        <v>110</v>
      </c>
      <c r="D1648">
        <v>6</v>
      </c>
      <c r="E1648">
        <v>275</v>
      </c>
      <c r="F1648">
        <v>369</v>
      </c>
      <c r="G1648">
        <v>218</v>
      </c>
      <c r="H1648">
        <v>432</v>
      </c>
      <c r="I1648">
        <v>344</v>
      </c>
      <c r="J1648">
        <v>368</v>
      </c>
      <c r="K1648" t="s">
        <v>2734</v>
      </c>
      <c r="L1648">
        <v>521</v>
      </c>
      <c r="M1648">
        <v>44.96</v>
      </c>
      <c r="N1648">
        <v>2015</v>
      </c>
      <c r="O1648" t="str">
        <f>VLOOKUP(C1648, Query[[Country]:[Population Rank]],2,FALSE)</f>
        <v>116</v>
      </c>
      <c r="P1648" t="str">
        <f>VLOOKUP(C1648, Query[[Country]:[Growth Rate]],3,FALSE)</f>
        <v>0.15%</v>
      </c>
      <c r="Q1648" t="str">
        <f>VLOOKUP(C1648, Query[[Country]:[World Percentage]],4,FALSE)</f>
        <v>0.07%</v>
      </c>
      <c r="R1648" t="str">
        <f>VLOOKUP(C1648, Query[[Country]:[Density]],5,FALSE)</f>
        <v>16.37</v>
      </c>
      <c r="S1648" t="str">
        <f>VLOOKUP(C1648, Query[[Country]:[Land Area]],6, FALSE)</f>
        <v>303,890</v>
      </c>
      <c r="T1648" t="str">
        <f>VLOOKUP(C1648, Query[[Country]:[Area]],10, FALSE)</f>
        <v>338,424</v>
      </c>
      <c r="U1648" t="str">
        <f>VLOOKUP(C1648, Query[[Country]:[Region]],12, FALSE)</f>
        <v>Europe</v>
      </c>
      <c r="V1648" t="str">
        <f>VLOOKUP(C1648, Query[[Country]:[Subregion]],13, FALSE)</f>
        <v>Northern Europe</v>
      </c>
      <c r="W1648" t="str">
        <f>VLOOKUP(C1648, Query[[Country]:[GDP (IMF)]],16, FALSE)</f>
        <v>$289.24 Bn</v>
      </c>
      <c r="X1648" t="str">
        <f>VLOOKUP(C1648, Query[[Country]:[GDP (UN)]],17, FALSE)</f>
        <v>$238.50 Bn</v>
      </c>
      <c r="Y1648">
        <f>VLOOKUP(C1648, Query[[Country]:[GDP Per Capita]],18, FALSE)</f>
        <v>52203.14</v>
      </c>
    </row>
    <row r="1649" spans="1:25" x14ac:dyDescent="0.2">
      <c r="A1649">
        <v>448</v>
      </c>
      <c r="B1649" t="s">
        <v>535</v>
      </c>
      <c r="C1649" t="s">
        <v>358</v>
      </c>
      <c r="D1649">
        <v>3</v>
      </c>
      <c r="E1649">
        <v>367</v>
      </c>
      <c r="F1649">
        <v>332</v>
      </c>
      <c r="G1649">
        <v>218</v>
      </c>
      <c r="H1649">
        <v>315</v>
      </c>
      <c r="I1649">
        <v>537</v>
      </c>
      <c r="J1649">
        <v>511</v>
      </c>
      <c r="K1649" t="s">
        <v>2853</v>
      </c>
      <c r="L1649">
        <v>239</v>
      </c>
      <c r="M1649">
        <v>44.96</v>
      </c>
      <c r="N1649">
        <v>2015</v>
      </c>
      <c r="O1649" t="str">
        <f>VLOOKUP(C1649, Query[[Country]:[Population Rank]],2,FALSE)</f>
        <v>2</v>
      </c>
      <c r="P1649" t="str">
        <f>VLOOKUP(C1649, Query[[Country]:[Growth Rate]],3,FALSE)</f>
        <v>0.99%</v>
      </c>
      <c r="Q1649" t="str">
        <f>VLOOKUP(C1649, Query[[Country]:[World Percentage]],4,FALSE)</f>
        <v>17.70%</v>
      </c>
      <c r="R1649" t="str">
        <f>VLOOKUP(C1649, Query[[Country]:[Density]],5,FALSE)</f>
        <v>419.76</v>
      </c>
      <c r="S1649" t="str">
        <f>VLOOKUP(C1649, Query[[Country]:[Land Area]],6, FALSE)</f>
        <v>2,973,190</v>
      </c>
      <c r="T1649" t="str">
        <f>VLOOKUP(C1649, Query[[Country]:[Area]],10, FALSE)</f>
        <v>3,287,590</v>
      </c>
      <c r="U1649" t="str">
        <f>VLOOKUP(C1649, Query[[Country]:[Region]],12, FALSE)</f>
        <v>Asia</v>
      </c>
      <c r="V1649" t="str">
        <f>VLOOKUP(C1649, Query[[Country]:[Subregion]],13, FALSE)</f>
        <v>Southern Asia</v>
      </c>
      <c r="W1649" t="str">
        <f>VLOOKUP(C1649, Query[[Country]:[GDP (IMF)]],16, FALSE)</f>
        <v>$3.26 Tn</v>
      </c>
      <c r="X1649" t="str">
        <f>VLOOKUP(C1649, Query[[Country]:[GDP (UN)]],17, FALSE)</f>
        <v>$2.26 Tn</v>
      </c>
      <c r="Y1649">
        <f>VLOOKUP(C1649, Query[[Country]:[GDP Per Capita]],18, FALSE)</f>
        <v>2360.66</v>
      </c>
    </row>
    <row r="1650" spans="1:25" x14ac:dyDescent="0.2">
      <c r="A1650">
        <v>449</v>
      </c>
      <c r="B1650" t="s">
        <v>520</v>
      </c>
      <c r="C1650" t="s">
        <v>115</v>
      </c>
      <c r="D1650">
        <v>9</v>
      </c>
      <c r="E1650">
        <v>367</v>
      </c>
      <c r="F1650">
        <v>304</v>
      </c>
      <c r="G1650">
        <v>218</v>
      </c>
      <c r="H1650">
        <v>391</v>
      </c>
      <c r="I1650">
        <v>292</v>
      </c>
      <c r="J1650">
        <v>321</v>
      </c>
      <c r="K1650" t="s">
        <v>2735</v>
      </c>
      <c r="L1650">
        <v>530</v>
      </c>
      <c r="M1650">
        <v>44.96</v>
      </c>
      <c r="N1650">
        <v>2015</v>
      </c>
      <c r="O1650" t="str">
        <f>VLOOKUP(C1650, Query[[Country]:[Population Rank]],2,FALSE)</f>
        <v>55</v>
      </c>
      <c r="P1650" t="str">
        <f>VLOOKUP(C1650, Query[[Country]:[Growth Rate]],3,FALSE)</f>
        <v>1.18%</v>
      </c>
      <c r="Q1650" t="str">
        <f>VLOOKUP(C1650, Query[[Country]:[World Percentage]],4,FALSE)</f>
        <v>0.33%</v>
      </c>
      <c r="R1650" t="str">
        <f>VLOOKUP(C1650, Query[[Country]:[Density]],5,FALSE)</f>
        <v>3.32</v>
      </c>
      <c r="S1650" t="str">
        <f>VLOOKUP(C1650, Query[[Country]:[Land Area]],6, FALSE)</f>
        <v>7,682,300</v>
      </c>
      <c r="T1650" t="str">
        <f>VLOOKUP(C1650, Query[[Country]:[Area]],10, FALSE)</f>
        <v>7,692,024</v>
      </c>
      <c r="U1650" t="str">
        <f>VLOOKUP(C1650, Query[[Country]:[Region]],12, FALSE)</f>
        <v>Oceania</v>
      </c>
      <c r="V1650" t="str">
        <f>VLOOKUP(C1650, Query[[Country]:[Subregion]],13, FALSE)</f>
        <v>Australia and New Zealand</v>
      </c>
      <c r="W1650" t="str">
        <f>VLOOKUP(C1650, Query[[Country]:[GDP (IMF)]],16, FALSE)</f>
        <v>$1.48 Tn</v>
      </c>
      <c r="X1650" t="str">
        <f>VLOOKUP(C1650, Query[[Country]:[GDP (UN)]],17, FALSE)</f>
        <v>$1.30 Tn</v>
      </c>
      <c r="Y1650">
        <f>VLOOKUP(C1650, Query[[Country]:[GDP Per Capita]],18, FALSE)</f>
        <v>58096.73</v>
      </c>
    </row>
    <row r="1651" spans="1:25" x14ac:dyDescent="0.2">
      <c r="A1651">
        <v>450</v>
      </c>
      <c r="B1651" t="s">
        <v>515</v>
      </c>
      <c r="C1651" t="s">
        <v>101</v>
      </c>
      <c r="D1651">
        <v>35</v>
      </c>
      <c r="E1651">
        <v>364</v>
      </c>
      <c r="F1651">
        <v>567</v>
      </c>
      <c r="G1651">
        <v>218</v>
      </c>
      <c r="H1651">
        <v>443</v>
      </c>
      <c r="I1651">
        <v>591</v>
      </c>
      <c r="J1651">
        <v>511</v>
      </c>
      <c r="K1651" t="s">
        <v>2884</v>
      </c>
      <c r="L1651">
        <v>325</v>
      </c>
      <c r="M1651">
        <v>44.96</v>
      </c>
      <c r="N1651">
        <v>2015</v>
      </c>
      <c r="O1651" t="str">
        <f>VLOOKUP(C1651, Query[[Country]:[Population Rank]],2,FALSE)</f>
        <v>19</v>
      </c>
      <c r="P1651" t="str">
        <f>VLOOKUP(C1651, Query[[Country]:[Growth Rate]],3,FALSE)</f>
        <v>0.32%</v>
      </c>
      <c r="Q1651" t="str">
        <f>VLOOKUP(C1651, Query[[Country]:[World Percentage]],4,FALSE)</f>
        <v>1.07%</v>
      </c>
      <c r="R1651" t="str">
        <f>VLOOKUP(C1651, Query[[Country]:[Density]],5,FALSE)</f>
        <v>234.61</v>
      </c>
      <c r="S1651" t="str">
        <f>VLOOKUP(C1651, Query[[Country]:[Land Area]],6, FALSE)</f>
        <v>348,560</v>
      </c>
      <c r="T1651" t="str">
        <f>VLOOKUP(C1651, Query[[Country]:[Area]],10, FALSE)</f>
        <v>357,114</v>
      </c>
      <c r="U1651" t="str">
        <f>VLOOKUP(C1651, Query[[Country]:[Region]],12, FALSE)</f>
        <v>Europe</v>
      </c>
      <c r="V1651" t="str">
        <f>VLOOKUP(C1651, Query[[Country]:[Subregion]],13, FALSE)</f>
        <v>Western Europe</v>
      </c>
      <c r="W1651" t="str">
        <f>VLOOKUP(C1651, Query[[Country]:[GDP (IMF)]],16, FALSE)</f>
        <v>$4.16 Tn</v>
      </c>
      <c r="X1651" t="str">
        <f>VLOOKUP(C1651, Query[[Country]:[GDP (UN)]],17, FALSE)</f>
        <v>$3.48 Tn</v>
      </c>
      <c r="Y1651">
        <f>VLOOKUP(C1651, Query[[Country]:[GDP Per Capita]],18, FALSE)</f>
        <v>49617.15</v>
      </c>
    </row>
    <row r="1652" spans="1:25" x14ac:dyDescent="0.2">
      <c r="A1652">
        <v>451</v>
      </c>
      <c r="B1652" t="s">
        <v>513</v>
      </c>
      <c r="C1652" t="s">
        <v>452</v>
      </c>
      <c r="D1652">
        <v>1</v>
      </c>
      <c r="E1652">
        <v>367</v>
      </c>
      <c r="F1652">
        <v>567</v>
      </c>
      <c r="G1652">
        <v>218</v>
      </c>
      <c r="H1652">
        <v>403</v>
      </c>
      <c r="I1652">
        <v>465</v>
      </c>
      <c r="J1652">
        <v>645</v>
      </c>
      <c r="K1652" t="s">
        <v>2734</v>
      </c>
      <c r="L1652">
        <v>355</v>
      </c>
      <c r="M1652">
        <v>44.94</v>
      </c>
      <c r="N1652">
        <v>2015</v>
      </c>
      <c r="O1652" t="str">
        <f>VLOOKUP(C1652, Query[[Country]:[Population Rank]],2,FALSE)</f>
        <v>38</v>
      </c>
      <c r="P1652" t="str">
        <f>VLOOKUP(C1652, Query[[Country]:[Growth Rate]],3,FALSE)</f>
        <v>-0.11%</v>
      </c>
      <c r="Q1652" t="str">
        <f>VLOOKUP(C1652, Query[[Country]:[World Percentage]],4,FALSE)</f>
        <v>0.49%</v>
      </c>
      <c r="R1652" t="str">
        <f>VLOOKUP(C1652, Query[[Country]:[Density]],5,FALSE)</f>
        <v>121.04</v>
      </c>
      <c r="S1652" t="str">
        <f>VLOOKUP(C1652, Query[[Country]:[Land Area]],6, FALSE)</f>
        <v>306,230</v>
      </c>
      <c r="T1652" t="str">
        <f>VLOOKUP(C1652, Query[[Country]:[Area]],10, FALSE)</f>
        <v>312,679</v>
      </c>
      <c r="U1652" t="str">
        <f>VLOOKUP(C1652, Query[[Country]:[Region]],12, FALSE)</f>
        <v>Europe</v>
      </c>
      <c r="V1652" t="str">
        <f>VLOOKUP(C1652, Query[[Country]:[Subregion]],13, FALSE)</f>
        <v>Eastern Europe</v>
      </c>
      <c r="W1652" t="str">
        <f>VLOOKUP(C1652, Query[[Country]:[GDP (IMF)]],16, FALSE)</f>
        <v>$643.27 Bn</v>
      </c>
      <c r="X1652" t="str">
        <f>VLOOKUP(C1652, Query[[Country]:[GDP (UN)]],17, FALSE)</f>
        <v>$471.40 Bn</v>
      </c>
      <c r="Y1652">
        <f>VLOOKUP(C1652, Query[[Country]:[GDP Per Capita]],18, FALSE)</f>
        <v>16996.87</v>
      </c>
    </row>
    <row r="1653" spans="1:25" x14ac:dyDescent="0.2">
      <c r="A1653">
        <v>452</v>
      </c>
      <c r="B1653" t="s">
        <v>474</v>
      </c>
      <c r="C1653" t="s">
        <v>92</v>
      </c>
      <c r="D1653">
        <v>16</v>
      </c>
      <c r="E1653">
        <v>367</v>
      </c>
      <c r="F1653">
        <v>401</v>
      </c>
      <c r="G1653">
        <v>218</v>
      </c>
      <c r="H1653">
        <v>398</v>
      </c>
      <c r="I1653">
        <v>488</v>
      </c>
      <c r="J1653">
        <v>428</v>
      </c>
      <c r="K1653" t="s">
        <v>2879</v>
      </c>
      <c r="L1653">
        <v>147</v>
      </c>
      <c r="M1653">
        <v>44.94</v>
      </c>
      <c r="N1653">
        <v>2015</v>
      </c>
      <c r="O1653" t="str">
        <f>VLOOKUP(C1653, Query[[Country]:[Population Rank]],2,FALSE)</f>
        <v>28</v>
      </c>
      <c r="P1653" t="str">
        <f>VLOOKUP(C1653, Query[[Country]:[Growth Rate]],3,FALSE)</f>
        <v>0.09%</v>
      </c>
      <c r="Q1653" t="str">
        <f>VLOOKUP(C1653, Query[[Country]:[World Percentage]],4,FALSE)</f>
        <v>0.66%</v>
      </c>
      <c r="R1653" t="str">
        <f>VLOOKUP(C1653, Query[[Country]:[Density]],5,FALSE)</f>
        <v>511.62</v>
      </c>
      <c r="S1653" t="str">
        <f>VLOOKUP(C1653, Query[[Country]:[Land Area]],6, FALSE)</f>
        <v>97,230</v>
      </c>
      <c r="T1653" t="str">
        <f>VLOOKUP(C1653, Query[[Country]:[Area]],10, FALSE)</f>
        <v>100,210</v>
      </c>
      <c r="U1653" t="str">
        <f>VLOOKUP(C1653, Query[[Country]:[Region]],12, FALSE)</f>
        <v>Asia</v>
      </c>
      <c r="V1653" t="str">
        <f>VLOOKUP(C1653, Query[[Country]:[Subregion]],13, FALSE)</f>
        <v>Eastern Asia</v>
      </c>
      <c r="W1653" t="str">
        <f>VLOOKUP(C1653, Query[[Country]:[GDP (IMF)]],16, FALSE)</f>
        <v>$1.74 Tn</v>
      </c>
      <c r="X1653" t="str">
        <f>VLOOKUP(C1653, Query[[Country]:[GDP (UN)]],17, FALSE)</f>
        <v>$1.41 Tn</v>
      </c>
      <c r="Y1653">
        <f>VLOOKUP(C1653, Query[[Country]:[GDP Per Capita]],18, FALSE)</f>
        <v>34023.56</v>
      </c>
    </row>
    <row r="1654" spans="1:25" x14ac:dyDescent="0.2">
      <c r="A1654">
        <v>453</v>
      </c>
      <c r="B1654" t="s">
        <v>506</v>
      </c>
      <c r="C1654" t="s">
        <v>19</v>
      </c>
      <c r="D1654">
        <v>36</v>
      </c>
      <c r="E1654">
        <v>367</v>
      </c>
      <c r="F1654">
        <v>216</v>
      </c>
      <c r="G1654">
        <v>218</v>
      </c>
      <c r="H1654">
        <v>389</v>
      </c>
      <c r="I1654">
        <v>467</v>
      </c>
      <c r="J1654">
        <v>368</v>
      </c>
      <c r="K1654" t="s">
        <v>2872</v>
      </c>
      <c r="L1654">
        <v>305</v>
      </c>
      <c r="M1654">
        <v>44.94</v>
      </c>
      <c r="N1654">
        <v>2015</v>
      </c>
      <c r="O1654" t="str">
        <f>VLOOKUP(C1654, Query[[Country]:[Population Rank]],2,FALSE)</f>
        <v>21</v>
      </c>
      <c r="P1654" t="str">
        <f>VLOOKUP(C1654, Query[[Country]:[Growth Rate]],3,FALSE)</f>
        <v>0.53%</v>
      </c>
      <c r="Q1654" t="str">
        <f>VLOOKUP(C1654, Query[[Country]:[World Percentage]],4,FALSE)</f>
        <v>0.87%</v>
      </c>
      <c r="R1654" t="str">
        <f>VLOOKUP(C1654, Query[[Country]:[Density]],5,FALSE)</f>
        <v>279.48</v>
      </c>
      <c r="S1654" t="str">
        <f>VLOOKUP(C1654, Query[[Country]:[Land Area]],6, FALSE)</f>
        <v>241,930</v>
      </c>
      <c r="T1654" t="str">
        <f>VLOOKUP(C1654, Query[[Country]:[Area]],10, FALSE)</f>
        <v>242,900</v>
      </c>
      <c r="U1654" t="str">
        <f>VLOOKUP(C1654, Query[[Country]:[Region]],12, FALSE)</f>
        <v>Europe</v>
      </c>
      <c r="V1654" t="str">
        <f>VLOOKUP(C1654, Query[[Country]:[Subregion]],13, FALSE)</f>
        <v>Northern Europe</v>
      </c>
      <c r="W1654" t="str">
        <f>VLOOKUP(C1654, Query[[Country]:[GDP (IMF)]],16, FALSE)</f>
        <v>$2.93 Tn</v>
      </c>
      <c r="X1654" t="str">
        <f>VLOOKUP(C1654, Query[[Country]:[GDP (UN)]],17, FALSE)</f>
        <v>$2.65 Tn</v>
      </c>
      <c r="Y1654">
        <f>VLOOKUP(C1654, Query[[Country]:[GDP Per Capita]],18, FALSE)</f>
        <v>43117.57</v>
      </c>
    </row>
    <row r="1655" spans="1:25" x14ac:dyDescent="0.2">
      <c r="A1655">
        <v>454</v>
      </c>
      <c r="B1655" t="s">
        <v>495</v>
      </c>
      <c r="C1655" t="s">
        <v>15</v>
      </c>
      <c r="D1655">
        <v>148</v>
      </c>
      <c r="E1655">
        <v>367</v>
      </c>
      <c r="F1655">
        <v>364</v>
      </c>
      <c r="G1655">
        <v>218</v>
      </c>
      <c r="H1655">
        <v>542</v>
      </c>
      <c r="I1655">
        <v>382</v>
      </c>
      <c r="J1655">
        <v>264</v>
      </c>
      <c r="K1655" t="s">
        <v>2876</v>
      </c>
      <c r="L1655">
        <v>708</v>
      </c>
      <c r="M1655">
        <v>44.93</v>
      </c>
      <c r="N1655">
        <v>2015</v>
      </c>
      <c r="O1655" t="str">
        <f>VLOOKUP(C1655, Query[[Country]:[Population Rank]],2,FALSE)</f>
        <v>3</v>
      </c>
      <c r="P1655" t="str">
        <f>VLOOKUP(C1655, Query[[Country]:[Growth Rate]],3,FALSE)</f>
        <v>0.59%</v>
      </c>
      <c r="Q1655" t="str">
        <f>VLOOKUP(C1655, Query[[Country]:[World Percentage]],4,FALSE)</f>
        <v>4.25%</v>
      </c>
      <c r="R1655" t="str">
        <f>VLOOKUP(C1655, Query[[Country]:[Density]],5,FALSE)</f>
        <v>35.32</v>
      </c>
      <c r="S1655" t="str">
        <f>VLOOKUP(C1655, Query[[Country]:[Land Area]],6, FALSE)</f>
        <v>9,147,420</v>
      </c>
      <c r="T1655" t="str">
        <f>VLOOKUP(C1655, Query[[Country]:[Area]],10, FALSE)</f>
        <v>9,372,610</v>
      </c>
      <c r="U1655" t="str">
        <f>VLOOKUP(C1655, Query[[Country]:[Region]],12, FALSE)</f>
        <v>Americas</v>
      </c>
      <c r="V1655" t="str">
        <f>VLOOKUP(C1655, Query[[Country]:[Subregion]],13, FALSE)</f>
        <v>Northern America</v>
      </c>
      <c r="W1655" t="str">
        <f>VLOOKUP(C1655, Query[[Country]:[GDP (IMF)]],16, FALSE)</f>
        <v>$22.20 Tn</v>
      </c>
      <c r="X1655" t="str">
        <f>VLOOKUP(C1655, Query[[Country]:[GDP (UN)]],17, FALSE)</f>
        <v>$18.62 Tn</v>
      </c>
      <c r="Y1655">
        <f>VLOOKUP(C1655, Query[[Country]:[GDP Per Capita]],18, FALSE)</f>
        <v>67063.27</v>
      </c>
    </row>
    <row r="1656" spans="1:25" x14ac:dyDescent="0.2">
      <c r="A1656">
        <v>455</v>
      </c>
      <c r="B1656" t="s">
        <v>517</v>
      </c>
      <c r="C1656" t="s">
        <v>52</v>
      </c>
      <c r="D1656">
        <v>20</v>
      </c>
      <c r="E1656">
        <v>336</v>
      </c>
      <c r="F1656">
        <v>278</v>
      </c>
      <c r="G1656">
        <v>218</v>
      </c>
      <c r="H1656">
        <v>335</v>
      </c>
      <c r="I1656">
        <v>442</v>
      </c>
      <c r="J1656">
        <v>287</v>
      </c>
      <c r="K1656" t="s">
        <v>2888</v>
      </c>
      <c r="L1656">
        <v>427</v>
      </c>
      <c r="M1656">
        <v>44.92</v>
      </c>
      <c r="N1656">
        <v>2015</v>
      </c>
      <c r="O1656" t="str">
        <f>VLOOKUP(C1656, Query[[Country]:[Population Rank]],2,FALSE)</f>
        <v>39</v>
      </c>
      <c r="P1656" t="str">
        <f>VLOOKUP(C1656, Query[[Country]:[Growth Rate]],3,FALSE)</f>
        <v>0.89%</v>
      </c>
      <c r="Q1656" t="str">
        <f>VLOOKUP(C1656, Query[[Country]:[World Percentage]],4,FALSE)</f>
        <v>0.48%</v>
      </c>
      <c r="R1656" t="str">
        <f>VLOOKUP(C1656, Query[[Country]:[Density]],5,FALSE)</f>
        <v>3.78</v>
      </c>
      <c r="S1656" t="str">
        <f>VLOOKUP(C1656, Query[[Country]:[Land Area]],6, FALSE)</f>
        <v>9,093,510</v>
      </c>
      <c r="T1656" t="str">
        <f>VLOOKUP(C1656, Query[[Country]:[Area]],10, FALSE)</f>
        <v>9,984,670</v>
      </c>
      <c r="U1656" t="str">
        <f>VLOOKUP(C1656, Query[[Country]:[Region]],12, FALSE)</f>
        <v>Americas</v>
      </c>
      <c r="V1656" t="str">
        <f>VLOOKUP(C1656, Query[[Country]:[Subregion]],13, FALSE)</f>
        <v>Northern America</v>
      </c>
      <c r="W1656" t="str">
        <f>VLOOKUP(C1656, Query[[Country]:[GDP (IMF)]],16, FALSE)</f>
        <v>$1.83 Tn</v>
      </c>
      <c r="X1656" t="str">
        <f>VLOOKUP(C1656, Query[[Country]:[GDP (UN)]],17, FALSE)</f>
        <v>$1.53 Tn</v>
      </c>
      <c r="Y1656">
        <f>VLOOKUP(C1656, Query[[Country]:[GDP Per Capita]],18, FALSE)</f>
        <v>48552.87</v>
      </c>
    </row>
    <row r="1657" spans="1:25" x14ac:dyDescent="0.2">
      <c r="A1657">
        <v>456</v>
      </c>
      <c r="B1657" t="s">
        <v>490</v>
      </c>
      <c r="C1657" t="s">
        <v>95</v>
      </c>
      <c r="D1657">
        <v>24</v>
      </c>
      <c r="E1657">
        <v>367</v>
      </c>
      <c r="F1657">
        <v>356</v>
      </c>
      <c r="G1657">
        <v>218</v>
      </c>
      <c r="H1657">
        <v>438</v>
      </c>
      <c r="I1657">
        <v>463</v>
      </c>
      <c r="J1657">
        <v>368</v>
      </c>
      <c r="K1657" t="s">
        <v>2876</v>
      </c>
      <c r="L1657">
        <v>741</v>
      </c>
      <c r="M1657">
        <v>44.92</v>
      </c>
      <c r="N1657">
        <v>2015</v>
      </c>
      <c r="O1657" t="str">
        <f>VLOOKUP(C1657, Query[[Country]:[Population Rank]],2,FALSE)</f>
        <v>23</v>
      </c>
      <c r="P1657" t="str">
        <f>VLOOKUP(C1657, Query[[Country]:[Growth Rate]],3,FALSE)</f>
        <v>-0.15%</v>
      </c>
      <c r="Q1657" t="str">
        <f>VLOOKUP(C1657, Query[[Country]:[World Percentage]],4,FALSE)</f>
        <v>0.78%</v>
      </c>
      <c r="R1657" t="str">
        <f>VLOOKUP(C1657, Query[[Country]:[Density]],5,FALSE)</f>
        <v>200.65</v>
      </c>
      <c r="S1657" t="str">
        <f>VLOOKUP(C1657, Query[[Country]:[Land Area]],6, FALSE)</f>
        <v>294,140</v>
      </c>
      <c r="T1657" t="str">
        <f>VLOOKUP(C1657, Query[[Country]:[Area]],10, FALSE)</f>
        <v>301,336</v>
      </c>
      <c r="U1657" t="str">
        <f>VLOOKUP(C1657, Query[[Country]:[Region]],12, FALSE)</f>
        <v>Europe</v>
      </c>
      <c r="V1657" t="str">
        <f>VLOOKUP(C1657, Query[[Country]:[Subregion]],13, FALSE)</f>
        <v>Southern Europe</v>
      </c>
      <c r="W1657" t="str">
        <f>VLOOKUP(C1657, Query[[Country]:[GDP (IMF)]],16, FALSE)</f>
        <v>$2.09 Tn</v>
      </c>
      <c r="X1657" t="str">
        <f>VLOOKUP(C1657, Query[[Country]:[GDP (UN)]],17, FALSE)</f>
        <v>$1.86 Tn</v>
      </c>
      <c r="Y1657">
        <f>VLOOKUP(C1657, Query[[Country]:[GDP Per Capita]],18, FALSE)</f>
        <v>34574.71</v>
      </c>
    </row>
    <row r="1658" spans="1:25" x14ac:dyDescent="0.2">
      <c r="A1658">
        <v>457</v>
      </c>
      <c r="B1658" t="s">
        <v>489</v>
      </c>
      <c r="C1658" t="s">
        <v>30</v>
      </c>
      <c r="D1658">
        <v>18</v>
      </c>
      <c r="E1658">
        <v>367</v>
      </c>
      <c r="F1658">
        <v>416</v>
      </c>
      <c r="G1658">
        <v>218</v>
      </c>
      <c r="H1658">
        <v>474</v>
      </c>
      <c r="I1658">
        <v>419</v>
      </c>
      <c r="J1658">
        <v>511</v>
      </c>
      <c r="K1658" t="s">
        <v>2876</v>
      </c>
      <c r="L1658">
        <v>350</v>
      </c>
      <c r="M1658">
        <v>44.92</v>
      </c>
      <c r="N1658">
        <v>2015</v>
      </c>
      <c r="O1658" t="str">
        <f>VLOOKUP(C1658, Query[[Country]:[Population Rank]],2,FALSE)</f>
        <v>11</v>
      </c>
      <c r="P1658" t="str">
        <f>VLOOKUP(C1658, Query[[Country]:[Growth Rate]],3,FALSE)</f>
        <v>-0.30%</v>
      </c>
      <c r="Q1658" t="str">
        <f>VLOOKUP(C1658, Query[[Country]:[World Percentage]],4,FALSE)</f>
        <v>1.62%</v>
      </c>
      <c r="R1658" t="str">
        <f>VLOOKUP(C1658, Query[[Country]:[Density]],5,FALSE)</f>
        <v>334.66</v>
      </c>
      <c r="S1658" t="str">
        <f>VLOOKUP(C1658, Query[[Country]:[Land Area]],6, FALSE)</f>
        <v>364,555</v>
      </c>
      <c r="T1658" t="str">
        <f>VLOOKUP(C1658, Query[[Country]:[Area]],10, FALSE)</f>
        <v>377,930</v>
      </c>
      <c r="U1658" t="str">
        <f>VLOOKUP(C1658, Query[[Country]:[Region]],12, FALSE)</f>
        <v>Asia</v>
      </c>
      <c r="V1658" t="str">
        <f>VLOOKUP(C1658, Query[[Country]:[Subregion]],13, FALSE)</f>
        <v>Eastern Asia</v>
      </c>
      <c r="W1658" t="str">
        <f>VLOOKUP(C1658, Query[[Country]:[GDP (IMF)]],16, FALSE)</f>
        <v>$5.50 Tn</v>
      </c>
      <c r="X1658" t="str">
        <f>VLOOKUP(C1658, Query[[Country]:[GDP (UN)]],17, FALSE)</f>
        <v>$4.94 Tn</v>
      </c>
      <c r="Y1658">
        <f>VLOOKUP(C1658, Query[[Country]:[GDP Per Capita]],18, FALSE)</f>
        <v>43450.14</v>
      </c>
    </row>
    <row r="1659" spans="1:25" x14ac:dyDescent="0.2">
      <c r="A1659">
        <v>458</v>
      </c>
      <c r="B1659" t="s">
        <v>2745</v>
      </c>
      <c r="C1659" t="s">
        <v>401</v>
      </c>
      <c r="D1659">
        <v>1</v>
      </c>
      <c r="E1659">
        <v>89</v>
      </c>
      <c r="F1659">
        <v>567</v>
      </c>
      <c r="G1659">
        <v>116</v>
      </c>
      <c r="H1659">
        <v>559</v>
      </c>
      <c r="I1659">
        <v>444</v>
      </c>
      <c r="J1659">
        <v>287</v>
      </c>
      <c r="K1659" t="s">
        <v>2897</v>
      </c>
      <c r="L1659">
        <v>724</v>
      </c>
      <c r="M1659">
        <v>44.92</v>
      </c>
      <c r="N1659">
        <v>2015</v>
      </c>
      <c r="O1659" t="str">
        <f>VLOOKUP(C1659, Query[[Country]:[Population Rank]],2,FALSE)</f>
        <v>94</v>
      </c>
      <c r="P1659" t="str">
        <f>VLOOKUP(C1659, Query[[Country]:[Growth Rate]],3,FALSE)</f>
        <v>-0.25%</v>
      </c>
      <c r="Q1659" t="str">
        <f>VLOOKUP(C1659, Query[[Country]:[World Percentage]],4,FALSE)</f>
        <v>0.12%</v>
      </c>
      <c r="R1659" t="str">
        <f>VLOOKUP(C1659, Query[[Country]:[Density]],5,FALSE)</f>
        <v>103.84</v>
      </c>
      <c r="S1659" t="str">
        <f>VLOOKUP(C1659, Query[[Country]:[Land Area]],6, FALSE)</f>
        <v>90,530</v>
      </c>
      <c r="T1659" t="str">
        <f>VLOOKUP(C1659, Query[[Country]:[Area]],10, FALSE)</f>
        <v>93,028</v>
      </c>
      <c r="U1659" t="str">
        <f>VLOOKUP(C1659, Query[[Country]:[Region]],12, FALSE)</f>
        <v>Europe</v>
      </c>
      <c r="V1659" t="str">
        <f>VLOOKUP(C1659, Query[[Country]:[Subregion]],13, FALSE)</f>
        <v>Eastern Europe</v>
      </c>
      <c r="W1659" t="str">
        <f>VLOOKUP(C1659, Query[[Country]:[GDP (IMF)]],16, FALSE)</f>
        <v>$177.73 Bn</v>
      </c>
      <c r="X1659" t="str">
        <f>VLOOKUP(C1659, Query[[Country]:[GDP (UN)]],17, FALSE)</f>
        <v>$125.82 Bn</v>
      </c>
      <c r="Y1659">
        <f>VLOOKUP(C1659, Query[[Country]:[GDP Per Capita]],18, FALSE)</f>
        <v>18398.3</v>
      </c>
    </row>
    <row r="1660" spans="1:25" x14ac:dyDescent="0.2">
      <c r="A1660">
        <v>459</v>
      </c>
      <c r="B1660" t="s">
        <v>512</v>
      </c>
      <c r="C1660" t="s">
        <v>362</v>
      </c>
      <c r="D1660">
        <v>2</v>
      </c>
      <c r="E1660">
        <v>367</v>
      </c>
      <c r="F1660">
        <v>567</v>
      </c>
      <c r="G1660">
        <v>218</v>
      </c>
      <c r="H1660">
        <v>340</v>
      </c>
      <c r="I1660">
        <v>683</v>
      </c>
      <c r="J1660">
        <v>511</v>
      </c>
      <c r="K1660" t="s">
        <v>2876</v>
      </c>
      <c r="L1660">
        <v>756</v>
      </c>
      <c r="M1660">
        <v>44.92</v>
      </c>
      <c r="N1660">
        <v>2015</v>
      </c>
      <c r="O1660" t="str">
        <f>VLOOKUP(C1660, Query[[Country]:[Population Rank]],2,FALSE)</f>
        <v>87</v>
      </c>
      <c r="P1660" t="str">
        <f>VLOOKUP(C1660, Query[[Country]:[Growth Rate]],3,FALSE)</f>
        <v>-0.48%</v>
      </c>
      <c r="Q1660" t="str">
        <f>VLOOKUP(C1660, Query[[Country]:[World Percentage]],4,FALSE)</f>
        <v>0.13%</v>
      </c>
      <c r="R1660" t="str">
        <f>VLOOKUP(C1660, Query[[Country]:[Density]],5,FALSE)</f>
        <v>78.97</v>
      </c>
      <c r="S1660" t="str">
        <f>VLOOKUP(C1660, Query[[Country]:[Land Area]],6, FALSE)</f>
        <v>128,900</v>
      </c>
      <c r="T1660" t="str">
        <f>VLOOKUP(C1660, Query[[Country]:[Area]],10, FALSE)</f>
        <v>131,990</v>
      </c>
      <c r="U1660" t="str">
        <f>VLOOKUP(C1660, Query[[Country]:[Region]],12, FALSE)</f>
        <v>Europe</v>
      </c>
      <c r="V1660" t="str">
        <f>VLOOKUP(C1660, Query[[Country]:[Subregion]],13, FALSE)</f>
        <v>Southern Europe</v>
      </c>
      <c r="W1660" t="str">
        <f>VLOOKUP(C1660, Query[[Country]:[GDP (IMF)]],16, FALSE)</f>
        <v>$230.50 Bn</v>
      </c>
      <c r="X1660" t="str">
        <f>VLOOKUP(C1660, Query[[Country]:[GDP (UN)]],17, FALSE)</f>
        <v>$192.69 Bn</v>
      </c>
      <c r="Y1660">
        <f>VLOOKUP(C1660, Query[[Country]:[GDP Per Capita]],18, FALSE)</f>
        <v>22114.44</v>
      </c>
    </row>
    <row r="1661" spans="1:25" x14ac:dyDescent="0.2">
      <c r="A1661">
        <v>460</v>
      </c>
      <c r="B1661" t="s">
        <v>498</v>
      </c>
      <c r="C1661" t="s">
        <v>15</v>
      </c>
      <c r="D1661">
        <v>149</v>
      </c>
      <c r="E1661">
        <v>205</v>
      </c>
      <c r="F1661">
        <v>174</v>
      </c>
      <c r="G1661">
        <v>218</v>
      </c>
      <c r="H1661">
        <v>590</v>
      </c>
      <c r="I1661">
        <v>472</v>
      </c>
      <c r="J1661">
        <v>812</v>
      </c>
      <c r="K1661" t="s">
        <v>2885</v>
      </c>
      <c r="L1661">
        <v>224</v>
      </c>
      <c r="M1661">
        <v>44.91</v>
      </c>
      <c r="N1661">
        <v>2015</v>
      </c>
      <c r="O1661" t="str">
        <f>VLOOKUP(C1661, Query[[Country]:[Population Rank]],2,FALSE)</f>
        <v>3</v>
      </c>
      <c r="P1661" t="str">
        <f>VLOOKUP(C1661, Query[[Country]:[Growth Rate]],3,FALSE)</f>
        <v>0.59%</v>
      </c>
      <c r="Q1661" t="str">
        <f>VLOOKUP(C1661, Query[[Country]:[World Percentage]],4,FALSE)</f>
        <v>4.25%</v>
      </c>
      <c r="R1661" t="str">
        <f>VLOOKUP(C1661, Query[[Country]:[Density]],5,FALSE)</f>
        <v>35.32</v>
      </c>
      <c r="S1661" t="str">
        <f>VLOOKUP(C1661, Query[[Country]:[Land Area]],6, FALSE)</f>
        <v>9,147,420</v>
      </c>
      <c r="T1661" t="str">
        <f>VLOOKUP(C1661, Query[[Country]:[Area]],10, FALSE)</f>
        <v>9,372,610</v>
      </c>
      <c r="U1661" t="str">
        <f>VLOOKUP(C1661, Query[[Country]:[Region]],12, FALSE)</f>
        <v>Americas</v>
      </c>
      <c r="V1661" t="str">
        <f>VLOOKUP(C1661, Query[[Country]:[Subregion]],13, FALSE)</f>
        <v>Northern America</v>
      </c>
      <c r="W1661" t="str">
        <f>VLOOKUP(C1661, Query[[Country]:[GDP (IMF)]],16, FALSE)</f>
        <v>$22.20 Tn</v>
      </c>
      <c r="X1661" t="str">
        <f>VLOOKUP(C1661, Query[[Country]:[GDP (UN)]],17, FALSE)</f>
        <v>$18.62 Tn</v>
      </c>
      <c r="Y1661">
        <f>VLOOKUP(C1661, Query[[Country]:[GDP Per Capita]],18, FALSE)</f>
        <v>67063.27</v>
      </c>
    </row>
    <row r="1662" spans="1:25" x14ac:dyDescent="0.2">
      <c r="A1662">
        <v>461</v>
      </c>
      <c r="B1662" t="s">
        <v>550</v>
      </c>
      <c r="C1662" t="s">
        <v>551</v>
      </c>
      <c r="D1662">
        <v>1</v>
      </c>
      <c r="E1662">
        <v>367</v>
      </c>
      <c r="F1662">
        <v>567</v>
      </c>
      <c r="G1662">
        <v>218</v>
      </c>
      <c r="H1662">
        <v>612</v>
      </c>
      <c r="I1662">
        <v>295</v>
      </c>
      <c r="J1662">
        <v>321</v>
      </c>
      <c r="K1662" t="s">
        <v>2894</v>
      </c>
      <c r="L1662">
        <v>839</v>
      </c>
      <c r="M1662">
        <v>44.91</v>
      </c>
      <c r="N1662">
        <v>2015</v>
      </c>
      <c r="O1662" t="str">
        <f>VLOOKUP(C1662, Query[[Country]:[Population Rank]],2,FALSE)</f>
        <v>180</v>
      </c>
      <c r="P1662" t="str">
        <f>VLOOKUP(C1662, Query[[Country]:[Growth Rate]],3,FALSE)</f>
        <v>0.65%</v>
      </c>
      <c r="Q1662" t="str">
        <f>VLOOKUP(C1662, Query[[Country]:[World Percentage]],4,FALSE)</f>
        <v>0.00%</v>
      </c>
      <c r="R1662" t="str">
        <f>VLOOKUP(C1662, Query[[Country]:[Density]],5,FALSE)</f>
        <v>3.31</v>
      </c>
      <c r="S1662" t="str">
        <f>VLOOKUP(C1662, Query[[Country]:[Land Area]],6, FALSE)</f>
        <v>100,250</v>
      </c>
      <c r="T1662" t="str">
        <f>VLOOKUP(C1662, Query[[Country]:[Area]],10, FALSE)</f>
        <v>103,000</v>
      </c>
      <c r="U1662" t="str">
        <f>VLOOKUP(C1662, Query[[Country]:[Region]],12, FALSE)</f>
        <v>Europe</v>
      </c>
      <c r="V1662" t="str">
        <f>VLOOKUP(C1662, Query[[Country]:[Subregion]],13, FALSE)</f>
        <v>Northern Europe</v>
      </c>
      <c r="W1662" t="str">
        <f>VLOOKUP(C1662, Query[[Country]:[GDP (IMF)]],16, FALSE)</f>
        <v>$26.82 Bn</v>
      </c>
      <c r="X1662" t="str">
        <f>VLOOKUP(C1662, Query[[Country]:[GDP (UN)]],17, FALSE)</f>
        <v>$20.27 Bn</v>
      </c>
      <c r="Y1662">
        <f>VLOOKUP(C1662, Query[[Country]:[GDP Per Capita]],18, FALSE)</f>
        <v>78597.95</v>
      </c>
    </row>
    <row r="1663" spans="1:25" x14ac:dyDescent="0.2">
      <c r="A1663">
        <v>462</v>
      </c>
      <c r="B1663" t="s">
        <v>451</v>
      </c>
      <c r="C1663" t="s">
        <v>452</v>
      </c>
      <c r="D1663">
        <v>2</v>
      </c>
      <c r="E1663">
        <v>118</v>
      </c>
      <c r="F1663">
        <v>562</v>
      </c>
      <c r="G1663">
        <v>150</v>
      </c>
      <c r="H1663">
        <v>409</v>
      </c>
      <c r="I1663">
        <v>462</v>
      </c>
      <c r="J1663">
        <v>428</v>
      </c>
      <c r="K1663" t="s">
        <v>2683</v>
      </c>
      <c r="L1663">
        <v>716</v>
      </c>
      <c r="M1663">
        <v>44.91</v>
      </c>
      <c r="N1663">
        <v>2015</v>
      </c>
      <c r="O1663" t="str">
        <f>VLOOKUP(C1663, Query[[Country]:[Population Rank]],2,FALSE)</f>
        <v>38</v>
      </c>
      <c r="P1663" t="str">
        <f>VLOOKUP(C1663, Query[[Country]:[Growth Rate]],3,FALSE)</f>
        <v>-0.11%</v>
      </c>
      <c r="Q1663" t="str">
        <f>VLOOKUP(C1663, Query[[Country]:[World Percentage]],4,FALSE)</f>
        <v>0.49%</v>
      </c>
      <c r="R1663" t="str">
        <f>VLOOKUP(C1663, Query[[Country]:[Density]],5,FALSE)</f>
        <v>121.04</v>
      </c>
      <c r="S1663" t="str">
        <f>VLOOKUP(C1663, Query[[Country]:[Land Area]],6, FALSE)</f>
        <v>306,230</v>
      </c>
      <c r="T1663" t="str">
        <f>VLOOKUP(C1663, Query[[Country]:[Area]],10, FALSE)</f>
        <v>312,679</v>
      </c>
      <c r="U1663" t="str">
        <f>VLOOKUP(C1663, Query[[Country]:[Region]],12, FALSE)</f>
        <v>Europe</v>
      </c>
      <c r="V1663" t="str">
        <f>VLOOKUP(C1663, Query[[Country]:[Subregion]],13, FALSE)</f>
        <v>Eastern Europe</v>
      </c>
      <c r="W1663" t="str">
        <f>VLOOKUP(C1663, Query[[Country]:[GDP (IMF)]],16, FALSE)</f>
        <v>$643.27 Bn</v>
      </c>
      <c r="X1663" t="str">
        <f>VLOOKUP(C1663, Query[[Country]:[GDP (UN)]],17, FALSE)</f>
        <v>$471.40 Bn</v>
      </c>
      <c r="Y1663">
        <f>VLOOKUP(C1663, Query[[Country]:[GDP Per Capita]],18, FALSE)</f>
        <v>16996.87</v>
      </c>
    </row>
    <row r="1664" spans="1:25" x14ac:dyDescent="0.2">
      <c r="A1664">
        <v>463</v>
      </c>
      <c r="B1664" t="s">
        <v>482</v>
      </c>
      <c r="C1664" t="s">
        <v>15</v>
      </c>
      <c r="D1664">
        <v>150</v>
      </c>
      <c r="E1664">
        <v>138</v>
      </c>
      <c r="F1664">
        <v>221</v>
      </c>
      <c r="G1664">
        <v>218</v>
      </c>
      <c r="H1664">
        <v>453</v>
      </c>
      <c r="I1664">
        <v>494</v>
      </c>
      <c r="J1664">
        <v>428</v>
      </c>
      <c r="K1664" t="s">
        <v>2897</v>
      </c>
      <c r="L1664">
        <v>392</v>
      </c>
      <c r="M1664">
        <v>44.91</v>
      </c>
      <c r="N1664">
        <v>2015</v>
      </c>
      <c r="O1664" t="str">
        <f>VLOOKUP(C1664, Query[[Country]:[Population Rank]],2,FALSE)</f>
        <v>3</v>
      </c>
      <c r="P1664" t="str">
        <f>VLOOKUP(C1664, Query[[Country]:[Growth Rate]],3,FALSE)</f>
        <v>0.59%</v>
      </c>
      <c r="Q1664" t="str">
        <f>VLOOKUP(C1664, Query[[Country]:[World Percentage]],4,FALSE)</f>
        <v>4.25%</v>
      </c>
      <c r="R1664" t="str">
        <f>VLOOKUP(C1664, Query[[Country]:[Density]],5,FALSE)</f>
        <v>35.32</v>
      </c>
      <c r="S1664" t="str">
        <f>VLOOKUP(C1664, Query[[Country]:[Land Area]],6, FALSE)</f>
        <v>9,147,420</v>
      </c>
      <c r="T1664" t="str">
        <f>VLOOKUP(C1664, Query[[Country]:[Area]],10, FALSE)</f>
        <v>9,372,610</v>
      </c>
      <c r="U1664" t="str">
        <f>VLOOKUP(C1664, Query[[Country]:[Region]],12, FALSE)</f>
        <v>Americas</v>
      </c>
      <c r="V1664" t="str">
        <f>VLOOKUP(C1664, Query[[Country]:[Subregion]],13, FALSE)</f>
        <v>Northern America</v>
      </c>
      <c r="W1664" t="str">
        <f>VLOOKUP(C1664, Query[[Country]:[GDP (IMF)]],16, FALSE)</f>
        <v>$22.20 Tn</v>
      </c>
      <c r="X1664" t="str">
        <f>VLOOKUP(C1664, Query[[Country]:[GDP (UN)]],17, FALSE)</f>
        <v>$18.62 Tn</v>
      </c>
      <c r="Y1664">
        <f>VLOOKUP(C1664, Query[[Country]:[GDP Per Capita]],18, FALSE)</f>
        <v>67063.27</v>
      </c>
    </row>
    <row r="1665" spans="1:25" x14ac:dyDescent="0.2">
      <c r="A1665">
        <v>464</v>
      </c>
      <c r="B1665" t="s">
        <v>525</v>
      </c>
      <c r="C1665" t="s">
        <v>101</v>
      </c>
      <c r="D1665">
        <v>36</v>
      </c>
      <c r="E1665">
        <v>367</v>
      </c>
      <c r="F1665">
        <v>567</v>
      </c>
      <c r="G1665">
        <v>218</v>
      </c>
      <c r="H1665">
        <v>480</v>
      </c>
      <c r="I1665">
        <v>375</v>
      </c>
      <c r="J1665">
        <v>511</v>
      </c>
      <c r="K1665" t="s">
        <v>2894</v>
      </c>
      <c r="L1665">
        <v>774</v>
      </c>
      <c r="M1665">
        <v>44.91</v>
      </c>
      <c r="N1665">
        <v>2015</v>
      </c>
      <c r="O1665" t="str">
        <f>VLOOKUP(C1665, Query[[Country]:[Population Rank]],2,FALSE)</f>
        <v>19</v>
      </c>
      <c r="P1665" t="str">
        <f>VLOOKUP(C1665, Query[[Country]:[Growth Rate]],3,FALSE)</f>
        <v>0.32%</v>
      </c>
      <c r="Q1665" t="str">
        <f>VLOOKUP(C1665, Query[[Country]:[World Percentage]],4,FALSE)</f>
        <v>1.07%</v>
      </c>
      <c r="R1665" t="str">
        <f>VLOOKUP(C1665, Query[[Country]:[Density]],5,FALSE)</f>
        <v>234.61</v>
      </c>
      <c r="S1665" t="str">
        <f>VLOOKUP(C1665, Query[[Country]:[Land Area]],6, FALSE)</f>
        <v>348,560</v>
      </c>
      <c r="T1665" t="str">
        <f>VLOOKUP(C1665, Query[[Country]:[Area]],10, FALSE)</f>
        <v>357,114</v>
      </c>
      <c r="U1665" t="str">
        <f>VLOOKUP(C1665, Query[[Country]:[Region]],12, FALSE)</f>
        <v>Europe</v>
      </c>
      <c r="V1665" t="str">
        <f>VLOOKUP(C1665, Query[[Country]:[Subregion]],13, FALSE)</f>
        <v>Western Europe</v>
      </c>
      <c r="W1665" t="str">
        <f>VLOOKUP(C1665, Query[[Country]:[GDP (IMF)]],16, FALSE)</f>
        <v>$4.16 Tn</v>
      </c>
      <c r="X1665" t="str">
        <f>VLOOKUP(C1665, Query[[Country]:[GDP (UN)]],17, FALSE)</f>
        <v>$3.48 Tn</v>
      </c>
      <c r="Y1665">
        <f>VLOOKUP(C1665, Query[[Country]:[GDP Per Capita]],18, FALSE)</f>
        <v>49617.15</v>
      </c>
    </row>
    <row r="1666" spans="1:25" x14ac:dyDescent="0.2">
      <c r="A1666">
        <v>465</v>
      </c>
      <c r="B1666" t="s">
        <v>518</v>
      </c>
      <c r="C1666" t="s">
        <v>30</v>
      </c>
      <c r="D1666">
        <v>19</v>
      </c>
      <c r="E1666">
        <v>367</v>
      </c>
      <c r="F1666">
        <v>567</v>
      </c>
      <c r="G1666">
        <v>218</v>
      </c>
      <c r="H1666">
        <v>653</v>
      </c>
      <c r="I1666">
        <v>498</v>
      </c>
      <c r="J1666">
        <v>428</v>
      </c>
      <c r="K1666" t="s">
        <v>2868</v>
      </c>
      <c r="L1666">
        <v>853</v>
      </c>
      <c r="M1666">
        <v>44.9</v>
      </c>
      <c r="N1666">
        <v>2015</v>
      </c>
      <c r="O1666" t="str">
        <f>VLOOKUP(C1666, Query[[Country]:[Population Rank]],2,FALSE)</f>
        <v>11</v>
      </c>
      <c r="P1666" t="str">
        <f>VLOOKUP(C1666, Query[[Country]:[Growth Rate]],3,FALSE)</f>
        <v>-0.30%</v>
      </c>
      <c r="Q1666" t="str">
        <f>VLOOKUP(C1666, Query[[Country]:[World Percentage]],4,FALSE)</f>
        <v>1.62%</v>
      </c>
      <c r="R1666" t="str">
        <f>VLOOKUP(C1666, Query[[Country]:[Density]],5,FALSE)</f>
        <v>334.66</v>
      </c>
      <c r="S1666" t="str">
        <f>VLOOKUP(C1666, Query[[Country]:[Land Area]],6, FALSE)</f>
        <v>364,555</v>
      </c>
      <c r="T1666" t="str">
        <f>VLOOKUP(C1666, Query[[Country]:[Area]],10, FALSE)</f>
        <v>377,930</v>
      </c>
      <c r="U1666" t="str">
        <f>VLOOKUP(C1666, Query[[Country]:[Region]],12, FALSE)</f>
        <v>Asia</v>
      </c>
      <c r="V1666" t="str">
        <f>VLOOKUP(C1666, Query[[Country]:[Subregion]],13, FALSE)</f>
        <v>Eastern Asia</v>
      </c>
      <c r="W1666" t="str">
        <f>VLOOKUP(C1666, Query[[Country]:[GDP (IMF)]],16, FALSE)</f>
        <v>$5.50 Tn</v>
      </c>
      <c r="X1666" t="str">
        <f>VLOOKUP(C1666, Query[[Country]:[GDP (UN)]],17, FALSE)</f>
        <v>$4.94 Tn</v>
      </c>
      <c r="Y1666">
        <f>VLOOKUP(C1666, Query[[Country]:[GDP Per Capita]],18, FALSE)</f>
        <v>43450.14</v>
      </c>
    </row>
    <row r="1667" spans="1:25" x14ac:dyDescent="0.2">
      <c r="A1667">
        <v>466</v>
      </c>
      <c r="B1667" t="s">
        <v>519</v>
      </c>
      <c r="C1667" t="s">
        <v>15</v>
      </c>
      <c r="D1667">
        <v>151</v>
      </c>
      <c r="E1667">
        <v>367</v>
      </c>
      <c r="F1667">
        <v>230</v>
      </c>
      <c r="G1667">
        <v>218</v>
      </c>
      <c r="H1667">
        <v>534</v>
      </c>
      <c r="I1667">
        <v>316</v>
      </c>
      <c r="J1667">
        <v>321</v>
      </c>
      <c r="K1667" t="s">
        <v>2888</v>
      </c>
      <c r="L1667">
        <v>380</v>
      </c>
      <c r="M1667">
        <v>44.89</v>
      </c>
      <c r="N1667">
        <v>2015</v>
      </c>
      <c r="O1667" t="str">
        <f>VLOOKUP(C1667, Query[[Country]:[Population Rank]],2,FALSE)</f>
        <v>3</v>
      </c>
      <c r="P1667" t="str">
        <f>VLOOKUP(C1667, Query[[Country]:[Growth Rate]],3,FALSE)</f>
        <v>0.59%</v>
      </c>
      <c r="Q1667" t="str">
        <f>VLOOKUP(C1667, Query[[Country]:[World Percentage]],4,FALSE)</f>
        <v>4.25%</v>
      </c>
      <c r="R1667" t="str">
        <f>VLOOKUP(C1667, Query[[Country]:[Density]],5,FALSE)</f>
        <v>35.32</v>
      </c>
      <c r="S1667" t="str">
        <f>VLOOKUP(C1667, Query[[Country]:[Land Area]],6, FALSE)</f>
        <v>9,147,420</v>
      </c>
      <c r="T1667" t="str">
        <f>VLOOKUP(C1667, Query[[Country]:[Area]],10, FALSE)</f>
        <v>9,372,610</v>
      </c>
      <c r="U1667" t="str">
        <f>VLOOKUP(C1667, Query[[Country]:[Region]],12, FALSE)</f>
        <v>Americas</v>
      </c>
      <c r="V1667" t="str">
        <f>VLOOKUP(C1667, Query[[Country]:[Subregion]],13, FALSE)</f>
        <v>Northern America</v>
      </c>
      <c r="W1667" t="str">
        <f>VLOOKUP(C1667, Query[[Country]:[GDP (IMF)]],16, FALSE)</f>
        <v>$22.20 Tn</v>
      </c>
      <c r="X1667" t="str">
        <f>VLOOKUP(C1667, Query[[Country]:[GDP (UN)]],17, FALSE)</f>
        <v>$18.62 Tn</v>
      </c>
      <c r="Y1667">
        <f>VLOOKUP(C1667, Query[[Country]:[GDP Per Capita]],18, FALSE)</f>
        <v>67063.27</v>
      </c>
    </row>
    <row r="1668" spans="1:25" x14ac:dyDescent="0.2">
      <c r="A1668">
        <v>467</v>
      </c>
      <c r="B1668" t="s">
        <v>540</v>
      </c>
      <c r="C1668" t="s">
        <v>115</v>
      </c>
      <c r="D1668">
        <v>10</v>
      </c>
      <c r="E1668">
        <v>367</v>
      </c>
      <c r="F1668">
        <v>269</v>
      </c>
      <c r="G1668">
        <v>218</v>
      </c>
      <c r="H1668">
        <v>431</v>
      </c>
      <c r="I1668">
        <v>433</v>
      </c>
      <c r="J1668">
        <v>428</v>
      </c>
      <c r="K1668" t="s">
        <v>2890</v>
      </c>
      <c r="L1668">
        <v>493</v>
      </c>
      <c r="M1668">
        <v>44.88</v>
      </c>
      <c r="N1668">
        <v>2015</v>
      </c>
      <c r="O1668" t="str">
        <f>VLOOKUP(C1668, Query[[Country]:[Population Rank]],2,FALSE)</f>
        <v>55</v>
      </c>
      <c r="P1668" t="str">
        <f>VLOOKUP(C1668, Query[[Country]:[Growth Rate]],3,FALSE)</f>
        <v>1.18%</v>
      </c>
      <c r="Q1668" t="str">
        <f>VLOOKUP(C1668, Query[[Country]:[World Percentage]],4,FALSE)</f>
        <v>0.33%</v>
      </c>
      <c r="R1668" t="str">
        <f>VLOOKUP(C1668, Query[[Country]:[Density]],5,FALSE)</f>
        <v>3.32</v>
      </c>
      <c r="S1668" t="str">
        <f>VLOOKUP(C1668, Query[[Country]:[Land Area]],6, FALSE)</f>
        <v>7,682,300</v>
      </c>
      <c r="T1668" t="str">
        <f>VLOOKUP(C1668, Query[[Country]:[Area]],10, FALSE)</f>
        <v>7,692,024</v>
      </c>
      <c r="U1668" t="str">
        <f>VLOOKUP(C1668, Query[[Country]:[Region]],12, FALSE)</f>
        <v>Oceania</v>
      </c>
      <c r="V1668" t="str">
        <f>VLOOKUP(C1668, Query[[Country]:[Subregion]],13, FALSE)</f>
        <v>Australia and New Zealand</v>
      </c>
      <c r="W1668" t="str">
        <f>VLOOKUP(C1668, Query[[Country]:[GDP (IMF)]],16, FALSE)</f>
        <v>$1.48 Tn</v>
      </c>
      <c r="X1668" t="str">
        <f>VLOOKUP(C1668, Query[[Country]:[GDP (UN)]],17, FALSE)</f>
        <v>$1.30 Tn</v>
      </c>
      <c r="Y1668">
        <f>VLOOKUP(C1668, Query[[Country]:[GDP Per Capita]],18, FALSE)</f>
        <v>58096.73</v>
      </c>
    </row>
    <row r="1669" spans="1:25" x14ac:dyDescent="0.2">
      <c r="A1669">
        <v>468</v>
      </c>
      <c r="B1669" t="s">
        <v>458</v>
      </c>
      <c r="C1669" t="s">
        <v>30</v>
      </c>
      <c r="D1669">
        <v>20</v>
      </c>
      <c r="E1669">
        <v>367</v>
      </c>
      <c r="F1669">
        <v>285</v>
      </c>
      <c r="G1669">
        <v>218</v>
      </c>
      <c r="H1669">
        <v>527</v>
      </c>
      <c r="I1669">
        <v>514</v>
      </c>
      <c r="J1669">
        <v>511</v>
      </c>
      <c r="K1669" t="s">
        <v>2853</v>
      </c>
      <c r="L1669">
        <v>238</v>
      </c>
      <c r="M1669">
        <v>44.88</v>
      </c>
      <c r="N1669">
        <v>2015</v>
      </c>
      <c r="O1669" t="str">
        <f>VLOOKUP(C1669, Query[[Country]:[Population Rank]],2,FALSE)</f>
        <v>11</v>
      </c>
      <c r="P1669" t="str">
        <f>VLOOKUP(C1669, Query[[Country]:[Growth Rate]],3,FALSE)</f>
        <v>-0.30%</v>
      </c>
      <c r="Q1669" t="str">
        <f>VLOOKUP(C1669, Query[[Country]:[World Percentage]],4,FALSE)</f>
        <v>1.62%</v>
      </c>
      <c r="R1669" t="str">
        <f>VLOOKUP(C1669, Query[[Country]:[Density]],5,FALSE)</f>
        <v>334.66</v>
      </c>
      <c r="S1669" t="str">
        <f>VLOOKUP(C1669, Query[[Country]:[Land Area]],6, FALSE)</f>
        <v>364,555</v>
      </c>
      <c r="T1669" t="str">
        <f>VLOOKUP(C1669, Query[[Country]:[Area]],10, FALSE)</f>
        <v>377,930</v>
      </c>
      <c r="U1669" t="str">
        <f>VLOOKUP(C1669, Query[[Country]:[Region]],12, FALSE)</f>
        <v>Asia</v>
      </c>
      <c r="V1669" t="str">
        <f>VLOOKUP(C1669, Query[[Country]:[Subregion]],13, FALSE)</f>
        <v>Eastern Asia</v>
      </c>
      <c r="W1669" t="str">
        <f>VLOOKUP(C1669, Query[[Country]:[GDP (IMF)]],16, FALSE)</f>
        <v>$5.50 Tn</v>
      </c>
      <c r="X1669" t="str">
        <f>VLOOKUP(C1669, Query[[Country]:[GDP (UN)]],17, FALSE)</f>
        <v>$4.94 Tn</v>
      </c>
      <c r="Y1669">
        <f>VLOOKUP(C1669, Query[[Country]:[GDP Per Capita]],18, FALSE)</f>
        <v>43450.14</v>
      </c>
    </row>
    <row r="1670" spans="1:25" x14ac:dyDescent="0.2">
      <c r="A1670">
        <v>469</v>
      </c>
      <c r="B1670" t="s">
        <v>514</v>
      </c>
      <c r="C1670" t="s">
        <v>15</v>
      </c>
      <c r="D1670">
        <v>152</v>
      </c>
      <c r="E1670">
        <v>367</v>
      </c>
      <c r="F1670">
        <v>184</v>
      </c>
      <c r="G1670">
        <v>218</v>
      </c>
      <c r="H1670">
        <v>455</v>
      </c>
      <c r="I1670">
        <v>618</v>
      </c>
      <c r="J1670">
        <v>287</v>
      </c>
      <c r="K1670" t="s">
        <v>2864</v>
      </c>
      <c r="L1670">
        <v>809</v>
      </c>
      <c r="M1670">
        <v>44.87</v>
      </c>
      <c r="N1670">
        <v>2015</v>
      </c>
      <c r="O1670" t="str">
        <f>VLOOKUP(C1670, Query[[Country]:[Population Rank]],2,FALSE)</f>
        <v>3</v>
      </c>
      <c r="P1670" t="str">
        <f>VLOOKUP(C1670, Query[[Country]:[Growth Rate]],3,FALSE)</f>
        <v>0.59%</v>
      </c>
      <c r="Q1670" t="str">
        <f>VLOOKUP(C1670, Query[[Country]:[World Percentage]],4,FALSE)</f>
        <v>4.25%</v>
      </c>
      <c r="R1670" t="str">
        <f>VLOOKUP(C1670, Query[[Country]:[Density]],5,FALSE)</f>
        <v>35.32</v>
      </c>
      <c r="S1670" t="str">
        <f>VLOOKUP(C1670, Query[[Country]:[Land Area]],6, FALSE)</f>
        <v>9,147,420</v>
      </c>
      <c r="T1670" t="str">
        <f>VLOOKUP(C1670, Query[[Country]:[Area]],10, FALSE)</f>
        <v>9,372,610</v>
      </c>
      <c r="U1670" t="str">
        <f>VLOOKUP(C1670, Query[[Country]:[Region]],12, FALSE)</f>
        <v>Americas</v>
      </c>
      <c r="V1670" t="str">
        <f>VLOOKUP(C1670, Query[[Country]:[Subregion]],13, FALSE)</f>
        <v>Northern America</v>
      </c>
      <c r="W1670" t="str">
        <f>VLOOKUP(C1670, Query[[Country]:[GDP (IMF)]],16, FALSE)</f>
        <v>$22.20 Tn</v>
      </c>
      <c r="X1670" t="str">
        <f>VLOOKUP(C1670, Query[[Country]:[GDP (UN)]],17, FALSE)</f>
        <v>$18.62 Tn</v>
      </c>
      <c r="Y1670">
        <f>VLOOKUP(C1670, Query[[Country]:[GDP Per Capita]],18, FALSE)</f>
        <v>67063.27</v>
      </c>
    </row>
    <row r="1671" spans="1:25" x14ac:dyDescent="0.2">
      <c r="A1671">
        <v>470</v>
      </c>
      <c r="B1671" t="s">
        <v>427</v>
      </c>
      <c r="C1671" t="s">
        <v>428</v>
      </c>
      <c r="D1671">
        <v>1</v>
      </c>
      <c r="E1671">
        <v>367</v>
      </c>
      <c r="F1671">
        <v>120</v>
      </c>
      <c r="G1671">
        <v>218</v>
      </c>
      <c r="H1671">
        <v>550</v>
      </c>
      <c r="I1671">
        <v>879</v>
      </c>
      <c r="J1671">
        <v>511</v>
      </c>
      <c r="K1671" t="s">
        <v>2896</v>
      </c>
      <c r="L1671">
        <v>871</v>
      </c>
      <c r="M1671">
        <v>44.87</v>
      </c>
      <c r="N1671">
        <v>2015</v>
      </c>
      <c r="O1671" t="str">
        <f>VLOOKUP(C1671, Query[[Country]:[Population Rank]],2,FALSE)</f>
        <v>17</v>
      </c>
      <c r="P1671" t="str">
        <f>VLOOKUP(C1671, Query[[Country]:[Growth Rate]],3,FALSE)</f>
        <v>1.09%</v>
      </c>
      <c r="Q1671" t="str">
        <f>VLOOKUP(C1671, Query[[Country]:[World Percentage]],4,FALSE)</f>
        <v>1.08%</v>
      </c>
      <c r="R1671" t="str">
        <f>VLOOKUP(C1671, Query[[Country]:[Density]],5,FALSE)</f>
        <v>107.64</v>
      </c>
      <c r="S1671" t="str">
        <f>VLOOKUP(C1671, Query[[Country]:[Land Area]],6, FALSE)</f>
        <v>769,630</v>
      </c>
      <c r="T1671" t="str">
        <f>VLOOKUP(C1671, Query[[Country]:[Area]],10, FALSE)</f>
        <v>783,562</v>
      </c>
      <c r="U1671" t="str">
        <f>VLOOKUP(C1671, Query[[Country]:[Region]],12, FALSE)</f>
        <v>Asia</v>
      </c>
      <c r="V1671" t="str">
        <f>VLOOKUP(C1671, Query[[Country]:[Subregion]],13, FALSE)</f>
        <v>Western Asia</v>
      </c>
      <c r="W1671" t="str">
        <f>VLOOKUP(C1671, Query[[Country]:[GDP (IMF)]],16, FALSE)</f>
        <v>$809.55 Bn</v>
      </c>
      <c r="X1671" t="str">
        <f>VLOOKUP(C1671, Query[[Country]:[GDP (UN)]],17, FALSE)</f>
        <v>$863.71 Bn</v>
      </c>
      <c r="Y1671">
        <f>VLOOKUP(C1671, Query[[Country]:[GDP Per Capita]],18, FALSE)</f>
        <v>9598.81</v>
      </c>
    </row>
    <row r="1672" spans="1:25" x14ac:dyDescent="0.2">
      <c r="A1672">
        <v>471</v>
      </c>
      <c r="B1672" t="s">
        <v>2761</v>
      </c>
      <c r="C1672" t="s">
        <v>66</v>
      </c>
      <c r="D1672">
        <v>18</v>
      </c>
      <c r="E1672">
        <v>367</v>
      </c>
      <c r="F1672">
        <v>567</v>
      </c>
      <c r="G1672">
        <v>135</v>
      </c>
      <c r="H1672">
        <v>481</v>
      </c>
      <c r="I1672">
        <v>210</v>
      </c>
      <c r="J1672">
        <v>511</v>
      </c>
      <c r="K1672" t="s">
        <v>2873</v>
      </c>
      <c r="L1672">
        <v>589</v>
      </c>
      <c r="M1672">
        <v>44.87</v>
      </c>
      <c r="N1672">
        <v>2015</v>
      </c>
      <c r="O1672" t="str">
        <f>VLOOKUP(C1672, Query[[Country]:[Population Rank]],2,FALSE)</f>
        <v>22</v>
      </c>
      <c r="P1672" t="str">
        <f>VLOOKUP(C1672, Query[[Country]:[Growth Rate]],3,FALSE)</f>
        <v>0.22%</v>
      </c>
      <c r="Q1672" t="str">
        <f>VLOOKUP(C1672, Query[[Country]:[World Percentage]],4,FALSE)</f>
        <v>0.84%</v>
      </c>
      <c r="R1672" t="str">
        <f>VLOOKUP(C1672, Query[[Country]:[Density]],5,FALSE)</f>
        <v>118.31</v>
      </c>
      <c r="S1672" t="str">
        <f>VLOOKUP(C1672, Query[[Country]:[Land Area]],6, FALSE)</f>
        <v>547,557</v>
      </c>
      <c r="T1672" t="str">
        <f>VLOOKUP(C1672, Query[[Country]:[Area]],10, FALSE)</f>
        <v>551,695</v>
      </c>
      <c r="U1672" t="str">
        <f>VLOOKUP(C1672, Query[[Country]:[Region]],12, FALSE)</f>
        <v>Europe</v>
      </c>
      <c r="V1672" t="str">
        <f>VLOOKUP(C1672, Query[[Country]:[Subregion]],13, FALSE)</f>
        <v>Western Europe</v>
      </c>
      <c r="W1672" t="str">
        <f>VLOOKUP(C1672, Query[[Country]:[GDP (IMF)]],16, FALSE)</f>
        <v>$2.88 Tn</v>
      </c>
      <c r="X1672" t="str">
        <f>VLOOKUP(C1672, Query[[Country]:[GDP (UN)]],17, FALSE)</f>
        <v>$2.47 Tn</v>
      </c>
      <c r="Y1672">
        <f>VLOOKUP(C1672, Query[[Country]:[GDP Per Capita]],18, FALSE)</f>
        <v>44061.52</v>
      </c>
    </row>
    <row r="1673" spans="1:25" x14ac:dyDescent="0.2">
      <c r="A1673">
        <v>472</v>
      </c>
      <c r="B1673" t="s">
        <v>441</v>
      </c>
      <c r="C1673" t="s">
        <v>19</v>
      </c>
      <c r="D1673">
        <v>37</v>
      </c>
      <c r="E1673">
        <v>367</v>
      </c>
      <c r="F1673">
        <v>236</v>
      </c>
      <c r="G1673">
        <v>218</v>
      </c>
      <c r="H1673">
        <v>497</v>
      </c>
      <c r="I1673">
        <v>676</v>
      </c>
      <c r="J1673">
        <v>511</v>
      </c>
      <c r="K1673" t="s">
        <v>2683</v>
      </c>
      <c r="L1673">
        <v>667</v>
      </c>
      <c r="M1673">
        <v>44.86</v>
      </c>
      <c r="N1673">
        <v>2015</v>
      </c>
      <c r="O1673" t="str">
        <f>VLOOKUP(C1673, Query[[Country]:[Population Rank]],2,FALSE)</f>
        <v>21</v>
      </c>
      <c r="P1673" t="str">
        <f>VLOOKUP(C1673, Query[[Country]:[Growth Rate]],3,FALSE)</f>
        <v>0.53%</v>
      </c>
      <c r="Q1673" t="str">
        <f>VLOOKUP(C1673, Query[[Country]:[World Percentage]],4,FALSE)</f>
        <v>0.87%</v>
      </c>
      <c r="R1673" t="str">
        <f>VLOOKUP(C1673, Query[[Country]:[Density]],5,FALSE)</f>
        <v>279.48</v>
      </c>
      <c r="S1673" t="str">
        <f>VLOOKUP(C1673, Query[[Country]:[Land Area]],6, FALSE)</f>
        <v>241,930</v>
      </c>
      <c r="T1673" t="str">
        <f>VLOOKUP(C1673, Query[[Country]:[Area]],10, FALSE)</f>
        <v>242,900</v>
      </c>
      <c r="U1673" t="str">
        <f>VLOOKUP(C1673, Query[[Country]:[Region]],12, FALSE)</f>
        <v>Europe</v>
      </c>
      <c r="V1673" t="str">
        <f>VLOOKUP(C1673, Query[[Country]:[Subregion]],13, FALSE)</f>
        <v>Northern Europe</v>
      </c>
      <c r="W1673" t="str">
        <f>VLOOKUP(C1673, Query[[Country]:[GDP (IMF)]],16, FALSE)</f>
        <v>$2.93 Tn</v>
      </c>
      <c r="X1673" t="str">
        <f>VLOOKUP(C1673, Query[[Country]:[GDP (UN)]],17, FALSE)</f>
        <v>$2.65 Tn</v>
      </c>
      <c r="Y1673">
        <f>VLOOKUP(C1673, Query[[Country]:[GDP Per Capita]],18, FALSE)</f>
        <v>43117.57</v>
      </c>
    </row>
    <row r="1674" spans="1:25" x14ac:dyDescent="0.2">
      <c r="A1674">
        <v>473</v>
      </c>
      <c r="B1674" t="s">
        <v>572</v>
      </c>
      <c r="C1674" t="s">
        <v>30</v>
      </c>
      <c r="D1674">
        <v>21</v>
      </c>
      <c r="E1674">
        <v>301</v>
      </c>
      <c r="F1674">
        <v>565</v>
      </c>
      <c r="G1674">
        <v>218</v>
      </c>
      <c r="H1674">
        <v>599</v>
      </c>
      <c r="I1674">
        <v>588</v>
      </c>
      <c r="J1674">
        <v>812</v>
      </c>
      <c r="K1674" t="s">
        <v>2898</v>
      </c>
      <c r="L1674">
        <v>113</v>
      </c>
      <c r="M1674">
        <v>44.86</v>
      </c>
      <c r="N1674">
        <v>2015</v>
      </c>
      <c r="O1674" t="str">
        <f>VLOOKUP(C1674, Query[[Country]:[Population Rank]],2,FALSE)</f>
        <v>11</v>
      </c>
      <c r="P1674" t="str">
        <f>VLOOKUP(C1674, Query[[Country]:[Growth Rate]],3,FALSE)</f>
        <v>-0.30%</v>
      </c>
      <c r="Q1674" t="str">
        <f>VLOOKUP(C1674, Query[[Country]:[World Percentage]],4,FALSE)</f>
        <v>1.62%</v>
      </c>
      <c r="R1674" t="str">
        <f>VLOOKUP(C1674, Query[[Country]:[Density]],5,FALSE)</f>
        <v>334.66</v>
      </c>
      <c r="S1674" t="str">
        <f>VLOOKUP(C1674, Query[[Country]:[Land Area]],6, FALSE)</f>
        <v>364,555</v>
      </c>
      <c r="T1674" t="str">
        <f>VLOOKUP(C1674, Query[[Country]:[Area]],10, FALSE)</f>
        <v>377,930</v>
      </c>
      <c r="U1674" t="str">
        <f>VLOOKUP(C1674, Query[[Country]:[Region]],12, FALSE)</f>
        <v>Asia</v>
      </c>
      <c r="V1674" t="str">
        <f>VLOOKUP(C1674, Query[[Country]:[Subregion]],13, FALSE)</f>
        <v>Eastern Asia</v>
      </c>
      <c r="W1674" t="str">
        <f>VLOOKUP(C1674, Query[[Country]:[GDP (IMF)]],16, FALSE)</f>
        <v>$5.50 Tn</v>
      </c>
      <c r="X1674" t="str">
        <f>VLOOKUP(C1674, Query[[Country]:[GDP (UN)]],17, FALSE)</f>
        <v>$4.94 Tn</v>
      </c>
      <c r="Y1674">
        <f>VLOOKUP(C1674, Query[[Country]:[GDP Per Capita]],18, FALSE)</f>
        <v>43450.14</v>
      </c>
    </row>
    <row r="1675" spans="1:25" x14ac:dyDescent="0.2">
      <c r="A1675">
        <v>474</v>
      </c>
      <c r="B1675" t="s">
        <v>183</v>
      </c>
      <c r="C1675" t="s">
        <v>30</v>
      </c>
      <c r="D1675">
        <v>22</v>
      </c>
      <c r="E1675">
        <v>108</v>
      </c>
      <c r="F1675">
        <v>414</v>
      </c>
      <c r="G1675">
        <v>218</v>
      </c>
      <c r="H1675">
        <v>484</v>
      </c>
      <c r="I1675">
        <v>536</v>
      </c>
      <c r="J1675">
        <v>321</v>
      </c>
      <c r="K1675" t="s">
        <v>2892</v>
      </c>
      <c r="L1675">
        <v>374</v>
      </c>
      <c r="M1675">
        <v>44.86</v>
      </c>
      <c r="N1675">
        <v>2015</v>
      </c>
      <c r="O1675" t="str">
        <f>VLOOKUP(C1675, Query[[Country]:[Population Rank]],2,FALSE)</f>
        <v>11</v>
      </c>
      <c r="P1675" t="str">
        <f>VLOOKUP(C1675, Query[[Country]:[Growth Rate]],3,FALSE)</f>
        <v>-0.30%</v>
      </c>
      <c r="Q1675" t="str">
        <f>VLOOKUP(C1675, Query[[Country]:[World Percentage]],4,FALSE)</f>
        <v>1.62%</v>
      </c>
      <c r="R1675" t="str">
        <f>VLOOKUP(C1675, Query[[Country]:[Density]],5,FALSE)</f>
        <v>334.66</v>
      </c>
      <c r="S1675" t="str">
        <f>VLOOKUP(C1675, Query[[Country]:[Land Area]],6, FALSE)</f>
        <v>364,555</v>
      </c>
      <c r="T1675" t="str">
        <f>VLOOKUP(C1675, Query[[Country]:[Area]],10, FALSE)</f>
        <v>377,930</v>
      </c>
      <c r="U1675" t="str">
        <f>VLOOKUP(C1675, Query[[Country]:[Region]],12, FALSE)</f>
        <v>Asia</v>
      </c>
      <c r="V1675" t="str">
        <f>VLOOKUP(C1675, Query[[Country]:[Subregion]],13, FALSE)</f>
        <v>Eastern Asia</v>
      </c>
      <c r="W1675" t="str">
        <f>VLOOKUP(C1675, Query[[Country]:[GDP (IMF)]],16, FALSE)</f>
        <v>$5.50 Tn</v>
      </c>
      <c r="X1675" t="str">
        <f>VLOOKUP(C1675, Query[[Country]:[GDP (UN)]],17, FALSE)</f>
        <v>$4.94 Tn</v>
      </c>
      <c r="Y1675">
        <f>VLOOKUP(C1675, Query[[Country]:[GDP Per Capita]],18, FALSE)</f>
        <v>43450.14</v>
      </c>
    </row>
    <row r="1676" spans="1:25" x14ac:dyDescent="0.2">
      <c r="A1676">
        <v>475</v>
      </c>
      <c r="B1676" t="s">
        <v>510</v>
      </c>
      <c r="C1676" t="s">
        <v>66</v>
      </c>
      <c r="D1676">
        <v>19</v>
      </c>
      <c r="E1676">
        <v>367</v>
      </c>
      <c r="F1676">
        <v>567</v>
      </c>
      <c r="G1676">
        <v>218</v>
      </c>
      <c r="H1676">
        <v>351</v>
      </c>
      <c r="I1676">
        <v>341</v>
      </c>
      <c r="J1676">
        <v>428</v>
      </c>
      <c r="K1676" t="s">
        <v>2731</v>
      </c>
      <c r="L1676">
        <v>344</v>
      </c>
      <c r="M1676">
        <v>44.86</v>
      </c>
      <c r="N1676">
        <v>2015</v>
      </c>
      <c r="O1676" t="str">
        <f>VLOOKUP(C1676, Query[[Country]:[Population Rank]],2,FALSE)</f>
        <v>22</v>
      </c>
      <c r="P1676" t="str">
        <f>VLOOKUP(C1676, Query[[Country]:[Growth Rate]],3,FALSE)</f>
        <v>0.22%</v>
      </c>
      <c r="Q1676" t="str">
        <f>VLOOKUP(C1676, Query[[Country]:[World Percentage]],4,FALSE)</f>
        <v>0.84%</v>
      </c>
      <c r="R1676" t="str">
        <f>VLOOKUP(C1676, Query[[Country]:[Density]],5,FALSE)</f>
        <v>118.31</v>
      </c>
      <c r="S1676" t="str">
        <f>VLOOKUP(C1676, Query[[Country]:[Land Area]],6, FALSE)</f>
        <v>547,557</v>
      </c>
      <c r="T1676" t="str">
        <f>VLOOKUP(C1676, Query[[Country]:[Area]],10, FALSE)</f>
        <v>551,695</v>
      </c>
      <c r="U1676" t="str">
        <f>VLOOKUP(C1676, Query[[Country]:[Region]],12, FALSE)</f>
        <v>Europe</v>
      </c>
      <c r="V1676" t="str">
        <f>VLOOKUP(C1676, Query[[Country]:[Subregion]],13, FALSE)</f>
        <v>Western Europe</v>
      </c>
      <c r="W1676" t="str">
        <f>VLOOKUP(C1676, Query[[Country]:[GDP (IMF)]],16, FALSE)</f>
        <v>$2.88 Tn</v>
      </c>
      <c r="X1676" t="str">
        <f>VLOOKUP(C1676, Query[[Country]:[GDP (UN)]],17, FALSE)</f>
        <v>$2.47 Tn</v>
      </c>
      <c r="Y1676">
        <f>VLOOKUP(C1676, Query[[Country]:[GDP Per Capita]],18, FALSE)</f>
        <v>44061.52</v>
      </c>
    </row>
    <row r="1677" spans="1:25" x14ac:dyDescent="0.2">
      <c r="A1677">
        <v>476</v>
      </c>
      <c r="B1677" t="s">
        <v>1006</v>
      </c>
      <c r="C1677" t="s">
        <v>15</v>
      </c>
      <c r="D1677">
        <v>153</v>
      </c>
      <c r="E1677">
        <v>367</v>
      </c>
      <c r="F1677">
        <v>567</v>
      </c>
      <c r="G1677">
        <v>218</v>
      </c>
      <c r="H1677">
        <v>580</v>
      </c>
      <c r="I1677">
        <v>461</v>
      </c>
      <c r="J1677">
        <v>511</v>
      </c>
      <c r="K1677" t="s">
        <v>2734</v>
      </c>
      <c r="L1677">
        <v>482</v>
      </c>
      <c r="M1677">
        <v>44.86</v>
      </c>
      <c r="N1677">
        <v>2015</v>
      </c>
      <c r="O1677" t="str">
        <f>VLOOKUP(C1677, Query[[Country]:[Population Rank]],2,FALSE)</f>
        <v>3</v>
      </c>
      <c r="P1677" t="str">
        <f>VLOOKUP(C1677, Query[[Country]:[Growth Rate]],3,FALSE)</f>
        <v>0.59%</v>
      </c>
      <c r="Q1677" t="str">
        <f>VLOOKUP(C1677, Query[[Country]:[World Percentage]],4,FALSE)</f>
        <v>4.25%</v>
      </c>
      <c r="R1677" t="str">
        <f>VLOOKUP(C1677, Query[[Country]:[Density]],5,FALSE)</f>
        <v>35.32</v>
      </c>
      <c r="S1677" t="str">
        <f>VLOOKUP(C1677, Query[[Country]:[Land Area]],6, FALSE)</f>
        <v>9,147,420</v>
      </c>
      <c r="T1677" t="str">
        <f>VLOOKUP(C1677, Query[[Country]:[Area]],10, FALSE)</f>
        <v>9,372,610</v>
      </c>
      <c r="U1677" t="str">
        <f>VLOOKUP(C1677, Query[[Country]:[Region]],12, FALSE)</f>
        <v>Americas</v>
      </c>
      <c r="V1677" t="str">
        <f>VLOOKUP(C1677, Query[[Country]:[Subregion]],13, FALSE)</f>
        <v>Northern America</v>
      </c>
      <c r="W1677" t="str">
        <f>VLOOKUP(C1677, Query[[Country]:[GDP (IMF)]],16, FALSE)</f>
        <v>$22.20 Tn</v>
      </c>
      <c r="X1677" t="str">
        <f>VLOOKUP(C1677, Query[[Country]:[GDP (UN)]],17, FALSE)</f>
        <v>$18.62 Tn</v>
      </c>
      <c r="Y1677">
        <f>VLOOKUP(C1677, Query[[Country]:[GDP Per Capita]],18, FALSE)</f>
        <v>67063.27</v>
      </c>
    </row>
    <row r="1678" spans="1:25" x14ac:dyDescent="0.2">
      <c r="A1678">
        <v>477</v>
      </c>
      <c r="B1678" t="s">
        <v>562</v>
      </c>
      <c r="C1678" t="s">
        <v>138</v>
      </c>
      <c r="D1678">
        <v>25</v>
      </c>
      <c r="E1678">
        <v>367</v>
      </c>
      <c r="F1678">
        <v>567</v>
      </c>
      <c r="G1678">
        <v>218</v>
      </c>
      <c r="H1678">
        <v>423</v>
      </c>
      <c r="I1678">
        <v>828</v>
      </c>
      <c r="J1678">
        <v>645</v>
      </c>
      <c r="K1678" t="s">
        <v>2892</v>
      </c>
      <c r="L1678">
        <v>184</v>
      </c>
      <c r="M1678">
        <v>44.86</v>
      </c>
      <c r="N1678">
        <v>2015</v>
      </c>
      <c r="O1678" t="str">
        <f>VLOOKUP(C1678, Query[[Country]:[Population Rank]],2,FALSE)</f>
        <v>1</v>
      </c>
      <c r="P1678" t="str">
        <f>VLOOKUP(C1678, Query[[Country]:[Growth Rate]],3,FALSE)</f>
        <v>0.39%</v>
      </c>
      <c r="Q1678" t="str">
        <f>VLOOKUP(C1678, Query[[Country]:[World Percentage]],4,FALSE)</f>
        <v>18.47%</v>
      </c>
      <c r="R1678" t="str">
        <f>VLOOKUP(C1678, Query[[Country]:[Density]],5,FALSE)</f>
        <v>148.28</v>
      </c>
      <c r="S1678" t="str">
        <f>VLOOKUP(C1678, Query[[Country]:[Land Area]],6, FALSE)</f>
        <v>9,388,211</v>
      </c>
      <c r="T1678" t="str">
        <f>VLOOKUP(C1678, Query[[Country]:[Area]],10, FALSE)</f>
        <v>9,706,961</v>
      </c>
      <c r="U1678" t="str">
        <f>VLOOKUP(C1678, Query[[Country]:[Region]],12, FALSE)</f>
        <v>Asia</v>
      </c>
      <c r="V1678" t="str">
        <f>VLOOKUP(C1678, Query[[Country]:[Subregion]],13, FALSE)</f>
        <v>Eastern Asia</v>
      </c>
      <c r="W1678" t="str">
        <f>VLOOKUP(C1678, Query[[Country]:[GDP (IMF)]],16, FALSE)</f>
        <v>$15.47 Tn</v>
      </c>
      <c r="X1678" t="str">
        <f>VLOOKUP(C1678, Query[[Country]:[GDP (UN)]],17, FALSE)</f>
        <v>$11.22 Tn</v>
      </c>
      <c r="Y1678">
        <f>VLOOKUP(C1678, Query[[Country]:[GDP Per Capita]],18, FALSE)</f>
        <v>10746.78</v>
      </c>
    </row>
    <row r="1679" spans="1:25" x14ac:dyDescent="0.2">
      <c r="A1679">
        <v>478</v>
      </c>
      <c r="B1679" t="s">
        <v>494</v>
      </c>
      <c r="C1679" t="s">
        <v>154</v>
      </c>
      <c r="D1679">
        <v>4</v>
      </c>
      <c r="E1679">
        <v>367</v>
      </c>
      <c r="F1679">
        <v>148</v>
      </c>
      <c r="G1679">
        <v>218</v>
      </c>
      <c r="H1679">
        <v>562</v>
      </c>
      <c r="I1679">
        <v>397</v>
      </c>
      <c r="J1679">
        <v>368</v>
      </c>
      <c r="K1679" t="s">
        <v>2899</v>
      </c>
      <c r="L1679">
        <v>539</v>
      </c>
      <c r="M1679">
        <v>44.85</v>
      </c>
      <c r="N1679">
        <v>2015</v>
      </c>
      <c r="O1679" t="str">
        <f>VLOOKUP(C1679, Query[[Country]:[Population Rank]],2,FALSE)</f>
        <v>25</v>
      </c>
      <c r="P1679" t="str">
        <f>VLOOKUP(C1679, Query[[Country]:[Growth Rate]],3,FALSE)</f>
        <v>1.28%</v>
      </c>
      <c r="Q1679" t="str">
        <f>VLOOKUP(C1679, Query[[Country]:[World Percentage]],4,FALSE)</f>
        <v>0.76%</v>
      </c>
      <c r="R1679" t="str">
        <f>VLOOKUP(C1679, Query[[Country]:[Density]],5,FALSE)</f>
        <v>48.57</v>
      </c>
      <c r="S1679" t="str">
        <f>VLOOKUP(C1679, Query[[Country]:[Land Area]],6, FALSE)</f>
        <v>1,213,090</v>
      </c>
      <c r="T1679" t="str">
        <f>VLOOKUP(C1679, Query[[Country]:[Area]],10, FALSE)</f>
        <v>1,221,037</v>
      </c>
      <c r="U1679" t="str">
        <f>VLOOKUP(C1679, Query[[Country]:[Region]],12, FALSE)</f>
        <v>Africa</v>
      </c>
      <c r="V1679" t="str">
        <f>VLOOKUP(C1679, Query[[Country]:[Subregion]],13, FALSE)</f>
        <v>Southern Africa</v>
      </c>
      <c r="W1679" t="str">
        <f>VLOOKUP(C1679, Query[[Country]:[GDP (IMF)]],16, FALSE)</f>
        <v>$386.73 Bn</v>
      </c>
      <c r="X1679" t="str">
        <f>VLOOKUP(C1679, Query[[Country]:[GDP (UN)]],17, FALSE)</f>
        <v>$295.44 Bn</v>
      </c>
      <c r="Y1679">
        <f>VLOOKUP(C1679, Query[[Country]:[GDP Per Capita]],18, FALSE)</f>
        <v>6520.58</v>
      </c>
    </row>
    <row r="1680" spans="1:25" x14ac:dyDescent="0.2">
      <c r="A1680">
        <v>479</v>
      </c>
      <c r="B1680" t="s">
        <v>549</v>
      </c>
      <c r="C1680" t="s">
        <v>138</v>
      </c>
      <c r="D1680">
        <v>26</v>
      </c>
      <c r="E1680">
        <v>367</v>
      </c>
      <c r="F1680">
        <v>563</v>
      </c>
      <c r="G1680">
        <v>218</v>
      </c>
      <c r="H1680">
        <v>269</v>
      </c>
      <c r="I1680">
        <v>478</v>
      </c>
      <c r="J1680">
        <v>645</v>
      </c>
      <c r="K1680" t="s">
        <v>2853</v>
      </c>
      <c r="L1680">
        <v>597</v>
      </c>
      <c r="M1680">
        <v>44.85</v>
      </c>
      <c r="N1680">
        <v>2015</v>
      </c>
      <c r="O1680" t="str">
        <f>VLOOKUP(C1680, Query[[Country]:[Population Rank]],2,FALSE)</f>
        <v>1</v>
      </c>
      <c r="P1680" t="str">
        <f>VLOOKUP(C1680, Query[[Country]:[Growth Rate]],3,FALSE)</f>
        <v>0.39%</v>
      </c>
      <c r="Q1680" t="str">
        <f>VLOOKUP(C1680, Query[[Country]:[World Percentage]],4,FALSE)</f>
        <v>18.47%</v>
      </c>
      <c r="R1680" t="str">
        <f>VLOOKUP(C1680, Query[[Country]:[Density]],5,FALSE)</f>
        <v>148.28</v>
      </c>
      <c r="S1680" t="str">
        <f>VLOOKUP(C1680, Query[[Country]:[Land Area]],6, FALSE)</f>
        <v>9,388,211</v>
      </c>
      <c r="T1680" t="str">
        <f>VLOOKUP(C1680, Query[[Country]:[Area]],10, FALSE)</f>
        <v>9,706,961</v>
      </c>
      <c r="U1680" t="str">
        <f>VLOOKUP(C1680, Query[[Country]:[Region]],12, FALSE)</f>
        <v>Asia</v>
      </c>
      <c r="V1680" t="str">
        <f>VLOOKUP(C1680, Query[[Country]:[Subregion]],13, FALSE)</f>
        <v>Eastern Asia</v>
      </c>
      <c r="W1680" t="str">
        <f>VLOOKUP(C1680, Query[[Country]:[GDP (IMF)]],16, FALSE)</f>
        <v>$15.47 Tn</v>
      </c>
      <c r="X1680" t="str">
        <f>VLOOKUP(C1680, Query[[Country]:[GDP (UN)]],17, FALSE)</f>
        <v>$11.22 Tn</v>
      </c>
      <c r="Y1680">
        <f>VLOOKUP(C1680, Query[[Country]:[GDP Per Capita]],18, FALSE)</f>
        <v>10746.78</v>
      </c>
    </row>
    <row r="1681" spans="1:25" x14ac:dyDescent="0.2">
      <c r="A1681">
        <v>480</v>
      </c>
      <c r="B1681" t="s">
        <v>523</v>
      </c>
      <c r="C1681" t="s">
        <v>15</v>
      </c>
      <c r="D1681">
        <v>154</v>
      </c>
      <c r="E1681">
        <v>274</v>
      </c>
      <c r="F1681">
        <v>114</v>
      </c>
      <c r="G1681">
        <v>218</v>
      </c>
      <c r="H1681">
        <v>784</v>
      </c>
      <c r="I1681">
        <v>713</v>
      </c>
      <c r="J1681">
        <v>511</v>
      </c>
      <c r="K1681" t="s">
        <v>2900</v>
      </c>
      <c r="L1681">
        <v>861</v>
      </c>
      <c r="M1681">
        <v>44.85</v>
      </c>
      <c r="N1681">
        <v>2015</v>
      </c>
      <c r="O1681" t="str">
        <f>VLOOKUP(C1681, Query[[Country]:[Population Rank]],2,FALSE)</f>
        <v>3</v>
      </c>
      <c r="P1681" t="str">
        <f>VLOOKUP(C1681, Query[[Country]:[Growth Rate]],3,FALSE)</f>
        <v>0.59%</v>
      </c>
      <c r="Q1681" t="str">
        <f>VLOOKUP(C1681, Query[[Country]:[World Percentage]],4,FALSE)</f>
        <v>4.25%</v>
      </c>
      <c r="R1681" t="str">
        <f>VLOOKUP(C1681, Query[[Country]:[Density]],5,FALSE)</f>
        <v>35.32</v>
      </c>
      <c r="S1681" t="str">
        <f>VLOOKUP(C1681, Query[[Country]:[Land Area]],6, FALSE)</f>
        <v>9,147,420</v>
      </c>
      <c r="T1681" t="str">
        <f>VLOOKUP(C1681, Query[[Country]:[Area]],10, FALSE)</f>
        <v>9,372,610</v>
      </c>
      <c r="U1681" t="str">
        <f>VLOOKUP(C1681, Query[[Country]:[Region]],12, FALSE)</f>
        <v>Americas</v>
      </c>
      <c r="V1681" t="str">
        <f>VLOOKUP(C1681, Query[[Country]:[Subregion]],13, FALSE)</f>
        <v>Northern America</v>
      </c>
      <c r="W1681" t="str">
        <f>VLOOKUP(C1681, Query[[Country]:[GDP (IMF)]],16, FALSE)</f>
        <v>$22.20 Tn</v>
      </c>
      <c r="X1681" t="str">
        <f>VLOOKUP(C1681, Query[[Country]:[GDP (UN)]],17, FALSE)</f>
        <v>$18.62 Tn</v>
      </c>
      <c r="Y1681">
        <f>VLOOKUP(C1681, Query[[Country]:[GDP Per Capita]],18, FALSE)</f>
        <v>67063.27</v>
      </c>
    </row>
    <row r="1682" spans="1:25" x14ac:dyDescent="0.2">
      <c r="A1682">
        <v>481</v>
      </c>
      <c r="B1682" t="s">
        <v>445</v>
      </c>
      <c r="C1682" t="s">
        <v>30</v>
      </c>
      <c r="D1682">
        <v>23</v>
      </c>
      <c r="E1682">
        <v>367</v>
      </c>
      <c r="F1682">
        <v>567</v>
      </c>
      <c r="G1682">
        <v>218</v>
      </c>
      <c r="H1682">
        <v>530</v>
      </c>
      <c r="I1682">
        <v>530</v>
      </c>
      <c r="J1682">
        <v>428</v>
      </c>
      <c r="K1682" t="s">
        <v>2888</v>
      </c>
      <c r="L1682">
        <v>191</v>
      </c>
      <c r="M1682">
        <v>44.84</v>
      </c>
      <c r="N1682">
        <v>2015</v>
      </c>
      <c r="O1682" t="str">
        <f>VLOOKUP(C1682, Query[[Country]:[Population Rank]],2,FALSE)</f>
        <v>11</v>
      </c>
      <c r="P1682" t="str">
        <f>VLOOKUP(C1682, Query[[Country]:[Growth Rate]],3,FALSE)</f>
        <v>-0.30%</v>
      </c>
      <c r="Q1682" t="str">
        <f>VLOOKUP(C1682, Query[[Country]:[World Percentage]],4,FALSE)</f>
        <v>1.62%</v>
      </c>
      <c r="R1682" t="str">
        <f>VLOOKUP(C1682, Query[[Country]:[Density]],5,FALSE)</f>
        <v>334.66</v>
      </c>
      <c r="S1682" t="str">
        <f>VLOOKUP(C1682, Query[[Country]:[Land Area]],6, FALSE)</f>
        <v>364,555</v>
      </c>
      <c r="T1682" t="str">
        <f>VLOOKUP(C1682, Query[[Country]:[Area]],10, FALSE)</f>
        <v>377,930</v>
      </c>
      <c r="U1682" t="str">
        <f>VLOOKUP(C1682, Query[[Country]:[Region]],12, FALSE)</f>
        <v>Asia</v>
      </c>
      <c r="V1682" t="str">
        <f>VLOOKUP(C1682, Query[[Country]:[Subregion]],13, FALSE)</f>
        <v>Eastern Asia</v>
      </c>
      <c r="W1682" t="str">
        <f>VLOOKUP(C1682, Query[[Country]:[GDP (IMF)]],16, FALSE)</f>
        <v>$5.50 Tn</v>
      </c>
      <c r="X1682" t="str">
        <f>VLOOKUP(C1682, Query[[Country]:[GDP (UN)]],17, FALSE)</f>
        <v>$4.94 Tn</v>
      </c>
      <c r="Y1682">
        <f>VLOOKUP(C1682, Query[[Country]:[GDP Per Capita]],18, FALSE)</f>
        <v>43450.14</v>
      </c>
    </row>
    <row r="1683" spans="1:25" x14ac:dyDescent="0.2">
      <c r="A1683">
        <v>482</v>
      </c>
      <c r="B1683" t="s">
        <v>344</v>
      </c>
      <c r="C1683" t="s">
        <v>345</v>
      </c>
      <c r="D1683">
        <v>1</v>
      </c>
      <c r="E1683">
        <v>367</v>
      </c>
      <c r="F1683">
        <v>567</v>
      </c>
      <c r="G1683">
        <v>218</v>
      </c>
      <c r="H1683">
        <v>669</v>
      </c>
      <c r="I1683">
        <v>888</v>
      </c>
      <c r="J1683">
        <v>428</v>
      </c>
      <c r="K1683" t="s">
        <v>2901</v>
      </c>
      <c r="L1683">
        <v>94</v>
      </c>
      <c r="M1683">
        <v>44.84</v>
      </c>
      <c r="N1683">
        <v>2015</v>
      </c>
      <c r="O1683" t="str">
        <f>VLOOKUP(C1683, Query[[Country]:[Population Rank]],2,FALSE)</f>
        <v>45</v>
      </c>
      <c r="P1683" t="str">
        <f>VLOOKUP(C1683, Query[[Country]:[Growth Rate]],3,FALSE)</f>
        <v>1.30%</v>
      </c>
      <c r="Q1683" t="str">
        <f>VLOOKUP(C1683, Query[[Country]:[World Percentage]],4,FALSE)</f>
        <v>0.42%</v>
      </c>
      <c r="R1683" t="str">
        <f>VLOOKUP(C1683, Query[[Country]:[Density]],5,FALSE)</f>
        <v>97.84</v>
      </c>
      <c r="S1683" t="str">
        <f>VLOOKUP(C1683, Query[[Country]:[Land Area]],6, FALSE)</f>
        <v>328,550</v>
      </c>
      <c r="T1683" t="str">
        <f>VLOOKUP(C1683, Query[[Country]:[Area]],10, FALSE)</f>
        <v>330,803</v>
      </c>
      <c r="U1683" t="str">
        <f>VLOOKUP(C1683, Query[[Country]:[Region]],12, FALSE)</f>
        <v>Asia</v>
      </c>
      <c r="V1683" t="str">
        <f>VLOOKUP(C1683, Query[[Country]:[Subregion]],13, FALSE)</f>
        <v>South-Eastern Asia</v>
      </c>
      <c r="W1683" t="str">
        <f>VLOOKUP(C1683, Query[[Country]:[GDP (IMF)]],16, FALSE)</f>
        <v>$401.99 Bn</v>
      </c>
      <c r="X1683" t="str">
        <f>VLOOKUP(C1683, Query[[Country]:[GDP (UN)]],17, FALSE)</f>
        <v>$296.53 Bn</v>
      </c>
      <c r="Y1683">
        <f>VLOOKUP(C1683, Query[[Country]:[GDP Per Capita]],18, FALSE)</f>
        <v>12419.98</v>
      </c>
    </row>
    <row r="1684" spans="1:25" x14ac:dyDescent="0.2">
      <c r="A1684">
        <v>483</v>
      </c>
      <c r="B1684" t="s">
        <v>544</v>
      </c>
      <c r="C1684" t="s">
        <v>15</v>
      </c>
      <c r="D1684">
        <v>155</v>
      </c>
      <c r="E1684">
        <v>367</v>
      </c>
      <c r="F1684">
        <v>535</v>
      </c>
      <c r="G1684">
        <v>218</v>
      </c>
      <c r="H1684">
        <v>433</v>
      </c>
      <c r="I1684">
        <v>497</v>
      </c>
      <c r="J1684">
        <v>645</v>
      </c>
      <c r="K1684" t="s">
        <v>2858</v>
      </c>
      <c r="L1684">
        <v>510</v>
      </c>
      <c r="M1684">
        <v>44.83</v>
      </c>
      <c r="N1684">
        <v>2015</v>
      </c>
      <c r="O1684" t="str">
        <f>VLOOKUP(C1684, Query[[Country]:[Population Rank]],2,FALSE)</f>
        <v>3</v>
      </c>
      <c r="P1684" t="str">
        <f>VLOOKUP(C1684, Query[[Country]:[Growth Rate]],3,FALSE)</f>
        <v>0.59%</v>
      </c>
      <c r="Q1684" t="str">
        <f>VLOOKUP(C1684, Query[[Country]:[World Percentage]],4,FALSE)</f>
        <v>4.25%</v>
      </c>
      <c r="R1684" t="str">
        <f>VLOOKUP(C1684, Query[[Country]:[Density]],5,FALSE)</f>
        <v>35.32</v>
      </c>
      <c r="S1684" t="str">
        <f>VLOOKUP(C1684, Query[[Country]:[Land Area]],6, FALSE)</f>
        <v>9,147,420</v>
      </c>
      <c r="T1684" t="str">
        <f>VLOOKUP(C1684, Query[[Country]:[Area]],10, FALSE)</f>
        <v>9,372,610</v>
      </c>
      <c r="U1684" t="str">
        <f>VLOOKUP(C1684, Query[[Country]:[Region]],12, FALSE)</f>
        <v>Americas</v>
      </c>
      <c r="V1684" t="str">
        <f>VLOOKUP(C1684, Query[[Country]:[Subregion]],13, FALSE)</f>
        <v>Northern America</v>
      </c>
      <c r="W1684" t="str">
        <f>VLOOKUP(C1684, Query[[Country]:[GDP (IMF)]],16, FALSE)</f>
        <v>$22.20 Tn</v>
      </c>
      <c r="X1684" t="str">
        <f>VLOOKUP(C1684, Query[[Country]:[GDP (UN)]],17, FALSE)</f>
        <v>$18.62 Tn</v>
      </c>
      <c r="Y1684">
        <f>VLOOKUP(C1684, Query[[Country]:[GDP Per Capita]],18, FALSE)</f>
        <v>67063.27</v>
      </c>
    </row>
    <row r="1685" spans="1:25" x14ac:dyDescent="0.2">
      <c r="A1685">
        <v>484</v>
      </c>
      <c r="B1685" t="s">
        <v>554</v>
      </c>
      <c r="C1685" t="s">
        <v>159</v>
      </c>
      <c r="D1685">
        <v>14</v>
      </c>
      <c r="E1685">
        <v>366</v>
      </c>
      <c r="F1685">
        <v>408</v>
      </c>
      <c r="G1685">
        <v>218</v>
      </c>
      <c r="H1685">
        <v>342</v>
      </c>
      <c r="I1685">
        <v>675</v>
      </c>
      <c r="J1685">
        <v>428</v>
      </c>
      <c r="K1685" t="s">
        <v>2892</v>
      </c>
      <c r="L1685">
        <v>276</v>
      </c>
      <c r="M1685">
        <v>44.83</v>
      </c>
      <c r="N1685">
        <v>2015</v>
      </c>
      <c r="O1685" t="str">
        <f>VLOOKUP(C1685, Query[[Country]:[Population Rank]],2,FALSE)</f>
        <v>30</v>
      </c>
      <c r="P1685" t="str">
        <f>VLOOKUP(C1685, Query[[Country]:[Growth Rate]],3,FALSE)</f>
        <v>0.04%</v>
      </c>
      <c r="Q1685" t="str">
        <f>VLOOKUP(C1685, Query[[Country]:[World Percentage]],4,FALSE)</f>
        <v>0.60%</v>
      </c>
      <c r="R1685" t="str">
        <f>VLOOKUP(C1685, Query[[Country]:[Density]],5,FALSE)</f>
        <v>92.40</v>
      </c>
      <c r="S1685" t="str">
        <f>VLOOKUP(C1685, Query[[Country]:[Land Area]],6, FALSE)</f>
        <v>498,800</v>
      </c>
      <c r="T1685" t="str">
        <f>VLOOKUP(C1685, Query[[Country]:[Area]],10, FALSE)</f>
        <v>505,992</v>
      </c>
      <c r="U1685" t="str">
        <f>VLOOKUP(C1685, Query[[Country]:[Region]],12, FALSE)</f>
        <v>Europe</v>
      </c>
      <c r="V1685" t="str">
        <f>VLOOKUP(C1685, Query[[Country]:[Subregion]],13, FALSE)</f>
        <v>Southern Europe</v>
      </c>
      <c r="W1685" t="str">
        <f>VLOOKUP(C1685, Query[[Country]:[GDP (IMF)]],16, FALSE)</f>
        <v>$1.50 Tn</v>
      </c>
      <c r="X1685" t="str">
        <f>VLOOKUP(C1685, Query[[Country]:[GDP (UN)]],17, FALSE)</f>
        <v>$1.24 Tn</v>
      </c>
      <c r="Y1685">
        <f>VLOOKUP(C1685, Query[[Country]:[GDP Per Capita]],18, FALSE)</f>
        <v>32019.83</v>
      </c>
    </row>
    <row r="1686" spans="1:25" x14ac:dyDescent="0.2">
      <c r="A1686">
        <v>485</v>
      </c>
      <c r="B1686" t="s">
        <v>565</v>
      </c>
      <c r="C1686" t="s">
        <v>159</v>
      </c>
      <c r="D1686">
        <v>15</v>
      </c>
      <c r="E1686">
        <v>367</v>
      </c>
      <c r="F1686">
        <v>567</v>
      </c>
      <c r="G1686">
        <v>218</v>
      </c>
      <c r="H1686">
        <v>318</v>
      </c>
      <c r="I1686">
        <v>387</v>
      </c>
      <c r="J1686">
        <v>511</v>
      </c>
      <c r="K1686" t="s">
        <v>2889</v>
      </c>
      <c r="L1686">
        <v>266</v>
      </c>
      <c r="M1686">
        <v>44.83</v>
      </c>
      <c r="N1686">
        <v>2015</v>
      </c>
      <c r="O1686" t="str">
        <f>VLOOKUP(C1686, Query[[Country]:[Population Rank]],2,FALSE)</f>
        <v>30</v>
      </c>
      <c r="P1686" t="str">
        <f>VLOOKUP(C1686, Query[[Country]:[Growth Rate]],3,FALSE)</f>
        <v>0.04%</v>
      </c>
      <c r="Q1686" t="str">
        <f>VLOOKUP(C1686, Query[[Country]:[World Percentage]],4,FALSE)</f>
        <v>0.60%</v>
      </c>
      <c r="R1686" t="str">
        <f>VLOOKUP(C1686, Query[[Country]:[Density]],5,FALSE)</f>
        <v>92.40</v>
      </c>
      <c r="S1686" t="str">
        <f>VLOOKUP(C1686, Query[[Country]:[Land Area]],6, FALSE)</f>
        <v>498,800</v>
      </c>
      <c r="T1686" t="str">
        <f>VLOOKUP(C1686, Query[[Country]:[Area]],10, FALSE)</f>
        <v>505,992</v>
      </c>
      <c r="U1686" t="str">
        <f>VLOOKUP(C1686, Query[[Country]:[Region]],12, FALSE)</f>
        <v>Europe</v>
      </c>
      <c r="V1686" t="str">
        <f>VLOOKUP(C1686, Query[[Country]:[Subregion]],13, FALSE)</f>
        <v>Southern Europe</v>
      </c>
      <c r="W1686" t="str">
        <f>VLOOKUP(C1686, Query[[Country]:[GDP (IMF)]],16, FALSE)</f>
        <v>$1.50 Tn</v>
      </c>
      <c r="X1686" t="str">
        <f>VLOOKUP(C1686, Query[[Country]:[GDP (UN)]],17, FALSE)</f>
        <v>$1.24 Tn</v>
      </c>
      <c r="Y1686">
        <f>VLOOKUP(C1686, Query[[Country]:[GDP Per Capita]],18, FALSE)</f>
        <v>32019.83</v>
      </c>
    </row>
    <row r="1687" spans="1:25" x14ac:dyDescent="0.2">
      <c r="A1687">
        <v>486</v>
      </c>
      <c r="B1687" t="s">
        <v>449</v>
      </c>
      <c r="C1687" t="s">
        <v>30</v>
      </c>
      <c r="D1687">
        <v>24</v>
      </c>
      <c r="E1687">
        <v>299</v>
      </c>
      <c r="F1687">
        <v>214</v>
      </c>
      <c r="G1687">
        <v>218</v>
      </c>
      <c r="H1687">
        <v>614</v>
      </c>
      <c r="I1687">
        <v>607</v>
      </c>
      <c r="J1687">
        <v>645</v>
      </c>
      <c r="K1687" t="s">
        <v>2874</v>
      </c>
      <c r="L1687">
        <v>233</v>
      </c>
      <c r="M1687">
        <v>44.82</v>
      </c>
      <c r="N1687">
        <v>2015</v>
      </c>
      <c r="O1687" t="str">
        <f>VLOOKUP(C1687, Query[[Country]:[Population Rank]],2,FALSE)</f>
        <v>11</v>
      </c>
      <c r="P1687" t="str">
        <f>VLOOKUP(C1687, Query[[Country]:[Growth Rate]],3,FALSE)</f>
        <v>-0.30%</v>
      </c>
      <c r="Q1687" t="str">
        <f>VLOOKUP(C1687, Query[[Country]:[World Percentage]],4,FALSE)</f>
        <v>1.62%</v>
      </c>
      <c r="R1687" t="str">
        <f>VLOOKUP(C1687, Query[[Country]:[Density]],5,FALSE)</f>
        <v>334.66</v>
      </c>
      <c r="S1687" t="str">
        <f>VLOOKUP(C1687, Query[[Country]:[Land Area]],6, FALSE)</f>
        <v>364,555</v>
      </c>
      <c r="T1687" t="str">
        <f>VLOOKUP(C1687, Query[[Country]:[Area]],10, FALSE)</f>
        <v>377,930</v>
      </c>
      <c r="U1687" t="str">
        <f>VLOOKUP(C1687, Query[[Country]:[Region]],12, FALSE)</f>
        <v>Asia</v>
      </c>
      <c r="V1687" t="str">
        <f>VLOOKUP(C1687, Query[[Country]:[Subregion]],13, FALSE)</f>
        <v>Eastern Asia</v>
      </c>
      <c r="W1687" t="str">
        <f>VLOOKUP(C1687, Query[[Country]:[GDP (IMF)]],16, FALSE)</f>
        <v>$5.50 Tn</v>
      </c>
      <c r="X1687" t="str">
        <f>VLOOKUP(C1687, Query[[Country]:[GDP (UN)]],17, FALSE)</f>
        <v>$4.94 Tn</v>
      </c>
      <c r="Y1687">
        <f>VLOOKUP(C1687, Query[[Country]:[GDP Per Capita]],18, FALSE)</f>
        <v>43450.14</v>
      </c>
    </row>
    <row r="1688" spans="1:25" x14ac:dyDescent="0.2">
      <c r="A1688">
        <v>487</v>
      </c>
      <c r="B1688" t="s">
        <v>493</v>
      </c>
      <c r="C1688" t="s">
        <v>101</v>
      </c>
      <c r="D1688">
        <v>37</v>
      </c>
      <c r="E1688">
        <v>367</v>
      </c>
      <c r="F1688">
        <v>567</v>
      </c>
      <c r="G1688">
        <v>218</v>
      </c>
      <c r="H1688">
        <v>459</v>
      </c>
      <c r="I1688">
        <v>528</v>
      </c>
      <c r="J1688">
        <v>368</v>
      </c>
      <c r="K1688" t="s">
        <v>2731</v>
      </c>
      <c r="L1688">
        <v>284</v>
      </c>
      <c r="M1688">
        <v>44.82</v>
      </c>
      <c r="N1688">
        <v>2015</v>
      </c>
      <c r="O1688" t="str">
        <f>VLOOKUP(C1688, Query[[Country]:[Population Rank]],2,FALSE)</f>
        <v>19</v>
      </c>
      <c r="P1688" t="str">
        <f>VLOOKUP(C1688, Query[[Country]:[Growth Rate]],3,FALSE)</f>
        <v>0.32%</v>
      </c>
      <c r="Q1688" t="str">
        <f>VLOOKUP(C1688, Query[[Country]:[World Percentage]],4,FALSE)</f>
        <v>1.07%</v>
      </c>
      <c r="R1688" t="str">
        <f>VLOOKUP(C1688, Query[[Country]:[Density]],5,FALSE)</f>
        <v>234.61</v>
      </c>
      <c r="S1688" t="str">
        <f>VLOOKUP(C1688, Query[[Country]:[Land Area]],6, FALSE)</f>
        <v>348,560</v>
      </c>
      <c r="T1688" t="str">
        <f>VLOOKUP(C1688, Query[[Country]:[Area]],10, FALSE)</f>
        <v>357,114</v>
      </c>
      <c r="U1688" t="str">
        <f>VLOOKUP(C1688, Query[[Country]:[Region]],12, FALSE)</f>
        <v>Europe</v>
      </c>
      <c r="V1688" t="str">
        <f>VLOOKUP(C1688, Query[[Country]:[Subregion]],13, FALSE)</f>
        <v>Western Europe</v>
      </c>
      <c r="W1688" t="str">
        <f>VLOOKUP(C1688, Query[[Country]:[GDP (IMF)]],16, FALSE)</f>
        <v>$4.16 Tn</v>
      </c>
      <c r="X1688" t="str">
        <f>VLOOKUP(C1688, Query[[Country]:[GDP (UN)]],17, FALSE)</f>
        <v>$3.48 Tn</v>
      </c>
      <c r="Y1688">
        <f>VLOOKUP(C1688, Query[[Country]:[GDP Per Capita]],18, FALSE)</f>
        <v>49617.15</v>
      </c>
    </row>
    <row r="1689" spans="1:25" x14ac:dyDescent="0.2">
      <c r="A1689">
        <v>488</v>
      </c>
      <c r="B1689" t="s">
        <v>503</v>
      </c>
      <c r="C1689" t="s">
        <v>15</v>
      </c>
      <c r="D1689">
        <v>156</v>
      </c>
      <c r="E1689">
        <v>367</v>
      </c>
      <c r="F1689">
        <v>435</v>
      </c>
      <c r="G1689">
        <v>153</v>
      </c>
      <c r="H1689">
        <v>448</v>
      </c>
      <c r="I1689">
        <v>213</v>
      </c>
      <c r="J1689">
        <v>368</v>
      </c>
      <c r="K1689" t="s">
        <v>2888</v>
      </c>
      <c r="L1689">
        <v>490</v>
      </c>
      <c r="M1689">
        <v>44.82</v>
      </c>
      <c r="N1689">
        <v>2015</v>
      </c>
      <c r="O1689" t="str">
        <f>VLOOKUP(C1689, Query[[Country]:[Population Rank]],2,FALSE)</f>
        <v>3</v>
      </c>
      <c r="P1689" t="str">
        <f>VLOOKUP(C1689, Query[[Country]:[Growth Rate]],3,FALSE)</f>
        <v>0.59%</v>
      </c>
      <c r="Q1689" t="str">
        <f>VLOOKUP(C1689, Query[[Country]:[World Percentage]],4,FALSE)</f>
        <v>4.25%</v>
      </c>
      <c r="R1689" t="str">
        <f>VLOOKUP(C1689, Query[[Country]:[Density]],5,FALSE)</f>
        <v>35.32</v>
      </c>
      <c r="S1689" t="str">
        <f>VLOOKUP(C1689, Query[[Country]:[Land Area]],6, FALSE)</f>
        <v>9,147,420</v>
      </c>
      <c r="T1689" t="str">
        <f>VLOOKUP(C1689, Query[[Country]:[Area]],10, FALSE)</f>
        <v>9,372,610</v>
      </c>
      <c r="U1689" t="str">
        <f>VLOOKUP(C1689, Query[[Country]:[Region]],12, FALSE)</f>
        <v>Americas</v>
      </c>
      <c r="V1689" t="str">
        <f>VLOOKUP(C1689, Query[[Country]:[Subregion]],13, FALSE)</f>
        <v>Northern America</v>
      </c>
      <c r="W1689" t="str">
        <f>VLOOKUP(C1689, Query[[Country]:[GDP (IMF)]],16, FALSE)</f>
        <v>$22.20 Tn</v>
      </c>
      <c r="X1689" t="str">
        <f>VLOOKUP(C1689, Query[[Country]:[GDP (UN)]],17, FALSE)</f>
        <v>$18.62 Tn</v>
      </c>
      <c r="Y1689">
        <f>VLOOKUP(C1689, Query[[Country]:[GDP Per Capita]],18, FALSE)</f>
        <v>67063.27</v>
      </c>
    </row>
    <row r="1690" spans="1:25" x14ac:dyDescent="0.2">
      <c r="A1690">
        <v>489</v>
      </c>
      <c r="B1690" t="s">
        <v>504</v>
      </c>
      <c r="C1690" t="s">
        <v>15</v>
      </c>
      <c r="D1690">
        <v>157</v>
      </c>
      <c r="E1690">
        <v>367</v>
      </c>
      <c r="F1690">
        <v>365</v>
      </c>
      <c r="G1690">
        <v>218</v>
      </c>
      <c r="H1690">
        <v>704</v>
      </c>
      <c r="I1690">
        <v>606</v>
      </c>
      <c r="J1690">
        <v>428</v>
      </c>
      <c r="K1690" t="s">
        <v>2858</v>
      </c>
      <c r="L1690">
        <v>871</v>
      </c>
      <c r="M1690">
        <v>44.81</v>
      </c>
      <c r="N1690">
        <v>2015</v>
      </c>
      <c r="O1690" t="str">
        <f>VLOOKUP(C1690, Query[[Country]:[Population Rank]],2,FALSE)</f>
        <v>3</v>
      </c>
      <c r="P1690" t="str">
        <f>VLOOKUP(C1690, Query[[Country]:[Growth Rate]],3,FALSE)</f>
        <v>0.59%</v>
      </c>
      <c r="Q1690" t="str">
        <f>VLOOKUP(C1690, Query[[Country]:[World Percentage]],4,FALSE)</f>
        <v>4.25%</v>
      </c>
      <c r="R1690" t="str">
        <f>VLOOKUP(C1690, Query[[Country]:[Density]],5,FALSE)</f>
        <v>35.32</v>
      </c>
      <c r="S1690" t="str">
        <f>VLOOKUP(C1690, Query[[Country]:[Land Area]],6, FALSE)</f>
        <v>9,147,420</v>
      </c>
      <c r="T1690" t="str">
        <f>VLOOKUP(C1690, Query[[Country]:[Area]],10, FALSE)</f>
        <v>9,372,610</v>
      </c>
      <c r="U1690" t="str">
        <f>VLOOKUP(C1690, Query[[Country]:[Region]],12, FALSE)</f>
        <v>Americas</v>
      </c>
      <c r="V1690" t="str">
        <f>VLOOKUP(C1690, Query[[Country]:[Subregion]],13, FALSE)</f>
        <v>Northern America</v>
      </c>
      <c r="W1690" t="str">
        <f>VLOOKUP(C1690, Query[[Country]:[GDP (IMF)]],16, FALSE)</f>
        <v>$22.20 Tn</v>
      </c>
      <c r="X1690" t="str">
        <f>VLOOKUP(C1690, Query[[Country]:[GDP (UN)]],17, FALSE)</f>
        <v>$18.62 Tn</v>
      </c>
      <c r="Y1690">
        <f>VLOOKUP(C1690, Query[[Country]:[GDP Per Capita]],18, FALSE)</f>
        <v>67063.27</v>
      </c>
    </row>
    <row r="1691" spans="1:25" x14ac:dyDescent="0.2">
      <c r="A1691">
        <v>490</v>
      </c>
      <c r="B1691" t="s">
        <v>502</v>
      </c>
      <c r="C1691" t="s">
        <v>101</v>
      </c>
      <c r="D1691">
        <v>38</v>
      </c>
      <c r="E1691">
        <v>367</v>
      </c>
      <c r="F1691">
        <v>567</v>
      </c>
      <c r="G1691">
        <v>218</v>
      </c>
      <c r="H1691">
        <v>475</v>
      </c>
      <c r="I1691">
        <v>337</v>
      </c>
      <c r="J1691">
        <v>368</v>
      </c>
      <c r="K1691" t="s">
        <v>2735</v>
      </c>
      <c r="L1691">
        <v>614</v>
      </c>
      <c r="M1691">
        <v>44.81</v>
      </c>
      <c r="N1691">
        <v>2015</v>
      </c>
      <c r="O1691" t="str">
        <f>VLOOKUP(C1691, Query[[Country]:[Population Rank]],2,FALSE)</f>
        <v>19</v>
      </c>
      <c r="P1691" t="str">
        <f>VLOOKUP(C1691, Query[[Country]:[Growth Rate]],3,FALSE)</f>
        <v>0.32%</v>
      </c>
      <c r="Q1691" t="str">
        <f>VLOOKUP(C1691, Query[[Country]:[World Percentage]],4,FALSE)</f>
        <v>1.07%</v>
      </c>
      <c r="R1691" t="str">
        <f>VLOOKUP(C1691, Query[[Country]:[Density]],5,FALSE)</f>
        <v>234.61</v>
      </c>
      <c r="S1691" t="str">
        <f>VLOOKUP(C1691, Query[[Country]:[Land Area]],6, FALSE)</f>
        <v>348,560</v>
      </c>
      <c r="T1691" t="str">
        <f>VLOOKUP(C1691, Query[[Country]:[Area]],10, FALSE)</f>
        <v>357,114</v>
      </c>
      <c r="U1691" t="str">
        <f>VLOOKUP(C1691, Query[[Country]:[Region]],12, FALSE)</f>
        <v>Europe</v>
      </c>
      <c r="V1691" t="str">
        <f>VLOOKUP(C1691, Query[[Country]:[Subregion]],13, FALSE)</f>
        <v>Western Europe</v>
      </c>
      <c r="W1691" t="str">
        <f>VLOOKUP(C1691, Query[[Country]:[GDP (IMF)]],16, FALSE)</f>
        <v>$4.16 Tn</v>
      </c>
      <c r="X1691" t="str">
        <f>VLOOKUP(C1691, Query[[Country]:[GDP (UN)]],17, FALSE)</f>
        <v>$3.48 Tn</v>
      </c>
      <c r="Y1691">
        <f>VLOOKUP(C1691, Query[[Country]:[GDP Per Capita]],18, FALSE)</f>
        <v>49617.15</v>
      </c>
    </row>
    <row r="1692" spans="1:25" x14ac:dyDescent="0.2">
      <c r="A1692">
        <v>491</v>
      </c>
      <c r="B1692" t="s">
        <v>576</v>
      </c>
      <c r="C1692" t="s">
        <v>358</v>
      </c>
      <c r="D1692">
        <v>4</v>
      </c>
      <c r="E1692">
        <v>333</v>
      </c>
      <c r="F1692">
        <v>167</v>
      </c>
      <c r="G1692">
        <v>218</v>
      </c>
      <c r="H1692">
        <v>720</v>
      </c>
      <c r="I1692">
        <v>786</v>
      </c>
      <c r="J1692">
        <v>368</v>
      </c>
      <c r="K1692" t="s">
        <v>2886</v>
      </c>
      <c r="L1692">
        <v>824</v>
      </c>
      <c r="M1692">
        <v>44.8</v>
      </c>
      <c r="N1692">
        <v>2015</v>
      </c>
      <c r="O1692" t="str">
        <f>VLOOKUP(C1692, Query[[Country]:[Population Rank]],2,FALSE)</f>
        <v>2</v>
      </c>
      <c r="P1692" t="str">
        <f>VLOOKUP(C1692, Query[[Country]:[Growth Rate]],3,FALSE)</f>
        <v>0.99%</v>
      </c>
      <c r="Q1692" t="str">
        <f>VLOOKUP(C1692, Query[[Country]:[World Percentage]],4,FALSE)</f>
        <v>17.70%</v>
      </c>
      <c r="R1692" t="str">
        <f>VLOOKUP(C1692, Query[[Country]:[Density]],5,FALSE)</f>
        <v>419.76</v>
      </c>
      <c r="S1692" t="str">
        <f>VLOOKUP(C1692, Query[[Country]:[Land Area]],6, FALSE)</f>
        <v>2,973,190</v>
      </c>
      <c r="T1692" t="str">
        <f>VLOOKUP(C1692, Query[[Country]:[Area]],10, FALSE)</f>
        <v>3,287,590</v>
      </c>
      <c r="U1692" t="str">
        <f>VLOOKUP(C1692, Query[[Country]:[Region]],12, FALSE)</f>
        <v>Asia</v>
      </c>
      <c r="V1692" t="str">
        <f>VLOOKUP(C1692, Query[[Country]:[Subregion]],13, FALSE)</f>
        <v>Southern Asia</v>
      </c>
      <c r="W1692" t="str">
        <f>VLOOKUP(C1692, Query[[Country]:[GDP (IMF)]],16, FALSE)</f>
        <v>$3.26 Tn</v>
      </c>
      <c r="X1692" t="str">
        <f>VLOOKUP(C1692, Query[[Country]:[GDP (UN)]],17, FALSE)</f>
        <v>$2.26 Tn</v>
      </c>
      <c r="Y1692">
        <f>VLOOKUP(C1692, Query[[Country]:[GDP Per Capita]],18, FALSE)</f>
        <v>2360.66</v>
      </c>
    </row>
    <row r="1693" spans="1:25" x14ac:dyDescent="0.2">
      <c r="A1693">
        <v>492</v>
      </c>
      <c r="B1693" t="s">
        <v>531</v>
      </c>
      <c r="C1693" t="s">
        <v>101</v>
      </c>
      <c r="D1693">
        <v>39</v>
      </c>
      <c r="E1693">
        <v>367</v>
      </c>
      <c r="F1693">
        <v>485</v>
      </c>
      <c r="G1693">
        <v>218</v>
      </c>
      <c r="H1693">
        <v>434</v>
      </c>
      <c r="I1693">
        <v>507</v>
      </c>
      <c r="J1693">
        <v>368</v>
      </c>
      <c r="K1693" t="s">
        <v>2888</v>
      </c>
      <c r="L1693">
        <v>250</v>
      </c>
      <c r="M1693">
        <v>44.8</v>
      </c>
      <c r="N1693">
        <v>2015</v>
      </c>
      <c r="O1693" t="str">
        <f>VLOOKUP(C1693, Query[[Country]:[Population Rank]],2,FALSE)</f>
        <v>19</v>
      </c>
      <c r="P1693" t="str">
        <f>VLOOKUP(C1693, Query[[Country]:[Growth Rate]],3,FALSE)</f>
        <v>0.32%</v>
      </c>
      <c r="Q1693" t="str">
        <f>VLOOKUP(C1693, Query[[Country]:[World Percentage]],4,FALSE)</f>
        <v>1.07%</v>
      </c>
      <c r="R1693" t="str">
        <f>VLOOKUP(C1693, Query[[Country]:[Density]],5,FALSE)</f>
        <v>234.61</v>
      </c>
      <c r="S1693" t="str">
        <f>VLOOKUP(C1693, Query[[Country]:[Land Area]],6, FALSE)</f>
        <v>348,560</v>
      </c>
      <c r="T1693" t="str">
        <f>VLOOKUP(C1693, Query[[Country]:[Area]],10, FALSE)</f>
        <v>357,114</v>
      </c>
      <c r="U1693" t="str">
        <f>VLOOKUP(C1693, Query[[Country]:[Region]],12, FALSE)</f>
        <v>Europe</v>
      </c>
      <c r="V1693" t="str">
        <f>VLOOKUP(C1693, Query[[Country]:[Subregion]],13, FALSE)</f>
        <v>Western Europe</v>
      </c>
      <c r="W1693" t="str">
        <f>VLOOKUP(C1693, Query[[Country]:[GDP (IMF)]],16, FALSE)</f>
        <v>$4.16 Tn</v>
      </c>
      <c r="X1693" t="str">
        <f>VLOOKUP(C1693, Query[[Country]:[GDP (UN)]],17, FALSE)</f>
        <v>$3.48 Tn</v>
      </c>
      <c r="Y1693">
        <f>VLOOKUP(C1693, Query[[Country]:[GDP Per Capita]],18, FALSE)</f>
        <v>49617.15</v>
      </c>
    </row>
    <row r="1694" spans="1:25" x14ac:dyDescent="0.2">
      <c r="A1694">
        <v>493</v>
      </c>
      <c r="B1694" t="s">
        <v>539</v>
      </c>
      <c r="C1694" t="s">
        <v>15</v>
      </c>
      <c r="D1694">
        <v>158</v>
      </c>
      <c r="E1694">
        <v>367</v>
      </c>
      <c r="F1694">
        <v>567</v>
      </c>
      <c r="G1694">
        <v>218</v>
      </c>
      <c r="H1694">
        <v>587</v>
      </c>
      <c r="I1694">
        <v>391</v>
      </c>
      <c r="J1694">
        <v>428</v>
      </c>
      <c r="K1694" t="s">
        <v>2735</v>
      </c>
      <c r="L1694">
        <v>423</v>
      </c>
      <c r="M1694">
        <v>44.8</v>
      </c>
      <c r="N1694">
        <v>2015</v>
      </c>
      <c r="O1694" t="str">
        <f>VLOOKUP(C1694, Query[[Country]:[Population Rank]],2,FALSE)</f>
        <v>3</v>
      </c>
      <c r="P1694" t="str">
        <f>VLOOKUP(C1694, Query[[Country]:[Growth Rate]],3,FALSE)</f>
        <v>0.59%</v>
      </c>
      <c r="Q1694" t="str">
        <f>VLOOKUP(C1694, Query[[Country]:[World Percentage]],4,FALSE)</f>
        <v>4.25%</v>
      </c>
      <c r="R1694" t="str">
        <f>VLOOKUP(C1694, Query[[Country]:[Density]],5,FALSE)</f>
        <v>35.32</v>
      </c>
      <c r="S1694" t="str">
        <f>VLOOKUP(C1694, Query[[Country]:[Land Area]],6, FALSE)</f>
        <v>9,147,420</v>
      </c>
      <c r="T1694" t="str">
        <f>VLOOKUP(C1694, Query[[Country]:[Area]],10, FALSE)</f>
        <v>9,372,610</v>
      </c>
      <c r="U1694" t="str">
        <f>VLOOKUP(C1694, Query[[Country]:[Region]],12, FALSE)</f>
        <v>Americas</v>
      </c>
      <c r="V1694" t="str">
        <f>VLOOKUP(C1694, Query[[Country]:[Subregion]],13, FALSE)</f>
        <v>Northern America</v>
      </c>
      <c r="W1694" t="str">
        <f>VLOOKUP(C1694, Query[[Country]:[GDP (IMF)]],16, FALSE)</f>
        <v>$22.20 Tn</v>
      </c>
      <c r="X1694" t="str">
        <f>VLOOKUP(C1694, Query[[Country]:[GDP (UN)]],17, FALSE)</f>
        <v>$18.62 Tn</v>
      </c>
      <c r="Y1694">
        <f>VLOOKUP(C1694, Query[[Country]:[GDP Per Capita]],18, FALSE)</f>
        <v>67063.27</v>
      </c>
    </row>
    <row r="1695" spans="1:25" x14ac:dyDescent="0.2">
      <c r="A1695">
        <v>494</v>
      </c>
      <c r="B1695" t="s">
        <v>579</v>
      </c>
      <c r="C1695" t="s">
        <v>115</v>
      </c>
      <c r="D1695">
        <v>11</v>
      </c>
      <c r="E1695">
        <v>367</v>
      </c>
      <c r="F1695">
        <v>567</v>
      </c>
      <c r="G1695">
        <v>218</v>
      </c>
      <c r="H1695">
        <v>408</v>
      </c>
      <c r="I1695">
        <v>496</v>
      </c>
      <c r="J1695">
        <v>812</v>
      </c>
      <c r="K1695" t="s">
        <v>2890</v>
      </c>
      <c r="L1695">
        <v>322</v>
      </c>
      <c r="M1695">
        <v>44.79</v>
      </c>
      <c r="N1695">
        <v>2015</v>
      </c>
      <c r="O1695" t="str">
        <f>VLOOKUP(C1695, Query[[Country]:[Population Rank]],2,FALSE)</f>
        <v>55</v>
      </c>
      <c r="P1695" t="str">
        <f>VLOOKUP(C1695, Query[[Country]:[Growth Rate]],3,FALSE)</f>
        <v>1.18%</v>
      </c>
      <c r="Q1695" t="str">
        <f>VLOOKUP(C1695, Query[[Country]:[World Percentage]],4,FALSE)</f>
        <v>0.33%</v>
      </c>
      <c r="R1695" t="str">
        <f>VLOOKUP(C1695, Query[[Country]:[Density]],5,FALSE)</f>
        <v>3.32</v>
      </c>
      <c r="S1695" t="str">
        <f>VLOOKUP(C1695, Query[[Country]:[Land Area]],6, FALSE)</f>
        <v>7,682,300</v>
      </c>
      <c r="T1695" t="str">
        <f>VLOOKUP(C1695, Query[[Country]:[Area]],10, FALSE)</f>
        <v>7,692,024</v>
      </c>
      <c r="U1695" t="str">
        <f>VLOOKUP(C1695, Query[[Country]:[Region]],12, FALSE)</f>
        <v>Oceania</v>
      </c>
      <c r="V1695" t="str">
        <f>VLOOKUP(C1695, Query[[Country]:[Subregion]],13, FALSE)</f>
        <v>Australia and New Zealand</v>
      </c>
      <c r="W1695" t="str">
        <f>VLOOKUP(C1695, Query[[Country]:[GDP (IMF)]],16, FALSE)</f>
        <v>$1.48 Tn</v>
      </c>
      <c r="X1695" t="str">
        <f>VLOOKUP(C1695, Query[[Country]:[GDP (UN)]],17, FALSE)</f>
        <v>$1.30 Tn</v>
      </c>
      <c r="Y1695">
        <f>VLOOKUP(C1695, Query[[Country]:[GDP Per Capita]],18, FALSE)</f>
        <v>58096.73</v>
      </c>
    </row>
    <row r="1696" spans="1:25" x14ac:dyDescent="0.2">
      <c r="A1696">
        <v>495</v>
      </c>
      <c r="B1696" t="s">
        <v>527</v>
      </c>
      <c r="C1696" t="s">
        <v>92</v>
      </c>
      <c r="D1696">
        <v>17</v>
      </c>
      <c r="E1696">
        <v>367</v>
      </c>
      <c r="F1696">
        <v>436</v>
      </c>
      <c r="G1696">
        <v>218</v>
      </c>
      <c r="H1696">
        <v>421</v>
      </c>
      <c r="I1696">
        <v>599</v>
      </c>
      <c r="J1696">
        <v>645</v>
      </c>
      <c r="K1696" t="s">
        <v>2890</v>
      </c>
      <c r="L1696">
        <v>370</v>
      </c>
      <c r="M1696">
        <v>44.79</v>
      </c>
      <c r="N1696">
        <v>2015</v>
      </c>
      <c r="O1696" t="str">
        <f>VLOOKUP(C1696, Query[[Country]:[Population Rank]],2,FALSE)</f>
        <v>28</v>
      </c>
      <c r="P1696" t="str">
        <f>VLOOKUP(C1696, Query[[Country]:[Growth Rate]],3,FALSE)</f>
        <v>0.09%</v>
      </c>
      <c r="Q1696" t="str">
        <f>VLOOKUP(C1696, Query[[Country]:[World Percentage]],4,FALSE)</f>
        <v>0.66%</v>
      </c>
      <c r="R1696" t="str">
        <f>VLOOKUP(C1696, Query[[Country]:[Density]],5,FALSE)</f>
        <v>511.62</v>
      </c>
      <c r="S1696" t="str">
        <f>VLOOKUP(C1696, Query[[Country]:[Land Area]],6, FALSE)</f>
        <v>97,230</v>
      </c>
      <c r="T1696" t="str">
        <f>VLOOKUP(C1696, Query[[Country]:[Area]],10, FALSE)</f>
        <v>100,210</v>
      </c>
      <c r="U1696" t="str">
        <f>VLOOKUP(C1696, Query[[Country]:[Region]],12, FALSE)</f>
        <v>Asia</v>
      </c>
      <c r="V1696" t="str">
        <f>VLOOKUP(C1696, Query[[Country]:[Subregion]],13, FALSE)</f>
        <v>Eastern Asia</v>
      </c>
      <c r="W1696" t="str">
        <f>VLOOKUP(C1696, Query[[Country]:[GDP (IMF)]],16, FALSE)</f>
        <v>$1.74 Tn</v>
      </c>
      <c r="X1696" t="str">
        <f>VLOOKUP(C1696, Query[[Country]:[GDP (UN)]],17, FALSE)</f>
        <v>$1.41 Tn</v>
      </c>
      <c r="Y1696">
        <f>VLOOKUP(C1696, Query[[Country]:[GDP Per Capita]],18, FALSE)</f>
        <v>34023.56</v>
      </c>
    </row>
    <row r="1697" spans="1:25" x14ac:dyDescent="0.2">
      <c r="A1697">
        <v>496</v>
      </c>
      <c r="B1697" t="s">
        <v>1007</v>
      </c>
      <c r="C1697" t="s">
        <v>138</v>
      </c>
      <c r="D1697">
        <v>27</v>
      </c>
      <c r="E1697">
        <v>367</v>
      </c>
      <c r="F1697">
        <v>100</v>
      </c>
      <c r="G1697">
        <v>218</v>
      </c>
      <c r="H1697">
        <v>965</v>
      </c>
      <c r="I1697">
        <v>936</v>
      </c>
      <c r="J1697">
        <v>812</v>
      </c>
      <c r="K1697" t="s">
        <v>2902</v>
      </c>
      <c r="L1697">
        <v>715</v>
      </c>
      <c r="M1697">
        <v>44.79</v>
      </c>
      <c r="N1697">
        <v>2015</v>
      </c>
      <c r="O1697" t="str">
        <f>VLOOKUP(C1697, Query[[Country]:[Population Rank]],2,FALSE)</f>
        <v>1</v>
      </c>
      <c r="P1697" t="str">
        <f>VLOOKUP(C1697, Query[[Country]:[Growth Rate]],3,FALSE)</f>
        <v>0.39%</v>
      </c>
      <c r="Q1697" t="str">
        <f>VLOOKUP(C1697, Query[[Country]:[World Percentage]],4,FALSE)</f>
        <v>18.47%</v>
      </c>
      <c r="R1697" t="str">
        <f>VLOOKUP(C1697, Query[[Country]:[Density]],5,FALSE)</f>
        <v>148.28</v>
      </c>
      <c r="S1697" t="str">
        <f>VLOOKUP(C1697, Query[[Country]:[Land Area]],6, FALSE)</f>
        <v>9,388,211</v>
      </c>
      <c r="T1697" t="str">
        <f>VLOOKUP(C1697, Query[[Country]:[Area]],10, FALSE)</f>
        <v>9,706,961</v>
      </c>
      <c r="U1697" t="str">
        <f>VLOOKUP(C1697, Query[[Country]:[Region]],12, FALSE)</f>
        <v>Asia</v>
      </c>
      <c r="V1697" t="str">
        <f>VLOOKUP(C1697, Query[[Country]:[Subregion]],13, FALSE)</f>
        <v>Eastern Asia</v>
      </c>
      <c r="W1697" t="str">
        <f>VLOOKUP(C1697, Query[[Country]:[GDP (IMF)]],16, FALSE)</f>
        <v>$15.47 Tn</v>
      </c>
      <c r="X1697" t="str">
        <f>VLOOKUP(C1697, Query[[Country]:[GDP (UN)]],17, FALSE)</f>
        <v>$11.22 Tn</v>
      </c>
      <c r="Y1697">
        <f>VLOOKUP(C1697, Query[[Country]:[GDP Per Capita]],18, FALSE)</f>
        <v>10746.78</v>
      </c>
    </row>
    <row r="1698" spans="1:25" x14ac:dyDescent="0.2">
      <c r="A1698">
        <v>497</v>
      </c>
      <c r="B1698" t="s">
        <v>542</v>
      </c>
      <c r="C1698" t="s">
        <v>101</v>
      </c>
      <c r="D1698">
        <v>40</v>
      </c>
      <c r="E1698">
        <v>358</v>
      </c>
      <c r="F1698">
        <v>567</v>
      </c>
      <c r="G1698">
        <v>210</v>
      </c>
      <c r="H1698">
        <v>394</v>
      </c>
      <c r="I1698">
        <v>345</v>
      </c>
      <c r="J1698">
        <v>812</v>
      </c>
      <c r="K1698" t="s">
        <v>2873</v>
      </c>
      <c r="L1698">
        <v>706</v>
      </c>
      <c r="M1698">
        <v>44.79</v>
      </c>
      <c r="N1698">
        <v>2015</v>
      </c>
      <c r="O1698" t="str">
        <f>VLOOKUP(C1698, Query[[Country]:[Population Rank]],2,FALSE)</f>
        <v>19</v>
      </c>
      <c r="P1698" t="str">
        <f>VLOOKUP(C1698, Query[[Country]:[Growth Rate]],3,FALSE)</f>
        <v>0.32%</v>
      </c>
      <c r="Q1698" t="str">
        <f>VLOOKUP(C1698, Query[[Country]:[World Percentage]],4,FALSE)</f>
        <v>1.07%</v>
      </c>
      <c r="R1698" t="str">
        <f>VLOOKUP(C1698, Query[[Country]:[Density]],5,FALSE)</f>
        <v>234.61</v>
      </c>
      <c r="S1698" t="str">
        <f>VLOOKUP(C1698, Query[[Country]:[Land Area]],6, FALSE)</f>
        <v>348,560</v>
      </c>
      <c r="T1698" t="str">
        <f>VLOOKUP(C1698, Query[[Country]:[Area]],10, FALSE)</f>
        <v>357,114</v>
      </c>
      <c r="U1698" t="str">
        <f>VLOOKUP(C1698, Query[[Country]:[Region]],12, FALSE)</f>
        <v>Europe</v>
      </c>
      <c r="V1698" t="str">
        <f>VLOOKUP(C1698, Query[[Country]:[Subregion]],13, FALSE)</f>
        <v>Western Europe</v>
      </c>
      <c r="W1698" t="str">
        <f>VLOOKUP(C1698, Query[[Country]:[GDP (IMF)]],16, FALSE)</f>
        <v>$4.16 Tn</v>
      </c>
      <c r="X1698" t="str">
        <f>VLOOKUP(C1698, Query[[Country]:[GDP (UN)]],17, FALSE)</f>
        <v>$3.48 Tn</v>
      </c>
      <c r="Y1698">
        <f>VLOOKUP(C1698, Query[[Country]:[GDP Per Capita]],18, FALSE)</f>
        <v>49617.15</v>
      </c>
    </row>
    <row r="1699" spans="1:25" x14ac:dyDescent="0.2">
      <c r="A1699">
        <v>498</v>
      </c>
      <c r="B1699" t="s">
        <v>526</v>
      </c>
      <c r="C1699" t="s">
        <v>345</v>
      </c>
      <c r="D1699">
        <v>2</v>
      </c>
      <c r="E1699">
        <v>367</v>
      </c>
      <c r="F1699">
        <v>138</v>
      </c>
      <c r="G1699">
        <v>218</v>
      </c>
      <c r="H1699">
        <v>572</v>
      </c>
      <c r="I1699">
        <v>877</v>
      </c>
      <c r="J1699">
        <v>428</v>
      </c>
      <c r="K1699" t="s">
        <v>2903</v>
      </c>
      <c r="L1699">
        <v>274</v>
      </c>
      <c r="M1699">
        <v>44.79</v>
      </c>
      <c r="N1699">
        <v>2015</v>
      </c>
      <c r="O1699" t="str">
        <f>VLOOKUP(C1699, Query[[Country]:[Population Rank]],2,FALSE)</f>
        <v>45</v>
      </c>
      <c r="P1699" t="str">
        <f>VLOOKUP(C1699, Query[[Country]:[Growth Rate]],3,FALSE)</f>
        <v>1.30%</v>
      </c>
      <c r="Q1699" t="str">
        <f>VLOOKUP(C1699, Query[[Country]:[World Percentage]],4,FALSE)</f>
        <v>0.42%</v>
      </c>
      <c r="R1699" t="str">
        <f>VLOOKUP(C1699, Query[[Country]:[Density]],5,FALSE)</f>
        <v>97.84</v>
      </c>
      <c r="S1699" t="str">
        <f>VLOOKUP(C1699, Query[[Country]:[Land Area]],6, FALSE)</f>
        <v>328,550</v>
      </c>
      <c r="T1699" t="str">
        <f>VLOOKUP(C1699, Query[[Country]:[Area]],10, FALSE)</f>
        <v>330,803</v>
      </c>
      <c r="U1699" t="str">
        <f>VLOOKUP(C1699, Query[[Country]:[Region]],12, FALSE)</f>
        <v>Asia</v>
      </c>
      <c r="V1699" t="str">
        <f>VLOOKUP(C1699, Query[[Country]:[Subregion]],13, FALSE)</f>
        <v>South-Eastern Asia</v>
      </c>
      <c r="W1699" t="str">
        <f>VLOOKUP(C1699, Query[[Country]:[GDP (IMF)]],16, FALSE)</f>
        <v>$401.99 Bn</v>
      </c>
      <c r="X1699" t="str">
        <f>VLOOKUP(C1699, Query[[Country]:[GDP (UN)]],17, FALSE)</f>
        <v>$296.53 Bn</v>
      </c>
      <c r="Y1699">
        <f>VLOOKUP(C1699, Query[[Country]:[GDP Per Capita]],18, FALSE)</f>
        <v>12419.98</v>
      </c>
    </row>
    <row r="1700" spans="1:25" x14ac:dyDescent="0.2">
      <c r="A1700">
        <v>499</v>
      </c>
      <c r="B1700" t="s">
        <v>591</v>
      </c>
      <c r="C1700" t="s">
        <v>66</v>
      </c>
      <c r="D1700">
        <v>20</v>
      </c>
      <c r="E1700">
        <v>367</v>
      </c>
      <c r="F1700">
        <v>567</v>
      </c>
      <c r="G1700">
        <v>218</v>
      </c>
      <c r="H1700">
        <v>490</v>
      </c>
      <c r="I1700">
        <v>435</v>
      </c>
      <c r="J1700">
        <v>428</v>
      </c>
      <c r="K1700" t="s">
        <v>2735</v>
      </c>
      <c r="L1700">
        <v>731</v>
      </c>
      <c r="M1700">
        <v>44.79</v>
      </c>
      <c r="N1700">
        <v>2015</v>
      </c>
      <c r="O1700" t="str">
        <f>VLOOKUP(C1700, Query[[Country]:[Population Rank]],2,FALSE)</f>
        <v>22</v>
      </c>
      <c r="P1700" t="str">
        <f>VLOOKUP(C1700, Query[[Country]:[Growth Rate]],3,FALSE)</f>
        <v>0.22%</v>
      </c>
      <c r="Q1700" t="str">
        <f>VLOOKUP(C1700, Query[[Country]:[World Percentage]],4,FALSE)</f>
        <v>0.84%</v>
      </c>
      <c r="R1700" t="str">
        <f>VLOOKUP(C1700, Query[[Country]:[Density]],5,FALSE)</f>
        <v>118.31</v>
      </c>
      <c r="S1700" t="str">
        <f>VLOOKUP(C1700, Query[[Country]:[Land Area]],6, FALSE)</f>
        <v>547,557</v>
      </c>
      <c r="T1700" t="str">
        <f>VLOOKUP(C1700, Query[[Country]:[Area]],10, FALSE)</f>
        <v>551,695</v>
      </c>
      <c r="U1700" t="str">
        <f>VLOOKUP(C1700, Query[[Country]:[Region]],12, FALSE)</f>
        <v>Europe</v>
      </c>
      <c r="V1700" t="str">
        <f>VLOOKUP(C1700, Query[[Country]:[Subregion]],13, FALSE)</f>
        <v>Western Europe</v>
      </c>
      <c r="W1700" t="str">
        <f>VLOOKUP(C1700, Query[[Country]:[GDP (IMF)]],16, FALSE)</f>
        <v>$2.88 Tn</v>
      </c>
      <c r="X1700" t="str">
        <f>VLOOKUP(C1700, Query[[Country]:[GDP (UN)]],17, FALSE)</f>
        <v>$2.47 Tn</v>
      </c>
      <c r="Y1700">
        <f>VLOOKUP(C1700, Query[[Country]:[GDP Per Capita]],18, FALSE)</f>
        <v>44061.52</v>
      </c>
    </row>
    <row r="1701" spans="1:25" x14ac:dyDescent="0.2">
      <c r="A1701">
        <v>500</v>
      </c>
      <c r="B1701" t="s">
        <v>567</v>
      </c>
      <c r="C1701" t="s">
        <v>95</v>
      </c>
      <c r="D1701">
        <v>25</v>
      </c>
      <c r="E1701">
        <v>367</v>
      </c>
      <c r="F1701">
        <v>567</v>
      </c>
      <c r="G1701">
        <v>218</v>
      </c>
      <c r="H1701">
        <v>600</v>
      </c>
      <c r="I1701">
        <v>390</v>
      </c>
      <c r="J1701">
        <v>511</v>
      </c>
      <c r="K1701" t="s">
        <v>2858</v>
      </c>
      <c r="L1701">
        <v>634</v>
      </c>
      <c r="M1701">
        <v>44.78</v>
      </c>
      <c r="N1701">
        <v>2015</v>
      </c>
      <c r="O1701" t="str">
        <f>VLOOKUP(C1701, Query[[Country]:[Population Rank]],2,FALSE)</f>
        <v>23</v>
      </c>
      <c r="P1701" t="str">
        <f>VLOOKUP(C1701, Query[[Country]:[Growth Rate]],3,FALSE)</f>
        <v>-0.15%</v>
      </c>
      <c r="Q1701" t="str">
        <f>VLOOKUP(C1701, Query[[Country]:[World Percentage]],4,FALSE)</f>
        <v>0.78%</v>
      </c>
      <c r="R1701" t="str">
        <f>VLOOKUP(C1701, Query[[Country]:[Density]],5,FALSE)</f>
        <v>200.65</v>
      </c>
      <c r="S1701" t="str">
        <f>VLOOKUP(C1701, Query[[Country]:[Land Area]],6, FALSE)</f>
        <v>294,140</v>
      </c>
      <c r="T1701" t="str">
        <f>VLOOKUP(C1701, Query[[Country]:[Area]],10, FALSE)</f>
        <v>301,336</v>
      </c>
      <c r="U1701" t="str">
        <f>VLOOKUP(C1701, Query[[Country]:[Region]],12, FALSE)</f>
        <v>Europe</v>
      </c>
      <c r="V1701" t="str">
        <f>VLOOKUP(C1701, Query[[Country]:[Subregion]],13, FALSE)</f>
        <v>Southern Europe</v>
      </c>
      <c r="W1701" t="str">
        <f>VLOOKUP(C1701, Query[[Country]:[GDP (IMF)]],16, FALSE)</f>
        <v>$2.09 Tn</v>
      </c>
      <c r="X1701" t="str">
        <f>VLOOKUP(C1701, Query[[Country]:[GDP (UN)]],17, FALSE)</f>
        <v>$1.86 Tn</v>
      </c>
      <c r="Y1701">
        <f>VLOOKUP(C1701, Query[[Country]:[GDP Per Capita]],18, FALSE)</f>
        <v>34574.71</v>
      </c>
    </row>
    <row r="1702" spans="1:25" x14ac:dyDescent="0.2">
      <c r="A1702">
        <v>501</v>
      </c>
      <c r="B1702" t="s">
        <v>536</v>
      </c>
      <c r="C1702" t="s">
        <v>30</v>
      </c>
      <c r="D1702">
        <v>25</v>
      </c>
      <c r="E1702">
        <v>367</v>
      </c>
      <c r="F1702">
        <v>415</v>
      </c>
      <c r="G1702">
        <v>218</v>
      </c>
      <c r="H1702">
        <v>593</v>
      </c>
      <c r="I1702">
        <v>460</v>
      </c>
      <c r="J1702">
        <v>321</v>
      </c>
      <c r="K1702" t="s">
        <v>2873</v>
      </c>
      <c r="L1702">
        <v>574</v>
      </c>
      <c r="M1702">
        <v>44.78</v>
      </c>
      <c r="N1702">
        <v>2015</v>
      </c>
      <c r="O1702" t="str">
        <f>VLOOKUP(C1702, Query[[Country]:[Population Rank]],2,FALSE)</f>
        <v>11</v>
      </c>
      <c r="P1702" t="str">
        <f>VLOOKUP(C1702, Query[[Country]:[Growth Rate]],3,FALSE)</f>
        <v>-0.30%</v>
      </c>
      <c r="Q1702" t="str">
        <f>VLOOKUP(C1702, Query[[Country]:[World Percentage]],4,FALSE)</f>
        <v>1.62%</v>
      </c>
      <c r="R1702" t="str">
        <f>VLOOKUP(C1702, Query[[Country]:[Density]],5,FALSE)</f>
        <v>334.66</v>
      </c>
      <c r="S1702" t="str">
        <f>VLOOKUP(C1702, Query[[Country]:[Land Area]],6, FALSE)</f>
        <v>364,555</v>
      </c>
      <c r="T1702" t="str">
        <f>VLOOKUP(C1702, Query[[Country]:[Area]],10, FALSE)</f>
        <v>377,930</v>
      </c>
      <c r="U1702" t="str">
        <f>VLOOKUP(C1702, Query[[Country]:[Region]],12, FALSE)</f>
        <v>Asia</v>
      </c>
      <c r="V1702" t="str">
        <f>VLOOKUP(C1702, Query[[Country]:[Subregion]],13, FALSE)</f>
        <v>Eastern Asia</v>
      </c>
      <c r="W1702" t="str">
        <f>VLOOKUP(C1702, Query[[Country]:[GDP (IMF)]],16, FALSE)</f>
        <v>$5.50 Tn</v>
      </c>
      <c r="X1702" t="str">
        <f>VLOOKUP(C1702, Query[[Country]:[GDP (UN)]],17, FALSE)</f>
        <v>$4.94 Tn</v>
      </c>
      <c r="Y1702">
        <f>VLOOKUP(C1702, Query[[Country]:[GDP Per Capita]],18, FALSE)</f>
        <v>43450.14</v>
      </c>
    </row>
    <row r="1703" spans="1:25" x14ac:dyDescent="0.2">
      <c r="A1703">
        <v>502</v>
      </c>
      <c r="B1703" t="s">
        <v>552</v>
      </c>
      <c r="C1703" t="s">
        <v>52</v>
      </c>
      <c r="D1703">
        <v>21</v>
      </c>
      <c r="E1703">
        <v>367</v>
      </c>
      <c r="F1703">
        <v>567</v>
      </c>
      <c r="G1703">
        <v>218</v>
      </c>
      <c r="H1703">
        <v>454</v>
      </c>
      <c r="I1703">
        <v>421</v>
      </c>
      <c r="J1703">
        <v>321</v>
      </c>
      <c r="K1703" t="s">
        <v>2873</v>
      </c>
      <c r="L1703">
        <v>853</v>
      </c>
      <c r="M1703">
        <v>44.77</v>
      </c>
      <c r="N1703">
        <v>2015</v>
      </c>
      <c r="O1703" t="str">
        <f>VLOOKUP(C1703, Query[[Country]:[Population Rank]],2,FALSE)</f>
        <v>39</v>
      </c>
      <c r="P1703" t="str">
        <f>VLOOKUP(C1703, Query[[Country]:[Growth Rate]],3,FALSE)</f>
        <v>0.89%</v>
      </c>
      <c r="Q1703" t="str">
        <f>VLOOKUP(C1703, Query[[Country]:[World Percentage]],4,FALSE)</f>
        <v>0.48%</v>
      </c>
      <c r="R1703" t="str">
        <f>VLOOKUP(C1703, Query[[Country]:[Density]],5,FALSE)</f>
        <v>3.78</v>
      </c>
      <c r="S1703" t="str">
        <f>VLOOKUP(C1703, Query[[Country]:[Land Area]],6, FALSE)</f>
        <v>9,093,510</v>
      </c>
      <c r="T1703" t="str">
        <f>VLOOKUP(C1703, Query[[Country]:[Area]],10, FALSE)</f>
        <v>9,984,670</v>
      </c>
      <c r="U1703" t="str">
        <f>VLOOKUP(C1703, Query[[Country]:[Region]],12, FALSE)</f>
        <v>Americas</v>
      </c>
      <c r="V1703" t="str">
        <f>VLOOKUP(C1703, Query[[Country]:[Subregion]],13, FALSE)</f>
        <v>Northern America</v>
      </c>
      <c r="W1703" t="str">
        <f>VLOOKUP(C1703, Query[[Country]:[GDP (IMF)]],16, FALSE)</f>
        <v>$1.83 Tn</v>
      </c>
      <c r="X1703" t="str">
        <f>VLOOKUP(C1703, Query[[Country]:[GDP (UN)]],17, FALSE)</f>
        <v>$1.53 Tn</v>
      </c>
      <c r="Y1703">
        <f>VLOOKUP(C1703, Query[[Country]:[GDP Per Capita]],18, FALSE)</f>
        <v>48552.87</v>
      </c>
    </row>
    <row r="1704" spans="1:25" x14ac:dyDescent="0.2">
      <c r="A1704">
        <v>503</v>
      </c>
      <c r="B1704" t="s">
        <v>545</v>
      </c>
      <c r="C1704" t="s">
        <v>95</v>
      </c>
      <c r="D1704">
        <v>26</v>
      </c>
      <c r="E1704">
        <v>367</v>
      </c>
      <c r="F1704">
        <v>567</v>
      </c>
      <c r="G1704">
        <v>218</v>
      </c>
      <c r="H1704">
        <v>585</v>
      </c>
      <c r="I1704">
        <v>614</v>
      </c>
      <c r="J1704">
        <v>645</v>
      </c>
      <c r="K1704" t="s">
        <v>2858</v>
      </c>
      <c r="L1704">
        <v>816</v>
      </c>
      <c r="M1704">
        <v>44.77</v>
      </c>
      <c r="N1704">
        <v>2015</v>
      </c>
      <c r="O1704" t="str">
        <f>VLOOKUP(C1704, Query[[Country]:[Population Rank]],2,FALSE)</f>
        <v>23</v>
      </c>
      <c r="P1704" t="str">
        <f>VLOOKUP(C1704, Query[[Country]:[Growth Rate]],3,FALSE)</f>
        <v>-0.15%</v>
      </c>
      <c r="Q1704" t="str">
        <f>VLOOKUP(C1704, Query[[Country]:[World Percentage]],4,FALSE)</f>
        <v>0.78%</v>
      </c>
      <c r="R1704" t="str">
        <f>VLOOKUP(C1704, Query[[Country]:[Density]],5,FALSE)</f>
        <v>200.65</v>
      </c>
      <c r="S1704" t="str">
        <f>VLOOKUP(C1704, Query[[Country]:[Land Area]],6, FALSE)</f>
        <v>294,140</v>
      </c>
      <c r="T1704" t="str">
        <f>VLOOKUP(C1704, Query[[Country]:[Area]],10, FALSE)</f>
        <v>301,336</v>
      </c>
      <c r="U1704" t="str">
        <f>VLOOKUP(C1704, Query[[Country]:[Region]],12, FALSE)</f>
        <v>Europe</v>
      </c>
      <c r="V1704" t="str">
        <f>VLOOKUP(C1704, Query[[Country]:[Subregion]],13, FALSE)</f>
        <v>Southern Europe</v>
      </c>
      <c r="W1704" t="str">
        <f>VLOOKUP(C1704, Query[[Country]:[GDP (IMF)]],16, FALSE)</f>
        <v>$2.09 Tn</v>
      </c>
      <c r="X1704" t="str">
        <f>VLOOKUP(C1704, Query[[Country]:[GDP (UN)]],17, FALSE)</f>
        <v>$1.86 Tn</v>
      </c>
      <c r="Y1704">
        <f>VLOOKUP(C1704, Query[[Country]:[GDP Per Capita]],18, FALSE)</f>
        <v>34574.71</v>
      </c>
    </row>
    <row r="1705" spans="1:25" x14ac:dyDescent="0.2">
      <c r="A1705">
        <v>504</v>
      </c>
      <c r="B1705" t="s">
        <v>558</v>
      </c>
      <c r="C1705" t="s">
        <v>559</v>
      </c>
      <c r="D1705">
        <v>1</v>
      </c>
      <c r="E1705">
        <v>367</v>
      </c>
      <c r="F1705">
        <v>567</v>
      </c>
      <c r="G1705">
        <v>218</v>
      </c>
      <c r="H1705">
        <v>341</v>
      </c>
      <c r="I1705">
        <v>415</v>
      </c>
      <c r="J1705">
        <v>321</v>
      </c>
      <c r="K1705" t="s">
        <v>2888</v>
      </c>
      <c r="L1705">
        <v>507</v>
      </c>
      <c r="M1705">
        <v>44.77</v>
      </c>
      <c r="N1705">
        <v>2015</v>
      </c>
      <c r="O1705" t="str">
        <f>VLOOKUP(C1705, Query[[Country]:[Population Rank]],2,FALSE)</f>
        <v>149</v>
      </c>
      <c r="P1705" t="str">
        <f>VLOOKUP(C1705, Query[[Country]:[Growth Rate]],3,FALSE)</f>
        <v>0.01%</v>
      </c>
      <c r="Q1705" t="str">
        <f>VLOOKUP(C1705, Query[[Country]:[World Percentage]],4,FALSE)</f>
        <v>0.03%</v>
      </c>
      <c r="R1705" t="str">
        <f>VLOOKUP(C1705, Query[[Country]:[Density]],5,FALSE)</f>
        <v>102.55</v>
      </c>
      <c r="S1705" t="str">
        <f>VLOOKUP(C1705, Query[[Country]:[Land Area]],6, FALSE)</f>
        <v>20,140</v>
      </c>
      <c r="T1705" t="str">
        <f>VLOOKUP(C1705, Query[[Country]:[Area]],10, FALSE)</f>
        <v>20,273</v>
      </c>
      <c r="U1705" t="str">
        <f>VLOOKUP(C1705, Query[[Country]:[Region]],12, FALSE)</f>
        <v>Europe</v>
      </c>
      <c r="V1705" t="str">
        <f>VLOOKUP(C1705, Query[[Country]:[Subregion]],13, FALSE)</f>
        <v>Southern Europe</v>
      </c>
      <c r="W1705" t="str">
        <f>VLOOKUP(C1705, Query[[Country]:[GDP (IMF)]],16, FALSE)</f>
        <v>$58.21 Bn</v>
      </c>
      <c r="X1705" t="str">
        <f>VLOOKUP(C1705, Query[[Country]:[GDP (UN)]],17, FALSE)</f>
        <v>$44.71 Bn</v>
      </c>
      <c r="Y1705">
        <f>VLOOKUP(C1705, Query[[Country]:[GDP Per Capita]],18, FALSE)</f>
        <v>28001.32</v>
      </c>
    </row>
    <row r="1706" spans="1:25" x14ac:dyDescent="0.2">
      <c r="A1706">
        <v>505</v>
      </c>
      <c r="B1706" t="s">
        <v>566</v>
      </c>
      <c r="C1706" t="s">
        <v>66</v>
      </c>
      <c r="D1706">
        <v>21</v>
      </c>
      <c r="E1706">
        <v>266</v>
      </c>
      <c r="F1706">
        <v>567</v>
      </c>
      <c r="G1706">
        <v>218</v>
      </c>
      <c r="H1706">
        <v>451</v>
      </c>
      <c r="I1706">
        <v>259</v>
      </c>
      <c r="J1706">
        <v>511</v>
      </c>
      <c r="K1706" t="s">
        <v>2890</v>
      </c>
      <c r="L1706">
        <v>513</v>
      </c>
      <c r="M1706">
        <v>44.75</v>
      </c>
      <c r="N1706">
        <v>2015</v>
      </c>
      <c r="O1706" t="str">
        <f>VLOOKUP(C1706, Query[[Country]:[Population Rank]],2,FALSE)</f>
        <v>22</v>
      </c>
      <c r="P1706" t="str">
        <f>VLOOKUP(C1706, Query[[Country]:[Growth Rate]],3,FALSE)</f>
        <v>0.22%</v>
      </c>
      <c r="Q1706" t="str">
        <f>VLOOKUP(C1706, Query[[Country]:[World Percentage]],4,FALSE)</f>
        <v>0.84%</v>
      </c>
      <c r="R1706" t="str">
        <f>VLOOKUP(C1706, Query[[Country]:[Density]],5,FALSE)</f>
        <v>118.31</v>
      </c>
      <c r="S1706" t="str">
        <f>VLOOKUP(C1706, Query[[Country]:[Land Area]],6, FALSE)</f>
        <v>547,557</v>
      </c>
      <c r="T1706" t="str">
        <f>VLOOKUP(C1706, Query[[Country]:[Area]],10, FALSE)</f>
        <v>551,695</v>
      </c>
      <c r="U1706" t="str">
        <f>VLOOKUP(C1706, Query[[Country]:[Region]],12, FALSE)</f>
        <v>Europe</v>
      </c>
      <c r="V1706" t="str">
        <f>VLOOKUP(C1706, Query[[Country]:[Subregion]],13, FALSE)</f>
        <v>Western Europe</v>
      </c>
      <c r="W1706" t="str">
        <f>VLOOKUP(C1706, Query[[Country]:[GDP (IMF)]],16, FALSE)</f>
        <v>$2.88 Tn</v>
      </c>
      <c r="X1706" t="str">
        <f>VLOOKUP(C1706, Query[[Country]:[GDP (UN)]],17, FALSE)</f>
        <v>$2.47 Tn</v>
      </c>
      <c r="Y1706">
        <f>VLOOKUP(C1706, Query[[Country]:[GDP Per Capita]],18, FALSE)</f>
        <v>44061.52</v>
      </c>
    </row>
    <row r="1707" spans="1:25" x14ac:dyDescent="0.2">
      <c r="A1707">
        <v>506</v>
      </c>
      <c r="B1707" t="s">
        <v>346</v>
      </c>
      <c r="C1707" t="s">
        <v>19</v>
      </c>
      <c r="D1707">
        <v>38</v>
      </c>
      <c r="E1707">
        <v>305</v>
      </c>
      <c r="F1707">
        <v>253</v>
      </c>
      <c r="G1707">
        <v>162</v>
      </c>
      <c r="H1707">
        <v>602</v>
      </c>
      <c r="I1707">
        <v>557</v>
      </c>
      <c r="J1707">
        <v>511</v>
      </c>
      <c r="K1707" t="s">
        <v>2864</v>
      </c>
      <c r="L1707">
        <v>524</v>
      </c>
      <c r="M1707">
        <v>44.75</v>
      </c>
      <c r="N1707">
        <v>2015</v>
      </c>
      <c r="O1707" t="str">
        <f>VLOOKUP(C1707, Query[[Country]:[Population Rank]],2,FALSE)</f>
        <v>21</v>
      </c>
      <c r="P1707" t="str">
        <f>VLOOKUP(C1707, Query[[Country]:[Growth Rate]],3,FALSE)</f>
        <v>0.53%</v>
      </c>
      <c r="Q1707" t="str">
        <f>VLOOKUP(C1707, Query[[Country]:[World Percentage]],4,FALSE)</f>
        <v>0.87%</v>
      </c>
      <c r="R1707" t="str">
        <f>VLOOKUP(C1707, Query[[Country]:[Density]],5,FALSE)</f>
        <v>279.48</v>
      </c>
      <c r="S1707" t="str">
        <f>VLOOKUP(C1707, Query[[Country]:[Land Area]],6, FALSE)</f>
        <v>241,930</v>
      </c>
      <c r="T1707" t="str">
        <f>VLOOKUP(C1707, Query[[Country]:[Area]],10, FALSE)</f>
        <v>242,900</v>
      </c>
      <c r="U1707" t="str">
        <f>VLOOKUP(C1707, Query[[Country]:[Region]],12, FALSE)</f>
        <v>Europe</v>
      </c>
      <c r="V1707" t="str">
        <f>VLOOKUP(C1707, Query[[Country]:[Subregion]],13, FALSE)</f>
        <v>Northern Europe</v>
      </c>
      <c r="W1707" t="str">
        <f>VLOOKUP(C1707, Query[[Country]:[GDP (IMF)]],16, FALSE)</f>
        <v>$2.93 Tn</v>
      </c>
      <c r="X1707" t="str">
        <f>VLOOKUP(C1707, Query[[Country]:[GDP (UN)]],17, FALSE)</f>
        <v>$2.65 Tn</v>
      </c>
      <c r="Y1707">
        <f>VLOOKUP(C1707, Query[[Country]:[GDP Per Capita]],18, FALSE)</f>
        <v>43117.57</v>
      </c>
    </row>
    <row r="1708" spans="1:25" x14ac:dyDescent="0.2">
      <c r="A1708">
        <v>507</v>
      </c>
      <c r="B1708" t="s">
        <v>578</v>
      </c>
      <c r="C1708" t="s">
        <v>307</v>
      </c>
      <c r="D1708">
        <v>3</v>
      </c>
      <c r="E1708">
        <v>359</v>
      </c>
      <c r="F1708">
        <v>567</v>
      </c>
      <c r="G1708">
        <v>218</v>
      </c>
      <c r="H1708">
        <v>415</v>
      </c>
      <c r="I1708">
        <v>423</v>
      </c>
      <c r="J1708">
        <v>645</v>
      </c>
      <c r="K1708" t="s">
        <v>2890</v>
      </c>
      <c r="L1708">
        <v>459</v>
      </c>
      <c r="M1708">
        <v>44.75</v>
      </c>
      <c r="N1708">
        <v>2015</v>
      </c>
      <c r="O1708" t="str">
        <f>VLOOKUP(C1708, Query[[Country]:[Population Rank]],2,FALSE)</f>
        <v>89</v>
      </c>
      <c r="P1708" t="str">
        <f>VLOOKUP(C1708, Query[[Country]:[Growth Rate]],3,FALSE)</f>
        <v>-0.29%</v>
      </c>
      <c r="Q1708" t="str">
        <f>VLOOKUP(C1708, Query[[Country]:[World Percentage]],4,FALSE)</f>
        <v>0.13%</v>
      </c>
      <c r="R1708" t="str">
        <f>VLOOKUP(C1708, Query[[Country]:[Density]],5,FALSE)</f>
        <v>110.73</v>
      </c>
      <c r="S1708" t="str">
        <f>VLOOKUP(C1708, Query[[Country]:[Land Area]],6, FALSE)</f>
        <v>91,590</v>
      </c>
      <c r="T1708" t="str">
        <f>VLOOKUP(C1708, Query[[Country]:[Area]],10, FALSE)</f>
        <v>92,090</v>
      </c>
      <c r="U1708" t="str">
        <f>VLOOKUP(C1708, Query[[Country]:[Region]],12, FALSE)</f>
        <v>Europe</v>
      </c>
      <c r="V1708" t="str">
        <f>VLOOKUP(C1708, Query[[Country]:[Subregion]],13, FALSE)</f>
        <v>Southern Europe</v>
      </c>
      <c r="W1708" t="str">
        <f>VLOOKUP(C1708, Query[[Country]:[GDP (IMF)]],16, FALSE)</f>
        <v>$249.91 Bn</v>
      </c>
      <c r="X1708" t="str">
        <f>VLOOKUP(C1708, Query[[Country]:[GDP (UN)]],17, FALSE)</f>
        <v>$204.84 Bn</v>
      </c>
      <c r="Y1708">
        <f>VLOOKUP(C1708, Query[[Country]:[GDP Per Capita]],18, FALSE)</f>
        <v>24509.08</v>
      </c>
    </row>
    <row r="1709" spans="1:25" x14ac:dyDescent="0.2">
      <c r="A1709">
        <v>508</v>
      </c>
      <c r="B1709" t="s">
        <v>524</v>
      </c>
      <c r="C1709" t="s">
        <v>15</v>
      </c>
      <c r="D1709">
        <v>159</v>
      </c>
      <c r="E1709">
        <v>367</v>
      </c>
      <c r="F1709">
        <v>567</v>
      </c>
      <c r="G1709">
        <v>218</v>
      </c>
      <c r="H1709">
        <v>824</v>
      </c>
      <c r="I1709">
        <v>724</v>
      </c>
      <c r="J1709">
        <v>368</v>
      </c>
      <c r="K1709" t="s">
        <v>2735</v>
      </c>
      <c r="L1709">
        <v>615</v>
      </c>
      <c r="M1709">
        <v>44.75</v>
      </c>
      <c r="N1709">
        <v>2015</v>
      </c>
      <c r="O1709" t="str">
        <f>VLOOKUP(C1709, Query[[Country]:[Population Rank]],2,FALSE)</f>
        <v>3</v>
      </c>
      <c r="P1709" t="str">
        <f>VLOOKUP(C1709, Query[[Country]:[Growth Rate]],3,FALSE)</f>
        <v>0.59%</v>
      </c>
      <c r="Q1709" t="str">
        <f>VLOOKUP(C1709, Query[[Country]:[World Percentage]],4,FALSE)</f>
        <v>4.25%</v>
      </c>
      <c r="R1709" t="str">
        <f>VLOOKUP(C1709, Query[[Country]:[Density]],5,FALSE)</f>
        <v>35.32</v>
      </c>
      <c r="S1709" t="str">
        <f>VLOOKUP(C1709, Query[[Country]:[Land Area]],6, FALSE)</f>
        <v>9,147,420</v>
      </c>
      <c r="T1709" t="str">
        <f>VLOOKUP(C1709, Query[[Country]:[Area]],10, FALSE)</f>
        <v>9,372,610</v>
      </c>
      <c r="U1709" t="str">
        <f>VLOOKUP(C1709, Query[[Country]:[Region]],12, FALSE)</f>
        <v>Americas</v>
      </c>
      <c r="V1709" t="str">
        <f>VLOOKUP(C1709, Query[[Country]:[Subregion]],13, FALSE)</f>
        <v>Northern America</v>
      </c>
      <c r="W1709" t="str">
        <f>VLOOKUP(C1709, Query[[Country]:[GDP (IMF)]],16, FALSE)</f>
        <v>$22.20 Tn</v>
      </c>
      <c r="X1709" t="str">
        <f>VLOOKUP(C1709, Query[[Country]:[GDP (UN)]],17, FALSE)</f>
        <v>$18.62 Tn</v>
      </c>
      <c r="Y1709">
        <f>VLOOKUP(C1709, Query[[Country]:[GDP Per Capita]],18, FALSE)</f>
        <v>67063.27</v>
      </c>
    </row>
    <row r="1710" spans="1:25" x14ac:dyDescent="0.2">
      <c r="A1710">
        <v>509</v>
      </c>
      <c r="B1710" t="s">
        <v>546</v>
      </c>
      <c r="C1710" t="s">
        <v>15</v>
      </c>
      <c r="D1710">
        <v>160</v>
      </c>
      <c r="E1710">
        <v>367</v>
      </c>
      <c r="F1710">
        <v>405</v>
      </c>
      <c r="G1710">
        <v>218</v>
      </c>
      <c r="H1710">
        <v>449</v>
      </c>
      <c r="I1710">
        <v>484</v>
      </c>
      <c r="J1710">
        <v>511</v>
      </c>
      <c r="K1710" t="s">
        <v>2888</v>
      </c>
      <c r="L1710">
        <v>360</v>
      </c>
      <c r="M1710">
        <v>44.74</v>
      </c>
      <c r="N1710">
        <v>2015</v>
      </c>
      <c r="O1710" t="str">
        <f>VLOOKUP(C1710, Query[[Country]:[Population Rank]],2,FALSE)</f>
        <v>3</v>
      </c>
      <c r="P1710" t="str">
        <f>VLOOKUP(C1710, Query[[Country]:[Growth Rate]],3,FALSE)</f>
        <v>0.59%</v>
      </c>
      <c r="Q1710" t="str">
        <f>VLOOKUP(C1710, Query[[Country]:[World Percentage]],4,FALSE)</f>
        <v>4.25%</v>
      </c>
      <c r="R1710" t="str">
        <f>VLOOKUP(C1710, Query[[Country]:[Density]],5,FALSE)</f>
        <v>35.32</v>
      </c>
      <c r="S1710" t="str">
        <f>VLOOKUP(C1710, Query[[Country]:[Land Area]],6, FALSE)</f>
        <v>9,147,420</v>
      </c>
      <c r="T1710" t="str">
        <f>VLOOKUP(C1710, Query[[Country]:[Area]],10, FALSE)</f>
        <v>9,372,610</v>
      </c>
      <c r="U1710" t="str">
        <f>VLOOKUP(C1710, Query[[Country]:[Region]],12, FALSE)</f>
        <v>Americas</v>
      </c>
      <c r="V1710" t="str">
        <f>VLOOKUP(C1710, Query[[Country]:[Subregion]],13, FALSE)</f>
        <v>Northern America</v>
      </c>
      <c r="W1710" t="str">
        <f>VLOOKUP(C1710, Query[[Country]:[GDP (IMF)]],16, FALSE)</f>
        <v>$22.20 Tn</v>
      </c>
      <c r="X1710" t="str">
        <f>VLOOKUP(C1710, Query[[Country]:[GDP (UN)]],17, FALSE)</f>
        <v>$18.62 Tn</v>
      </c>
      <c r="Y1710">
        <f>VLOOKUP(C1710, Query[[Country]:[GDP Per Capita]],18, FALSE)</f>
        <v>67063.27</v>
      </c>
    </row>
    <row r="1711" spans="1:25" x14ac:dyDescent="0.2">
      <c r="A1711">
        <v>510</v>
      </c>
      <c r="B1711" t="s">
        <v>2773</v>
      </c>
      <c r="C1711" t="s">
        <v>15</v>
      </c>
      <c r="D1711">
        <v>161</v>
      </c>
      <c r="E1711">
        <v>229</v>
      </c>
      <c r="F1711">
        <v>248</v>
      </c>
      <c r="G1711">
        <v>218</v>
      </c>
      <c r="H1711">
        <v>516</v>
      </c>
      <c r="I1711">
        <v>491</v>
      </c>
      <c r="J1711">
        <v>511</v>
      </c>
      <c r="K1711" t="s">
        <v>2879</v>
      </c>
      <c r="L1711">
        <v>871</v>
      </c>
      <c r="M1711">
        <v>44.74</v>
      </c>
      <c r="N1711">
        <v>2015</v>
      </c>
      <c r="O1711" t="str">
        <f>VLOOKUP(C1711, Query[[Country]:[Population Rank]],2,FALSE)</f>
        <v>3</v>
      </c>
      <c r="P1711" t="str">
        <f>VLOOKUP(C1711, Query[[Country]:[Growth Rate]],3,FALSE)</f>
        <v>0.59%</v>
      </c>
      <c r="Q1711" t="str">
        <f>VLOOKUP(C1711, Query[[Country]:[World Percentage]],4,FALSE)</f>
        <v>4.25%</v>
      </c>
      <c r="R1711" t="str">
        <f>VLOOKUP(C1711, Query[[Country]:[Density]],5,FALSE)</f>
        <v>35.32</v>
      </c>
      <c r="S1711" t="str">
        <f>VLOOKUP(C1711, Query[[Country]:[Land Area]],6, FALSE)</f>
        <v>9,147,420</v>
      </c>
      <c r="T1711" t="str">
        <f>VLOOKUP(C1711, Query[[Country]:[Area]],10, FALSE)</f>
        <v>9,372,610</v>
      </c>
      <c r="U1711" t="str">
        <f>VLOOKUP(C1711, Query[[Country]:[Region]],12, FALSE)</f>
        <v>Americas</v>
      </c>
      <c r="V1711" t="str">
        <f>VLOOKUP(C1711, Query[[Country]:[Subregion]],13, FALSE)</f>
        <v>Northern America</v>
      </c>
      <c r="W1711" t="str">
        <f>VLOOKUP(C1711, Query[[Country]:[GDP (IMF)]],16, FALSE)</f>
        <v>$22.20 Tn</v>
      </c>
      <c r="X1711" t="str">
        <f>VLOOKUP(C1711, Query[[Country]:[GDP (UN)]],17, FALSE)</f>
        <v>$18.62 Tn</v>
      </c>
      <c r="Y1711">
        <f>VLOOKUP(C1711, Query[[Country]:[GDP Per Capita]],18, FALSE)</f>
        <v>67063.27</v>
      </c>
    </row>
    <row r="1712" spans="1:25" x14ac:dyDescent="0.2">
      <c r="A1712">
        <v>511</v>
      </c>
      <c r="B1712" t="s">
        <v>661</v>
      </c>
      <c r="C1712" t="s">
        <v>92</v>
      </c>
      <c r="D1712">
        <v>18</v>
      </c>
      <c r="E1712">
        <v>367</v>
      </c>
      <c r="F1712">
        <v>567</v>
      </c>
      <c r="G1712">
        <v>218</v>
      </c>
      <c r="H1712">
        <v>576</v>
      </c>
      <c r="I1712">
        <v>792</v>
      </c>
      <c r="J1712">
        <v>645</v>
      </c>
      <c r="K1712" t="s">
        <v>2869</v>
      </c>
      <c r="L1712">
        <v>139</v>
      </c>
      <c r="M1712">
        <v>44.74</v>
      </c>
      <c r="N1712">
        <v>2015</v>
      </c>
      <c r="O1712" t="str">
        <f>VLOOKUP(C1712, Query[[Country]:[Population Rank]],2,FALSE)</f>
        <v>28</v>
      </c>
      <c r="P1712" t="str">
        <f>VLOOKUP(C1712, Query[[Country]:[Growth Rate]],3,FALSE)</f>
        <v>0.09%</v>
      </c>
      <c r="Q1712" t="str">
        <f>VLOOKUP(C1712, Query[[Country]:[World Percentage]],4,FALSE)</f>
        <v>0.66%</v>
      </c>
      <c r="R1712" t="str">
        <f>VLOOKUP(C1712, Query[[Country]:[Density]],5,FALSE)</f>
        <v>511.62</v>
      </c>
      <c r="S1712" t="str">
        <f>VLOOKUP(C1712, Query[[Country]:[Land Area]],6, FALSE)</f>
        <v>97,230</v>
      </c>
      <c r="T1712" t="str">
        <f>VLOOKUP(C1712, Query[[Country]:[Area]],10, FALSE)</f>
        <v>100,210</v>
      </c>
      <c r="U1712" t="str">
        <f>VLOOKUP(C1712, Query[[Country]:[Region]],12, FALSE)</f>
        <v>Asia</v>
      </c>
      <c r="V1712" t="str">
        <f>VLOOKUP(C1712, Query[[Country]:[Subregion]],13, FALSE)</f>
        <v>Eastern Asia</v>
      </c>
      <c r="W1712" t="str">
        <f>VLOOKUP(C1712, Query[[Country]:[GDP (IMF)]],16, FALSE)</f>
        <v>$1.74 Tn</v>
      </c>
      <c r="X1712" t="str">
        <f>VLOOKUP(C1712, Query[[Country]:[GDP (UN)]],17, FALSE)</f>
        <v>$1.41 Tn</v>
      </c>
      <c r="Y1712">
        <f>VLOOKUP(C1712, Query[[Country]:[GDP Per Capita]],18, FALSE)</f>
        <v>34023.56</v>
      </c>
    </row>
    <row r="1713" spans="1:25" x14ac:dyDescent="0.2">
      <c r="A1713">
        <v>512</v>
      </c>
      <c r="B1713" t="s">
        <v>478</v>
      </c>
      <c r="C1713" t="s">
        <v>30</v>
      </c>
      <c r="D1713">
        <v>26</v>
      </c>
      <c r="E1713">
        <v>107</v>
      </c>
      <c r="F1713">
        <v>567</v>
      </c>
      <c r="G1713">
        <v>218</v>
      </c>
      <c r="H1713">
        <v>643</v>
      </c>
      <c r="I1713">
        <v>453</v>
      </c>
      <c r="J1713">
        <v>645</v>
      </c>
      <c r="K1713" t="s">
        <v>2874</v>
      </c>
      <c r="L1713">
        <v>247</v>
      </c>
      <c r="M1713">
        <v>44.73</v>
      </c>
      <c r="N1713">
        <v>2015</v>
      </c>
      <c r="O1713" t="str">
        <f>VLOOKUP(C1713, Query[[Country]:[Population Rank]],2,FALSE)</f>
        <v>11</v>
      </c>
      <c r="P1713" t="str">
        <f>VLOOKUP(C1713, Query[[Country]:[Growth Rate]],3,FALSE)</f>
        <v>-0.30%</v>
      </c>
      <c r="Q1713" t="str">
        <f>VLOOKUP(C1713, Query[[Country]:[World Percentage]],4,FALSE)</f>
        <v>1.62%</v>
      </c>
      <c r="R1713" t="str">
        <f>VLOOKUP(C1713, Query[[Country]:[Density]],5,FALSE)</f>
        <v>334.66</v>
      </c>
      <c r="S1713" t="str">
        <f>VLOOKUP(C1713, Query[[Country]:[Land Area]],6, FALSE)</f>
        <v>364,555</v>
      </c>
      <c r="T1713" t="str">
        <f>VLOOKUP(C1713, Query[[Country]:[Area]],10, FALSE)</f>
        <v>377,930</v>
      </c>
      <c r="U1713" t="str">
        <f>VLOOKUP(C1713, Query[[Country]:[Region]],12, FALSE)</f>
        <v>Asia</v>
      </c>
      <c r="V1713" t="str">
        <f>VLOOKUP(C1713, Query[[Country]:[Subregion]],13, FALSE)</f>
        <v>Eastern Asia</v>
      </c>
      <c r="W1713" t="str">
        <f>VLOOKUP(C1713, Query[[Country]:[GDP (IMF)]],16, FALSE)</f>
        <v>$5.50 Tn</v>
      </c>
      <c r="X1713" t="str">
        <f>VLOOKUP(C1713, Query[[Country]:[GDP (UN)]],17, FALSE)</f>
        <v>$4.94 Tn</v>
      </c>
      <c r="Y1713">
        <f>VLOOKUP(C1713, Query[[Country]:[GDP Per Capita]],18, FALSE)</f>
        <v>43450.14</v>
      </c>
    </row>
    <row r="1714" spans="1:25" x14ac:dyDescent="0.2">
      <c r="A1714">
        <v>513</v>
      </c>
      <c r="B1714" t="s">
        <v>496</v>
      </c>
      <c r="C1714" t="s">
        <v>30</v>
      </c>
      <c r="D1714">
        <v>27</v>
      </c>
      <c r="E1714">
        <v>367</v>
      </c>
      <c r="F1714">
        <v>231</v>
      </c>
      <c r="G1714">
        <v>218</v>
      </c>
      <c r="H1714">
        <v>685</v>
      </c>
      <c r="I1714">
        <v>370</v>
      </c>
      <c r="J1714">
        <v>645</v>
      </c>
      <c r="K1714" t="s">
        <v>2904</v>
      </c>
      <c r="L1714">
        <v>359</v>
      </c>
      <c r="M1714">
        <v>44.73</v>
      </c>
      <c r="N1714">
        <v>2015</v>
      </c>
      <c r="O1714" t="str">
        <f>VLOOKUP(C1714, Query[[Country]:[Population Rank]],2,FALSE)</f>
        <v>11</v>
      </c>
      <c r="P1714" t="str">
        <f>VLOOKUP(C1714, Query[[Country]:[Growth Rate]],3,FALSE)</f>
        <v>-0.30%</v>
      </c>
      <c r="Q1714" t="str">
        <f>VLOOKUP(C1714, Query[[Country]:[World Percentage]],4,FALSE)</f>
        <v>1.62%</v>
      </c>
      <c r="R1714" t="str">
        <f>VLOOKUP(C1714, Query[[Country]:[Density]],5,FALSE)</f>
        <v>334.66</v>
      </c>
      <c r="S1714" t="str">
        <f>VLOOKUP(C1714, Query[[Country]:[Land Area]],6, FALSE)</f>
        <v>364,555</v>
      </c>
      <c r="T1714" t="str">
        <f>VLOOKUP(C1714, Query[[Country]:[Area]],10, FALSE)</f>
        <v>377,930</v>
      </c>
      <c r="U1714" t="str">
        <f>VLOOKUP(C1714, Query[[Country]:[Region]],12, FALSE)</f>
        <v>Asia</v>
      </c>
      <c r="V1714" t="str">
        <f>VLOOKUP(C1714, Query[[Country]:[Subregion]],13, FALSE)</f>
        <v>Eastern Asia</v>
      </c>
      <c r="W1714" t="str">
        <f>VLOOKUP(C1714, Query[[Country]:[GDP (IMF)]],16, FALSE)</f>
        <v>$5.50 Tn</v>
      </c>
      <c r="X1714" t="str">
        <f>VLOOKUP(C1714, Query[[Country]:[GDP (UN)]],17, FALSE)</f>
        <v>$4.94 Tn</v>
      </c>
      <c r="Y1714">
        <f>VLOOKUP(C1714, Query[[Country]:[GDP Per Capita]],18, FALSE)</f>
        <v>43450.14</v>
      </c>
    </row>
    <row r="1715" spans="1:25" x14ac:dyDescent="0.2">
      <c r="A1715">
        <v>514</v>
      </c>
      <c r="B1715" t="s">
        <v>605</v>
      </c>
      <c r="C1715" t="s">
        <v>138</v>
      </c>
      <c r="D1715">
        <v>28</v>
      </c>
      <c r="E1715">
        <v>367</v>
      </c>
      <c r="F1715">
        <v>567</v>
      </c>
      <c r="G1715">
        <v>218</v>
      </c>
      <c r="H1715">
        <v>350</v>
      </c>
      <c r="I1715">
        <v>689</v>
      </c>
      <c r="J1715">
        <v>645</v>
      </c>
      <c r="K1715" t="s">
        <v>2888</v>
      </c>
      <c r="L1715">
        <v>624</v>
      </c>
      <c r="M1715">
        <v>44.72</v>
      </c>
      <c r="N1715">
        <v>2015</v>
      </c>
      <c r="O1715" t="str">
        <f>VLOOKUP(C1715, Query[[Country]:[Population Rank]],2,FALSE)</f>
        <v>1</v>
      </c>
      <c r="P1715" t="str">
        <f>VLOOKUP(C1715, Query[[Country]:[Growth Rate]],3,FALSE)</f>
        <v>0.39%</v>
      </c>
      <c r="Q1715" t="str">
        <f>VLOOKUP(C1715, Query[[Country]:[World Percentage]],4,FALSE)</f>
        <v>18.47%</v>
      </c>
      <c r="R1715" t="str">
        <f>VLOOKUP(C1715, Query[[Country]:[Density]],5,FALSE)</f>
        <v>148.28</v>
      </c>
      <c r="S1715" t="str">
        <f>VLOOKUP(C1715, Query[[Country]:[Land Area]],6, FALSE)</f>
        <v>9,388,211</v>
      </c>
      <c r="T1715" t="str">
        <f>VLOOKUP(C1715, Query[[Country]:[Area]],10, FALSE)</f>
        <v>9,706,961</v>
      </c>
      <c r="U1715" t="str">
        <f>VLOOKUP(C1715, Query[[Country]:[Region]],12, FALSE)</f>
        <v>Asia</v>
      </c>
      <c r="V1715" t="str">
        <f>VLOOKUP(C1715, Query[[Country]:[Subregion]],13, FALSE)</f>
        <v>Eastern Asia</v>
      </c>
      <c r="W1715" t="str">
        <f>VLOOKUP(C1715, Query[[Country]:[GDP (IMF)]],16, FALSE)</f>
        <v>$15.47 Tn</v>
      </c>
      <c r="X1715" t="str">
        <f>VLOOKUP(C1715, Query[[Country]:[GDP (UN)]],17, FALSE)</f>
        <v>$11.22 Tn</v>
      </c>
      <c r="Y1715">
        <f>VLOOKUP(C1715, Query[[Country]:[GDP Per Capita]],18, FALSE)</f>
        <v>10746.78</v>
      </c>
    </row>
    <row r="1716" spans="1:25" x14ac:dyDescent="0.2">
      <c r="A1716">
        <v>515</v>
      </c>
      <c r="B1716" t="s">
        <v>584</v>
      </c>
      <c r="C1716" t="s">
        <v>362</v>
      </c>
      <c r="D1716">
        <v>3</v>
      </c>
      <c r="E1716">
        <v>367</v>
      </c>
      <c r="F1716">
        <v>567</v>
      </c>
      <c r="G1716">
        <v>218</v>
      </c>
      <c r="H1716">
        <v>491</v>
      </c>
      <c r="I1716">
        <v>518</v>
      </c>
      <c r="J1716">
        <v>511</v>
      </c>
      <c r="K1716" t="s">
        <v>2731</v>
      </c>
      <c r="L1716">
        <v>871</v>
      </c>
      <c r="M1716">
        <v>44.72</v>
      </c>
      <c r="N1716">
        <v>2015</v>
      </c>
      <c r="O1716" t="str">
        <f>VLOOKUP(C1716, Query[[Country]:[Population Rank]],2,FALSE)</f>
        <v>87</v>
      </c>
      <c r="P1716" t="str">
        <f>VLOOKUP(C1716, Query[[Country]:[Growth Rate]],3,FALSE)</f>
        <v>-0.48%</v>
      </c>
      <c r="Q1716" t="str">
        <f>VLOOKUP(C1716, Query[[Country]:[World Percentage]],4,FALSE)</f>
        <v>0.13%</v>
      </c>
      <c r="R1716" t="str">
        <f>VLOOKUP(C1716, Query[[Country]:[Density]],5,FALSE)</f>
        <v>78.97</v>
      </c>
      <c r="S1716" t="str">
        <f>VLOOKUP(C1716, Query[[Country]:[Land Area]],6, FALSE)</f>
        <v>128,900</v>
      </c>
      <c r="T1716" t="str">
        <f>VLOOKUP(C1716, Query[[Country]:[Area]],10, FALSE)</f>
        <v>131,990</v>
      </c>
      <c r="U1716" t="str">
        <f>VLOOKUP(C1716, Query[[Country]:[Region]],12, FALSE)</f>
        <v>Europe</v>
      </c>
      <c r="V1716" t="str">
        <f>VLOOKUP(C1716, Query[[Country]:[Subregion]],13, FALSE)</f>
        <v>Southern Europe</v>
      </c>
      <c r="W1716" t="str">
        <f>VLOOKUP(C1716, Query[[Country]:[GDP (IMF)]],16, FALSE)</f>
        <v>$230.50 Bn</v>
      </c>
      <c r="X1716" t="str">
        <f>VLOOKUP(C1716, Query[[Country]:[GDP (UN)]],17, FALSE)</f>
        <v>$192.69 Bn</v>
      </c>
      <c r="Y1716">
        <f>VLOOKUP(C1716, Query[[Country]:[GDP Per Capita]],18, FALSE)</f>
        <v>22114.44</v>
      </c>
    </row>
    <row r="1717" spans="1:25" x14ac:dyDescent="0.2">
      <c r="A1717">
        <v>516</v>
      </c>
      <c r="B1717" t="s">
        <v>556</v>
      </c>
      <c r="C1717" t="s">
        <v>15</v>
      </c>
      <c r="D1717">
        <v>162</v>
      </c>
      <c r="E1717">
        <v>367</v>
      </c>
      <c r="F1717">
        <v>567</v>
      </c>
      <c r="G1717">
        <v>155</v>
      </c>
      <c r="H1717">
        <v>756</v>
      </c>
      <c r="I1717">
        <v>446</v>
      </c>
      <c r="J1717">
        <v>511</v>
      </c>
      <c r="K1717" t="s">
        <v>2683</v>
      </c>
      <c r="L1717">
        <v>660</v>
      </c>
      <c r="M1717">
        <v>44.72</v>
      </c>
      <c r="N1717">
        <v>2015</v>
      </c>
      <c r="O1717" t="str">
        <f>VLOOKUP(C1717, Query[[Country]:[Population Rank]],2,FALSE)</f>
        <v>3</v>
      </c>
      <c r="P1717" t="str">
        <f>VLOOKUP(C1717, Query[[Country]:[Growth Rate]],3,FALSE)</f>
        <v>0.59%</v>
      </c>
      <c r="Q1717" t="str">
        <f>VLOOKUP(C1717, Query[[Country]:[World Percentage]],4,FALSE)</f>
        <v>4.25%</v>
      </c>
      <c r="R1717" t="str">
        <f>VLOOKUP(C1717, Query[[Country]:[Density]],5,FALSE)</f>
        <v>35.32</v>
      </c>
      <c r="S1717" t="str">
        <f>VLOOKUP(C1717, Query[[Country]:[Land Area]],6, FALSE)</f>
        <v>9,147,420</v>
      </c>
      <c r="T1717" t="str">
        <f>VLOOKUP(C1717, Query[[Country]:[Area]],10, FALSE)</f>
        <v>9,372,610</v>
      </c>
      <c r="U1717" t="str">
        <f>VLOOKUP(C1717, Query[[Country]:[Region]],12, FALSE)</f>
        <v>Americas</v>
      </c>
      <c r="V1717" t="str">
        <f>VLOOKUP(C1717, Query[[Country]:[Subregion]],13, FALSE)</f>
        <v>Northern America</v>
      </c>
      <c r="W1717" t="str">
        <f>VLOOKUP(C1717, Query[[Country]:[GDP (IMF)]],16, FALSE)</f>
        <v>$22.20 Tn</v>
      </c>
      <c r="X1717" t="str">
        <f>VLOOKUP(C1717, Query[[Country]:[GDP (UN)]],17, FALSE)</f>
        <v>$18.62 Tn</v>
      </c>
      <c r="Y1717">
        <f>VLOOKUP(C1717, Query[[Country]:[GDP Per Capita]],18, FALSE)</f>
        <v>67063.27</v>
      </c>
    </row>
    <row r="1718" spans="1:25" x14ac:dyDescent="0.2">
      <c r="A1718">
        <v>517</v>
      </c>
      <c r="B1718" t="s">
        <v>564</v>
      </c>
      <c r="C1718" t="s">
        <v>101</v>
      </c>
      <c r="D1718">
        <v>41</v>
      </c>
      <c r="E1718">
        <v>367</v>
      </c>
      <c r="F1718">
        <v>567</v>
      </c>
      <c r="G1718">
        <v>218</v>
      </c>
      <c r="H1718">
        <v>485</v>
      </c>
      <c r="I1718">
        <v>313</v>
      </c>
      <c r="J1718">
        <v>511</v>
      </c>
      <c r="K1718" t="s">
        <v>2890</v>
      </c>
      <c r="L1718">
        <v>584</v>
      </c>
      <c r="M1718">
        <v>44.72</v>
      </c>
      <c r="N1718">
        <v>2015</v>
      </c>
      <c r="O1718" t="str">
        <f>VLOOKUP(C1718, Query[[Country]:[Population Rank]],2,FALSE)</f>
        <v>19</v>
      </c>
      <c r="P1718" t="str">
        <f>VLOOKUP(C1718, Query[[Country]:[Growth Rate]],3,FALSE)</f>
        <v>0.32%</v>
      </c>
      <c r="Q1718" t="str">
        <f>VLOOKUP(C1718, Query[[Country]:[World Percentage]],4,FALSE)</f>
        <v>1.07%</v>
      </c>
      <c r="R1718" t="str">
        <f>VLOOKUP(C1718, Query[[Country]:[Density]],5,FALSE)</f>
        <v>234.61</v>
      </c>
      <c r="S1718" t="str">
        <f>VLOOKUP(C1718, Query[[Country]:[Land Area]],6, FALSE)</f>
        <v>348,560</v>
      </c>
      <c r="T1718" t="str">
        <f>VLOOKUP(C1718, Query[[Country]:[Area]],10, FALSE)</f>
        <v>357,114</v>
      </c>
      <c r="U1718" t="str">
        <f>VLOOKUP(C1718, Query[[Country]:[Region]],12, FALSE)</f>
        <v>Europe</v>
      </c>
      <c r="V1718" t="str">
        <f>VLOOKUP(C1718, Query[[Country]:[Subregion]],13, FALSE)</f>
        <v>Western Europe</v>
      </c>
      <c r="W1718" t="str">
        <f>VLOOKUP(C1718, Query[[Country]:[GDP (IMF)]],16, FALSE)</f>
        <v>$4.16 Tn</v>
      </c>
      <c r="X1718" t="str">
        <f>VLOOKUP(C1718, Query[[Country]:[GDP (UN)]],17, FALSE)</f>
        <v>$3.48 Tn</v>
      </c>
      <c r="Y1718">
        <f>VLOOKUP(C1718, Query[[Country]:[GDP Per Capita]],18, FALSE)</f>
        <v>49617.15</v>
      </c>
    </row>
    <row r="1719" spans="1:25" x14ac:dyDescent="0.2">
      <c r="A1719">
        <v>518</v>
      </c>
      <c r="B1719" t="s">
        <v>370</v>
      </c>
      <c r="C1719" t="s">
        <v>30</v>
      </c>
      <c r="D1719">
        <v>28</v>
      </c>
      <c r="E1719">
        <v>88</v>
      </c>
      <c r="F1719">
        <v>217</v>
      </c>
      <c r="G1719">
        <v>135</v>
      </c>
      <c r="H1719">
        <v>909</v>
      </c>
      <c r="I1719">
        <v>865</v>
      </c>
      <c r="J1719">
        <v>645</v>
      </c>
      <c r="K1719" t="s">
        <v>2901</v>
      </c>
      <c r="L1719">
        <v>440</v>
      </c>
      <c r="M1719">
        <v>44.72</v>
      </c>
      <c r="N1719">
        <v>2015</v>
      </c>
      <c r="O1719" t="str">
        <f>VLOOKUP(C1719, Query[[Country]:[Population Rank]],2,FALSE)</f>
        <v>11</v>
      </c>
      <c r="P1719" t="str">
        <f>VLOOKUP(C1719, Query[[Country]:[Growth Rate]],3,FALSE)</f>
        <v>-0.30%</v>
      </c>
      <c r="Q1719" t="str">
        <f>VLOOKUP(C1719, Query[[Country]:[World Percentage]],4,FALSE)</f>
        <v>1.62%</v>
      </c>
      <c r="R1719" t="str">
        <f>VLOOKUP(C1719, Query[[Country]:[Density]],5,FALSE)</f>
        <v>334.66</v>
      </c>
      <c r="S1719" t="str">
        <f>VLOOKUP(C1719, Query[[Country]:[Land Area]],6, FALSE)</f>
        <v>364,555</v>
      </c>
      <c r="T1719" t="str">
        <f>VLOOKUP(C1719, Query[[Country]:[Area]],10, FALSE)</f>
        <v>377,930</v>
      </c>
      <c r="U1719" t="str">
        <f>VLOOKUP(C1719, Query[[Country]:[Region]],12, FALSE)</f>
        <v>Asia</v>
      </c>
      <c r="V1719" t="str">
        <f>VLOOKUP(C1719, Query[[Country]:[Subregion]],13, FALSE)</f>
        <v>Eastern Asia</v>
      </c>
      <c r="W1719" t="str">
        <f>VLOOKUP(C1719, Query[[Country]:[GDP (IMF)]],16, FALSE)</f>
        <v>$5.50 Tn</v>
      </c>
      <c r="X1719" t="str">
        <f>VLOOKUP(C1719, Query[[Country]:[GDP (UN)]],17, FALSE)</f>
        <v>$4.94 Tn</v>
      </c>
      <c r="Y1719">
        <f>VLOOKUP(C1719, Query[[Country]:[GDP Per Capita]],18, FALSE)</f>
        <v>43450.14</v>
      </c>
    </row>
    <row r="1720" spans="1:25" x14ac:dyDescent="0.2">
      <c r="A1720">
        <v>519</v>
      </c>
      <c r="B1720" t="s">
        <v>501</v>
      </c>
      <c r="C1720" t="s">
        <v>15</v>
      </c>
      <c r="D1720">
        <v>163</v>
      </c>
      <c r="E1720">
        <v>367</v>
      </c>
      <c r="F1720">
        <v>432</v>
      </c>
      <c r="G1720">
        <v>218</v>
      </c>
      <c r="H1720">
        <v>711</v>
      </c>
      <c r="I1720">
        <v>585</v>
      </c>
      <c r="J1720">
        <v>321</v>
      </c>
      <c r="K1720" t="s">
        <v>2890</v>
      </c>
      <c r="L1720">
        <v>871</v>
      </c>
      <c r="M1720">
        <v>44.71</v>
      </c>
      <c r="N1720">
        <v>2015</v>
      </c>
      <c r="O1720" t="str">
        <f>VLOOKUP(C1720, Query[[Country]:[Population Rank]],2,FALSE)</f>
        <v>3</v>
      </c>
      <c r="P1720" t="str">
        <f>VLOOKUP(C1720, Query[[Country]:[Growth Rate]],3,FALSE)</f>
        <v>0.59%</v>
      </c>
      <c r="Q1720" t="str">
        <f>VLOOKUP(C1720, Query[[Country]:[World Percentage]],4,FALSE)</f>
        <v>4.25%</v>
      </c>
      <c r="R1720" t="str">
        <f>VLOOKUP(C1720, Query[[Country]:[Density]],5,FALSE)</f>
        <v>35.32</v>
      </c>
      <c r="S1720" t="str">
        <f>VLOOKUP(C1720, Query[[Country]:[Land Area]],6, FALSE)</f>
        <v>9,147,420</v>
      </c>
      <c r="T1720" t="str">
        <f>VLOOKUP(C1720, Query[[Country]:[Area]],10, FALSE)</f>
        <v>9,372,610</v>
      </c>
      <c r="U1720" t="str">
        <f>VLOOKUP(C1720, Query[[Country]:[Region]],12, FALSE)</f>
        <v>Americas</v>
      </c>
      <c r="V1720" t="str">
        <f>VLOOKUP(C1720, Query[[Country]:[Subregion]],13, FALSE)</f>
        <v>Northern America</v>
      </c>
      <c r="W1720" t="str">
        <f>VLOOKUP(C1720, Query[[Country]:[GDP (IMF)]],16, FALSE)</f>
        <v>$22.20 Tn</v>
      </c>
      <c r="X1720" t="str">
        <f>VLOOKUP(C1720, Query[[Country]:[GDP (UN)]],17, FALSE)</f>
        <v>$18.62 Tn</v>
      </c>
      <c r="Y1720">
        <f>VLOOKUP(C1720, Query[[Country]:[GDP Per Capita]],18, FALSE)</f>
        <v>67063.27</v>
      </c>
    </row>
    <row r="1721" spans="1:25" x14ac:dyDescent="0.2">
      <c r="A1721">
        <v>520</v>
      </c>
      <c r="B1721" t="s">
        <v>570</v>
      </c>
      <c r="C1721" t="s">
        <v>101</v>
      </c>
      <c r="D1721">
        <v>42</v>
      </c>
      <c r="E1721">
        <v>367</v>
      </c>
      <c r="F1721">
        <v>567</v>
      </c>
      <c r="G1721">
        <v>218</v>
      </c>
      <c r="H1721">
        <v>457</v>
      </c>
      <c r="I1721">
        <v>331</v>
      </c>
      <c r="J1721">
        <v>321</v>
      </c>
      <c r="K1721" t="s">
        <v>2853</v>
      </c>
      <c r="L1721">
        <v>603</v>
      </c>
      <c r="M1721">
        <v>44.71</v>
      </c>
      <c r="N1721">
        <v>2015</v>
      </c>
      <c r="O1721" t="str">
        <f>VLOOKUP(C1721, Query[[Country]:[Population Rank]],2,FALSE)</f>
        <v>19</v>
      </c>
      <c r="P1721" t="str">
        <f>VLOOKUP(C1721, Query[[Country]:[Growth Rate]],3,FALSE)</f>
        <v>0.32%</v>
      </c>
      <c r="Q1721" t="str">
        <f>VLOOKUP(C1721, Query[[Country]:[World Percentage]],4,FALSE)</f>
        <v>1.07%</v>
      </c>
      <c r="R1721" t="str">
        <f>VLOOKUP(C1721, Query[[Country]:[Density]],5,FALSE)</f>
        <v>234.61</v>
      </c>
      <c r="S1721" t="str">
        <f>VLOOKUP(C1721, Query[[Country]:[Land Area]],6, FALSE)</f>
        <v>348,560</v>
      </c>
      <c r="T1721" t="str">
        <f>VLOOKUP(C1721, Query[[Country]:[Area]],10, FALSE)</f>
        <v>357,114</v>
      </c>
      <c r="U1721" t="str">
        <f>VLOOKUP(C1721, Query[[Country]:[Region]],12, FALSE)</f>
        <v>Europe</v>
      </c>
      <c r="V1721" t="str">
        <f>VLOOKUP(C1721, Query[[Country]:[Subregion]],13, FALSE)</f>
        <v>Western Europe</v>
      </c>
      <c r="W1721" t="str">
        <f>VLOOKUP(C1721, Query[[Country]:[GDP (IMF)]],16, FALSE)</f>
        <v>$4.16 Tn</v>
      </c>
      <c r="X1721" t="str">
        <f>VLOOKUP(C1721, Query[[Country]:[GDP (UN)]],17, FALSE)</f>
        <v>$3.48 Tn</v>
      </c>
      <c r="Y1721">
        <f>VLOOKUP(C1721, Query[[Country]:[GDP Per Capita]],18, FALSE)</f>
        <v>49617.15</v>
      </c>
    </row>
    <row r="1722" spans="1:25" x14ac:dyDescent="0.2">
      <c r="A1722">
        <v>521</v>
      </c>
      <c r="B1722" t="s">
        <v>537</v>
      </c>
      <c r="C1722" t="s">
        <v>36</v>
      </c>
      <c r="D1722">
        <v>6</v>
      </c>
      <c r="E1722">
        <v>280</v>
      </c>
      <c r="F1722">
        <v>392</v>
      </c>
      <c r="G1722">
        <v>218</v>
      </c>
      <c r="H1722">
        <v>404</v>
      </c>
      <c r="I1722">
        <v>410</v>
      </c>
      <c r="J1722">
        <v>645</v>
      </c>
      <c r="K1722" t="s">
        <v>2897</v>
      </c>
      <c r="L1722">
        <v>338</v>
      </c>
      <c r="M1722">
        <v>44.71</v>
      </c>
      <c r="N1722">
        <v>2015</v>
      </c>
      <c r="O1722" t="str">
        <f>VLOOKUP(C1722, Query[[Country]:[Population Rank]],2,FALSE)</f>
        <v>100</v>
      </c>
      <c r="P1722" t="str">
        <f>VLOOKUP(C1722, Query[[Country]:[Growth Rate]],3,FALSE)</f>
        <v>1.60%</v>
      </c>
      <c r="Q1722" t="str">
        <f>VLOOKUP(C1722, Query[[Country]:[World Percentage]],4,FALSE)</f>
        <v>0.11%</v>
      </c>
      <c r="R1722" t="str">
        <f>VLOOKUP(C1722, Query[[Country]:[Density]],5,FALSE)</f>
        <v>416.73</v>
      </c>
      <c r="S1722" t="str">
        <f>VLOOKUP(C1722, Query[[Country]:[Land Area]],6, FALSE)</f>
        <v>21,640</v>
      </c>
      <c r="T1722" t="str">
        <f>VLOOKUP(C1722, Query[[Country]:[Area]],10, FALSE)</f>
        <v>20,770</v>
      </c>
      <c r="U1722" t="str">
        <f>VLOOKUP(C1722, Query[[Country]:[Region]],12, FALSE)</f>
        <v>Asia</v>
      </c>
      <c r="V1722" t="str">
        <f>VLOOKUP(C1722, Query[[Country]:[Subregion]],13, FALSE)</f>
        <v>Western Asia</v>
      </c>
      <c r="W1722" t="str">
        <f>VLOOKUP(C1722, Query[[Country]:[GDP (IMF)]],16, FALSE)</f>
        <v>$403.96 Bn</v>
      </c>
      <c r="X1722" t="str">
        <f>VLOOKUP(C1722, Query[[Country]:[GDP (UN)]],17, FALSE)</f>
        <v>$317.75 Bn</v>
      </c>
      <c r="Y1722">
        <f>VLOOKUP(C1722, Query[[Country]:[GDP Per Capita]],18, FALSE)</f>
        <v>46670.83</v>
      </c>
    </row>
    <row r="1723" spans="1:25" x14ac:dyDescent="0.2">
      <c r="A1723">
        <v>522</v>
      </c>
      <c r="B1723" t="s">
        <v>475</v>
      </c>
      <c r="C1723" t="s">
        <v>15</v>
      </c>
      <c r="D1723">
        <v>164</v>
      </c>
      <c r="E1723">
        <v>367</v>
      </c>
      <c r="F1723">
        <v>567</v>
      </c>
      <c r="G1723">
        <v>218</v>
      </c>
      <c r="H1723">
        <v>508</v>
      </c>
      <c r="I1723">
        <v>851</v>
      </c>
      <c r="J1723">
        <v>428</v>
      </c>
      <c r="K1723" t="s">
        <v>2890</v>
      </c>
      <c r="L1723">
        <v>611</v>
      </c>
      <c r="M1723">
        <v>44.7</v>
      </c>
      <c r="N1723">
        <v>2015</v>
      </c>
      <c r="O1723" t="str">
        <f>VLOOKUP(C1723, Query[[Country]:[Population Rank]],2,FALSE)</f>
        <v>3</v>
      </c>
      <c r="P1723" t="str">
        <f>VLOOKUP(C1723, Query[[Country]:[Growth Rate]],3,FALSE)</f>
        <v>0.59%</v>
      </c>
      <c r="Q1723" t="str">
        <f>VLOOKUP(C1723, Query[[Country]:[World Percentage]],4,FALSE)</f>
        <v>4.25%</v>
      </c>
      <c r="R1723" t="str">
        <f>VLOOKUP(C1723, Query[[Country]:[Density]],5,FALSE)</f>
        <v>35.32</v>
      </c>
      <c r="S1723" t="str">
        <f>VLOOKUP(C1723, Query[[Country]:[Land Area]],6, FALSE)</f>
        <v>9,147,420</v>
      </c>
      <c r="T1723" t="str">
        <f>VLOOKUP(C1723, Query[[Country]:[Area]],10, FALSE)</f>
        <v>9,372,610</v>
      </c>
      <c r="U1723" t="str">
        <f>VLOOKUP(C1723, Query[[Country]:[Region]],12, FALSE)</f>
        <v>Americas</v>
      </c>
      <c r="V1723" t="str">
        <f>VLOOKUP(C1723, Query[[Country]:[Subregion]],13, FALSE)</f>
        <v>Northern America</v>
      </c>
      <c r="W1723" t="str">
        <f>VLOOKUP(C1723, Query[[Country]:[GDP (IMF)]],16, FALSE)</f>
        <v>$22.20 Tn</v>
      </c>
      <c r="X1723" t="str">
        <f>VLOOKUP(C1723, Query[[Country]:[GDP (UN)]],17, FALSE)</f>
        <v>$18.62 Tn</v>
      </c>
      <c r="Y1723">
        <f>VLOOKUP(C1723, Query[[Country]:[GDP Per Capita]],18, FALSE)</f>
        <v>67063.27</v>
      </c>
    </row>
    <row r="1724" spans="1:25" x14ac:dyDescent="0.2">
      <c r="A1724">
        <v>523</v>
      </c>
      <c r="B1724" t="s">
        <v>642</v>
      </c>
      <c r="C1724" t="s">
        <v>115</v>
      </c>
      <c r="D1724">
        <v>12</v>
      </c>
      <c r="E1724">
        <v>367</v>
      </c>
      <c r="F1724">
        <v>567</v>
      </c>
      <c r="G1724">
        <v>218</v>
      </c>
      <c r="H1724">
        <v>429</v>
      </c>
      <c r="I1724">
        <v>261</v>
      </c>
      <c r="J1724">
        <v>645</v>
      </c>
      <c r="K1724" t="s">
        <v>2853</v>
      </c>
      <c r="L1724">
        <v>727</v>
      </c>
      <c r="M1724">
        <v>44.7</v>
      </c>
      <c r="N1724">
        <v>2015</v>
      </c>
      <c r="O1724" t="str">
        <f>VLOOKUP(C1724, Query[[Country]:[Population Rank]],2,FALSE)</f>
        <v>55</v>
      </c>
      <c r="P1724" t="str">
        <f>VLOOKUP(C1724, Query[[Country]:[Growth Rate]],3,FALSE)</f>
        <v>1.18%</v>
      </c>
      <c r="Q1724" t="str">
        <f>VLOOKUP(C1724, Query[[Country]:[World Percentage]],4,FALSE)</f>
        <v>0.33%</v>
      </c>
      <c r="R1724" t="str">
        <f>VLOOKUP(C1724, Query[[Country]:[Density]],5,FALSE)</f>
        <v>3.32</v>
      </c>
      <c r="S1724" t="str">
        <f>VLOOKUP(C1724, Query[[Country]:[Land Area]],6, FALSE)</f>
        <v>7,682,300</v>
      </c>
      <c r="T1724" t="str">
        <f>VLOOKUP(C1724, Query[[Country]:[Area]],10, FALSE)</f>
        <v>7,692,024</v>
      </c>
      <c r="U1724" t="str">
        <f>VLOOKUP(C1724, Query[[Country]:[Region]],12, FALSE)</f>
        <v>Oceania</v>
      </c>
      <c r="V1724" t="str">
        <f>VLOOKUP(C1724, Query[[Country]:[Subregion]],13, FALSE)</f>
        <v>Australia and New Zealand</v>
      </c>
      <c r="W1724" t="str">
        <f>VLOOKUP(C1724, Query[[Country]:[GDP (IMF)]],16, FALSE)</f>
        <v>$1.48 Tn</v>
      </c>
      <c r="X1724" t="str">
        <f>VLOOKUP(C1724, Query[[Country]:[GDP (UN)]],17, FALSE)</f>
        <v>$1.30 Tn</v>
      </c>
      <c r="Y1724">
        <f>VLOOKUP(C1724, Query[[Country]:[GDP Per Capita]],18, FALSE)</f>
        <v>58096.73</v>
      </c>
    </row>
    <row r="1725" spans="1:25" x14ac:dyDescent="0.2">
      <c r="A1725">
        <v>524</v>
      </c>
      <c r="B1725" t="s">
        <v>543</v>
      </c>
      <c r="C1725" t="s">
        <v>30</v>
      </c>
      <c r="D1725">
        <v>29</v>
      </c>
      <c r="E1725">
        <v>367</v>
      </c>
      <c r="F1725">
        <v>567</v>
      </c>
      <c r="G1725">
        <v>218</v>
      </c>
      <c r="H1725">
        <v>613</v>
      </c>
      <c r="I1725">
        <v>291</v>
      </c>
      <c r="J1725">
        <v>645</v>
      </c>
      <c r="K1725" t="s">
        <v>2731</v>
      </c>
      <c r="L1725">
        <v>871</v>
      </c>
      <c r="M1725">
        <v>44.7</v>
      </c>
      <c r="N1725">
        <v>2015</v>
      </c>
      <c r="O1725" t="str">
        <f>VLOOKUP(C1725, Query[[Country]:[Population Rank]],2,FALSE)</f>
        <v>11</v>
      </c>
      <c r="P1725" t="str">
        <f>VLOOKUP(C1725, Query[[Country]:[Growth Rate]],3,FALSE)</f>
        <v>-0.30%</v>
      </c>
      <c r="Q1725" t="str">
        <f>VLOOKUP(C1725, Query[[Country]:[World Percentage]],4,FALSE)</f>
        <v>1.62%</v>
      </c>
      <c r="R1725" t="str">
        <f>VLOOKUP(C1725, Query[[Country]:[Density]],5,FALSE)</f>
        <v>334.66</v>
      </c>
      <c r="S1725" t="str">
        <f>VLOOKUP(C1725, Query[[Country]:[Land Area]],6, FALSE)</f>
        <v>364,555</v>
      </c>
      <c r="T1725" t="str">
        <f>VLOOKUP(C1725, Query[[Country]:[Area]],10, FALSE)</f>
        <v>377,930</v>
      </c>
      <c r="U1725" t="str">
        <f>VLOOKUP(C1725, Query[[Country]:[Region]],12, FALSE)</f>
        <v>Asia</v>
      </c>
      <c r="V1725" t="str">
        <f>VLOOKUP(C1725, Query[[Country]:[Subregion]],13, FALSE)</f>
        <v>Eastern Asia</v>
      </c>
      <c r="W1725" t="str">
        <f>VLOOKUP(C1725, Query[[Country]:[GDP (IMF)]],16, FALSE)</f>
        <v>$5.50 Tn</v>
      </c>
      <c r="X1725" t="str">
        <f>VLOOKUP(C1725, Query[[Country]:[GDP (UN)]],17, FALSE)</f>
        <v>$4.94 Tn</v>
      </c>
      <c r="Y1725">
        <f>VLOOKUP(C1725, Query[[Country]:[GDP Per Capita]],18, FALSE)</f>
        <v>43450.14</v>
      </c>
    </row>
    <row r="1726" spans="1:25" x14ac:dyDescent="0.2">
      <c r="A1726">
        <v>525</v>
      </c>
      <c r="B1726" t="s">
        <v>533</v>
      </c>
      <c r="C1726" t="s">
        <v>19</v>
      </c>
      <c r="D1726">
        <v>39</v>
      </c>
      <c r="E1726">
        <v>217</v>
      </c>
      <c r="F1726">
        <v>295</v>
      </c>
      <c r="G1726">
        <v>218</v>
      </c>
      <c r="H1726">
        <v>419</v>
      </c>
      <c r="I1726">
        <v>553</v>
      </c>
      <c r="J1726">
        <v>428</v>
      </c>
      <c r="K1726" t="s">
        <v>2905</v>
      </c>
      <c r="L1726">
        <v>300</v>
      </c>
      <c r="M1726">
        <v>44.7</v>
      </c>
      <c r="N1726">
        <v>2015</v>
      </c>
      <c r="O1726" t="str">
        <f>VLOOKUP(C1726, Query[[Country]:[Population Rank]],2,FALSE)</f>
        <v>21</v>
      </c>
      <c r="P1726" t="str">
        <f>VLOOKUP(C1726, Query[[Country]:[Growth Rate]],3,FALSE)</f>
        <v>0.53%</v>
      </c>
      <c r="Q1726" t="str">
        <f>VLOOKUP(C1726, Query[[Country]:[World Percentage]],4,FALSE)</f>
        <v>0.87%</v>
      </c>
      <c r="R1726" t="str">
        <f>VLOOKUP(C1726, Query[[Country]:[Density]],5,FALSE)</f>
        <v>279.48</v>
      </c>
      <c r="S1726" t="str">
        <f>VLOOKUP(C1726, Query[[Country]:[Land Area]],6, FALSE)</f>
        <v>241,930</v>
      </c>
      <c r="T1726" t="str">
        <f>VLOOKUP(C1726, Query[[Country]:[Area]],10, FALSE)</f>
        <v>242,900</v>
      </c>
      <c r="U1726" t="str">
        <f>VLOOKUP(C1726, Query[[Country]:[Region]],12, FALSE)</f>
        <v>Europe</v>
      </c>
      <c r="V1726" t="str">
        <f>VLOOKUP(C1726, Query[[Country]:[Subregion]],13, FALSE)</f>
        <v>Northern Europe</v>
      </c>
      <c r="W1726" t="str">
        <f>VLOOKUP(C1726, Query[[Country]:[GDP (IMF)]],16, FALSE)</f>
        <v>$2.93 Tn</v>
      </c>
      <c r="X1726" t="str">
        <f>VLOOKUP(C1726, Query[[Country]:[GDP (UN)]],17, FALSE)</f>
        <v>$2.65 Tn</v>
      </c>
      <c r="Y1726">
        <f>VLOOKUP(C1726, Query[[Country]:[GDP Per Capita]],18, FALSE)</f>
        <v>43117.57</v>
      </c>
    </row>
    <row r="1727" spans="1:25" x14ac:dyDescent="0.2">
      <c r="A1727">
        <v>526</v>
      </c>
      <c r="B1727" t="s">
        <v>530</v>
      </c>
      <c r="C1727" t="s">
        <v>168</v>
      </c>
      <c r="D1727">
        <v>4</v>
      </c>
      <c r="E1727">
        <v>367</v>
      </c>
      <c r="F1727">
        <v>425</v>
      </c>
      <c r="G1727">
        <v>218</v>
      </c>
      <c r="H1727">
        <v>417</v>
      </c>
      <c r="I1727">
        <v>521</v>
      </c>
      <c r="J1727">
        <v>428</v>
      </c>
      <c r="K1727" t="s">
        <v>2905</v>
      </c>
      <c r="L1727">
        <v>207</v>
      </c>
      <c r="M1727">
        <v>44.7</v>
      </c>
      <c r="N1727">
        <v>2015</v>
      </c>
      <c r="O1727" t="str">
        <f>VLOOKUP(C1727, Query[[Country]:[Population Rank]],2,FALSE)</f>
        <v>6</v>
      </c>
      <c r="P1727" t="str">
        <f>VLOOKUP(C1727, Query[[Country]:[Growth Rate]],3,FALSE)</f>
        <v>0.72%</v>
      </c>
      <c r="Q1727" t="str">
        <f>VLOOKUP(C1727, Query[[Country]:[World Percentage]],4,FALSE)</f>
        <v>2.73%</v>
      </c>
      <c r="R1727" t="str">
        <f>VLOOKUP(C1727, Query[[Country]:[Density]],5,FALSE)</f>
        <v>24.96</v>
      </c>
      <c r="S1727" t="str">
        <f>VLOOKUP(C1727, Query[[Country]:[Land Area]],6, FALSE)</f>
        <v>8,358,140</v>
      </c>
      <c r="T1727" t="str">
        <f>VLOOKUP(C1727, Query[[Country]:[Area]],10, FALSE)</f>
        <v>8,515,767</v>
      </c>
      <c r="U1727" t="str">
        <f>VLOOKUP(C1727, Query[[Country]:[Region]],12, FALSE)</f>
        <v>Americas</v>
      </c>
      <c r="V1727" t="str">
        <f>VLOOKUP(C1727, Query[[Country]:[Subregion]],13, FALSE)</f>
        <v>South America</v>
      </c>
      <c r="W1727" t="str">
        <f>VLOOKUP(C1727, Query[[Country]:[GDP (IMF)]],16, FALSE)</f>
        <v>$2.06 Tn</v>
      </c>
      <c r="X1727" t="str">
        <f>VLOOKUP(C1727, Query[[Country]:[GDP (UN)]],17, FALSE)</f>
        <v>$1.80 Tn</v>
      </c>
      <c r="Y1727">
        <f>VLOOKUP(C1727, Query[[Country]:[GDP Per Capita]],18, FALSE)</f>
        <v>9703.17</v>
      </c>
    </row>
    <row r="1728" spans="1:25" x14ac:dyDescent="0.2">
      <c r="A1728">
        <v>527</v>
      </c>
      <c r="B1728" t="s">
        <v>2776</v>
      </c>
      <c r="C1728" t="s">
        <v>113</v>
      </c>
      <c r="D1728">
        <v>4</v>
      </c>
      <c r="E1728">
        <v>367</v>
      </c>
      <c r="F1728">
        <v>567</v>
      </c>
      <c r="G1728">
        <v>218</v>
      </c>
      <c r="H1728">
        <v>493</v>
      </c>
      <c r="I1728">
        <v>407</v>
      </c>
      <c r="J1728">
        <v>287</v>
      </c>
      <c r="K1728" t="s">
        <v>2853</v>
      </c>
      <c r="L1728">
        <v>824</v>
      </c>
      <c r="M1728">
        <v>44.7</v>
      </c>
      <c r="N1728">
        <v>2015</v>
      </c>
      <c r="O1728" t="str">
        <f>VLOOKUP(C1728, Query[[Country]:[Population Rank]],2,FALSE)</f>
        <v>119</v>
      </c>
      <c r="P1728" t="str">
        <f>VLOOKUP(C1728, Query[[Country]:[Growth Rate]],3,FALSE)</f>
        <v>0.79%</v>
      </c>
      <c r="Q1728" t="str">
        <f>VLOOKUP(C1728, Query[[Country]:[World Percentage]],4,FALSE)</f>
        <v>0.07%</v>
      </c>
      <c r="R1728" t="str">
        <f>VLOOKUP(C1728, Query[[Country]:[Density]],5,FALSE)</f>
        <v>16.74</v>
      </c>
      <c r="S1728" t="str">
        <f>VLOOKUP(C1728, Query[[Country]:[Land Area]],6, FALSE)</f>
        <v>365,268</v>
      </c>
      <c r="T1728" t="str">
        <f>VLOOKUP(C1728, Query[[Country]:[Area]],10, FALSE)</f>
        <v>323,802</v>
      </c>
      <c r="U1728" t="str">
        <f>VLOOKUP(C1728, Query[[Country]:[Region]],12, FALSE)</f>
        <v>Europe</v>
      </c>
      <c r="V1728" t="str">
        <f>VLOOKUP(C1728, Query[[Country]:[Subregion]],13, FALSE)</f>
        <v>Northern Europe</v>
      </c>
      <c r="W1728" t="str">
        <f>VLOOKUP(C1728, Query[[Country]:[GDP (IMF)]],16, FALSE)</f>
        <v>$438.62 Bn</v>
      </c>
      <c r="X1728" t="str">
        <f>VLOOKUP(C1728, Query[[Country]:[GDP (UN)]],17, FALSE)</f>
        <v>$371.07 Bn</v>
      </c>
      <c r="Y1728">
        <f>VLOOKUP(C1728, Query[[Country]:[GDP Per Capita]],18, FALSE)</f>
        <v>80908.23</v>
      </c>
    </row>
    <row r="1729" spans="1:25" x14ac:dyDescent="0.2">
      <c r="A1729">
        <v>528</v>
      </c>
      <c r="B1729" t="s">
        <v>587</v>
      </c>
      <c r="C1729" t="s">
        <v>95</v>
      </c>
      <c r="D1729">
        <v>27</v>
      </c>
      <c r="E1729">
        <v>367</v>
      </c>
      <c r="F1729">
        <v>567</v>
      </c>
      <c r="G1729">
        <v>218</v>
      </c>
      <c r="H1729">
        <v>452</v>
      </c>
      <c r="I1729">
        <v>545</v>
      </c>
      <c r="J1729">
        <v>812</v>
      </c>
      <c r="K1729" t="s">
        <v>2683</v>
      </c>
      <c r="L1729">
        <v>559</v>
      </c>
      <c r="M1729">
        <v>44.7</v>
      </c>
      <c r="N1729">
        <v>2015</v>
      </c>
      <c r="O1729" t="str">
        <f>VLOOKUP(C1729, Query[[Country]:[Population Rank]],2,FALSE)</f>
        <v>23</v>
      </c>
      <c r="P1729" t="str">
        <f>VLOOKUP(C1729, Query[[Country]:[Growth Rate]],3,FALSE)</f>
        <v>-0.15%</v>
      </c>
      <c r="Q1729" t="str">
        <f>VLOOKUP(C1729, Query[[Country]:[World Percentage]],4,FALSE)</f>
        <v>0.78%</v>
      </c>
      <c r="R1729" t="str">
        <f>VLOOKUP(C1729, Query[[Country]:[Density]],5,FALSE)</f>
        <v>200.65</v>
      </c>
      <c r="S1729" t="str">
        <f>VLOOKUP(C1729, Query[[Country]:[Land Area]],6, FALSE)</f>
        <v>294,140</v>
      </c>
      <c r="T1729" t="str">
        <f>VLOOKUP(C1729, Query[[Country]:[Area]],10, FALSE)</f>
        <v>301,336</v>
      </c>
      <c r="U1729" t="str">
        <f>VLOOKUP(C1729, Query[[Country]:[Region]],12, FALSE)</f>
        <v>Europe</v>
      </c>
      <c r="V1729" t="str">
        <f>VLOOKUP(C1729, Query[[Country]:[Subregion]],13, FALSE)</f>
        <v>Southern Europe</v>
      </c>
      <c r="W1729" t="str">
        <f>VLOOKUP(C1729, Query[[Country]:[GDP (IMF)]],16, FALSE)</f>
        <v>$2.09 Tn</v>
      </c>
      <c r="X1729" t="str">
        <f>VLOOKUP(C1729, Query[[Country]:[GDP (UN)]],17, FALSE)</f>
        <v>$1.86 Tn</v>
      </c>
      <c r="Y1729">
        <f>VLOOKUP(C1729, Query[[Country]:[GDP Per Capita]],18, FALSE)</f>
        <v>34574.71</v>
      </c>
    </row>
    <row r="1730" spans="1:25" x14ac:dyDescent="0.2">
      <c r="A1730">
        <v>529</v>
      </c>
      <c r="B1730" t="s">
        <v>505</v>
      </c>
      <c r="C1730" t="s">
        <v>30</v>
      </c>
      <c r="D1730">
        <v>30</v>
      </c>
      <c r="E1730">
        <v>367</v>
      </c>
      <c r="F1730">
        <v>517</v>
      </c>
      <c r="G1730">
        <v>218</v>
      </c>
      <c r="H1730">
        <v>594</v>
      </c>
      <c r="I1730">
        <v>602</v>
      </c>
      <c r="J1730">
        <v>368</v>
      </c>
      <c r="K1730" t="s">
        <v>2872</v>
      </c>
      <c r="L1730">
        <v>244</v>
      </c>
      <c r="M1730">
        <v>44.7</v>
      </c>
      <c r="N1730">
        <v>2015</v>
      </c>
      <c r="O1730" t="str">
        <f>VLOOKUP(C1730, Query[[Country]:[Population Rank]],2,FALSE)</f>
        <v>11</v>
      </c>
      <c r="P1730" t="str">
        <f>VLOOKUP(C1730, Query[[Country]:[Growth Rate]],3,FALSE)</f>
        <v>-0.30%</v>
      </c>
      <c r="Q1730" t="str">
        <f>VLOOKUP(C1730, Query[[Country]:[World Percentage]],4,FALSE)</f>
        <v>1.62%</v>
      </c>
      <c r="R1730" t="str">
        <f>VLOOKUP(C1730, Query[[Country]:[Density]],5,FALSE)</f>
        <v>334.66</v>
      </c>
      <c r="S1730" t="str">
        <f>VLOOKUP(C1730, Query[[Country]:[Land Area]],6, FALSE)</f>
        <v>364,555</v>
      </c>
      <c r="T1730" t="str">
        <f>VLOOKUP(C1730, Query[[Country]:[Area]],10, FALSE)</f>
        <v>377,930</v>
      </c>
      <c r="U1730" t="str">
        <f>VLOOKUP(C1730, Query[[Country]:[Region]],12, FALSE)</f>
        <v>Asia</v>
      </c>
      <c r="V1730" t="str">
        <f>VLOOKUP(C1730, Query[[Country]:[Subregion]],13, FALSE)</f>
        <v>Eastern Asia</v>
      </c>
      <c r="W1730" t="str">
        <f>VLOOKUP(C1730, Query[[Country]:[GDP (IMF)]],16, FALSE)</f>
        <v>$5.50 Tn</v>
      </c>
      <c r="X1730" t="str">
        <f>VLOOKUP(C1730, Query[[Country]:[GDP (UN)]],17, FALSE)</f>
        <v>$4.94 Tn</v>
      </c>
      <c r="Y1730">
        <f>VLOOKUP(C1730, Query[[Country]:[GDP Per Capita]],18, FALSE)</f>
        <v>43450.14</v>
      </c>
    </row>
    <row r="1731" spans="1:25" x14ac:dyDescent="0.2">
      <c r="A1731">
        <v>530</v>
      </c>
      <c r="B1731" t="s">
        <v>634</v>
      </c>
      <c r="C1731" t="s">
        <v>138</v>
      </c>
      <c r="D1731">
        <v>29</v>
      </c>
      <c r="E1731">
        <v>367</v>
      </c>
      <c r="F1731">
        <v>121</v>
      </c>
      <c r="G1731">
        <v>218</v>
      </c>
      <c r="H1731">
        <v>542</v>
      </c>
      <c r="I1731">
        <v>937</v>
      </c>
      <c r="J1731">
        <v>511</v>
      </c>
      <c r="K1731" t="s">
        <v>2906</v>
      </c>
      <c r="L1731">
        <v>408</v>
      </c>
      <c r="M1731">
        <v>44.7</v>
      </c>
      <c r="N1731">
        <v>2015</v>
      </c>
      <c r="O1731" t="str">
        <f>VLOOKUP(C1731, Query[[Country]:[Population Rank]],2,FALSE)</f>
        <v>1</v>
      </c>
      <c r="P1731" t="str">
        <f>VLOOKUP(C1731, Query[[Country]:[Growth Rate]],3,FALSE)</f>
        <v>0.39%</v>
      </c>
      <c r="Q1731" t="str">
        <f>VLOOKUP(C1731, Query[[Country]:[World Percentage]],4,FALSE)</f>
        <v>18.47%</v>
      </c>
      <c r="R1731" t="str">
        <f>VLOOKUP(C1731, Query[[Country]:[Density]],5,FALSE)</f>
        <v>148.28</v>
      </c>
      <c r="S1731" t="str">
        <f>VLOOKUP(C1731, Query[[Country]:[Land Area]],6, FALSE)</f>
        <v>9,388,211</v>
      </c>
      <c r="T1731" t="str">
        <f>VLOOKUP(C1731, Query[[Country]:[Area]],10, FALSE)</f>
        <v>9,706,961</v>
      </c>
      <c r="U1731" t="str">
        <f>VLOOKUP(C1731, Query[[Country]:[Region]],12, FALSE)</f>
        <v>Asia</v>
      </c>
      <c r="V1731" t="str">
        <f>VLOOKUP(C1731, Query[[Country]:[Subregion]],13, FALSE)</f>
        <v>Eastern Asia</v>
      </c>
      <c r="W1731" t="str">
        <f>VLOOKUP(C1731, Query[[Country]:[GDP (IMF)]],16, FALSE)</f>
        <v>$15.47 Tn</v>
      </c>
      <c r="X1731" t="str">
        <f>VLOOKUP(C1731, Query[[Country]:[GDP (UN)]],17, FALSE)</f>
        <v>$11.22 Tn</v>
      </c>
      <c r="Y1731">
        <f>VLOOKUP(C1731, Query[[Country]:[GDP Per Capita]],18, FALSE)</f>
        <v>10746.78</v>
      </c>
    </row>
    <row r="1732" spans="1:25" x14ac:dyDescent="0.2">
      <c r="A1732">
        <v>531</v>
      </c>
      <c r="B1732" t="s">
        <v>601</v>
      </c>
      <c r="C1732" t="s">
        <v>95</v>
      </c>
      <c r="D1732">
        <v>28</v>
      </c>
      <c r="E1732">
        <v>213</v>
      </c>
      <c r="F1732">
        <v>567</v>
      </c>
      <c r="G1732">
        <v>218</v>
      </c>
      <c r="H1732">
        <v>438</v>
      </c>
      <c r="I1732">
        <v>693</v>
      </c>
      <c r="J1732">
        <v>428</v>
      </c>
      <c r="K1732" t="s">
        <v>2888</v>
      </c>
      <c r="L1732">
        <v>853</v>
      </c>
      <c r="M1732">
        <v>44.69</v>
      </c>
      <c r="N1732">
        <v>2015</v>
      </c>
      <c r="O1732" t="str">
        <f>VLOOKUP(C1732, Query[[Country]:[Population Rank]],2,FALSE)</f>
        <v>23</v>
      </c>
      <c r="P1732" t="str">
        <f>VLOOKUP(C1732, Query[[Country]:[Growth Rate]],3,FALSE)</f>
        <v>-0.15%</v>
      </c>
      <c r="Q1732" t="str">
        <f>VLOOKUP(C1732, Query[[Country]:[World Percentage]],4,FALSE)</f>
        <v>0.78%</v>
      </c>
      <c r="R1732" t="str">
        <f>VLOOKUP(C1732, Query[[Country]:[Density]],5,FALSE)</f>
        <v>200.65</v>
      </c>
      <c r="S1732" t="str">
        <f>VLOOKUP(C1732, Query[[Country]:[Land Area]],6, FALSE)</f>
        <v>294,140</v>
      </c>
      <c r="T1732" t="str">
        <f>VLOOKUP(C1732, Query[[Country]:[Area]],10, FALSE)</f>
        <v>301,336</v>
      </c>
      <c r="U1732" t="str">
        <f>VLOOKUP(C1732, Query[[Country]:[Region]],12, FALSE)</f>
        <v>Europe</v>
      </c>
      <c r="V1732" t="str">
        <f>VLOOKUP(C1732, Query[[Country]:[Subregion]],13, FALSE)</f>
        <v>Southern Europe</v>
      </c>
      <c r="W1732" t="str">
        <f>VLOOKUP(C1732, Query[[Country]:[GDP (IMF)]],16, FALSE)</f>
        <v>$2.09 Tn</v>
      </c>
      <c r="X1732" t="str">
        <f>VLOOKUP(C1732, Query[[Country]:[GDP (UN)]],17, FALSE)</f>
        <v>$1.86 Tn</v>
      </c>
      <c r="Y1732">
        <f>VLOOKUP(C1732, Query[[Country]:[GDP Per Capita]],18, FALSE)</f>
        <v>34574.71</v>
      </c>
    </row>
    <row r="1733" spans="1:25" x14ac:dyDescent="0.2">
      <c r="A1733">
        <v>532</v>
      </c>
      <c r="B1733" t="s">
        <v>583</v>
      </c>
      <c r="C1733" t="s">
        <v>313</v>
      </c>
      <c r="D1733">
        <v>2</v>
      </c>
      <c r="E1733">
        <v>367</v>
      </c>
      <c r="F1733">
        <v>567</v>
      </c>
      <c r="G1733">
        <v>218</v>
      </c>
      <c r="H1733">
        <v>476</v>
      </c>
      <c r="I1733">
        <v>372</v>
      </c>
      <c r="J1733">
        <v>368</v>
      </c>
      <c r="K1733" t="s">
        <v>2853</v>
      </c>
      <c r="L1733">
        <v>861</v>
      </c>
      <c r="M1733">
        <v>44.69</v>
      </c>
      <c r="N1733">
        <v>2015</v>
      </c>
      <c r="O1733" t="str">
        <f>VLOOKUP(C1733, Query[[Country]:[Population Rank]],2,FALSE)</f>
        <v>20</v>
      </c>
      <c r="P1733" t="str">
        <f>VLOOKUP(C1733, Query[[Country]:[Growth Rate]],3,FALSE)</f>
        <v>0.25%</v>
      </c>
      <c r="Q1733" t="str">
        <f>VLOOKUP(C1733, Query[[Country]:[World Percentage]],4,FALSE)</f>
        <v>0.90%</v>
      </c>
      <c r="R1733" t="str">
        <f>VLOOKUP(C1733, Query[[Country]:[Density]],5,FALSE)</f>
        <v>136.03</v>
      </c>
      <c r="S1733" t="str">
        <f>VLOOKUP(C1733, Query[[Country]:[Land Area]],6, FALSE)</f>
        <v>510,890</v>
      </c>
      <c r="T1733" t="str">
        <f>VLOOKUP(C1733, Query[[Country]:[Area]],10, FALSE)</f>
        <v>513,120</v>
      </c>
      <c r="U1733" t="str">
        <f>VLOOKUP(C1733, Query[[Country]:[Region]],12, FALSE)</f>
        <v>Asia</v>
      </c>
      <c r="V1733" t="str">
        <f>VLOOKUP(C1733, Query[[Country]:[Subregion]],13, FALSE)</f>
        <v>South-Eastern Asia</v>
      </c>
      <c r="W1733" t="str">
        <f>VLOOKUP(C1733, Query[[Country]:[GDP (IMF)]],16, FALSE)</f>
        <v>$547.43 Bn</v>
      </c>
      <c r="X1733" t="str">
        <f>VLOOKUP(C1733, Query[[Country]:[GDP (UN)]],17, FALSE)</f>
        <v>$407.03 Bn</v>
      </c>
      <c r="Y1733">
        <f>VLOOKUP(C1733, Query[[Country]:[GDP Per Capita]],18, FALSE)</f>
        <v>7842.85</v>
      </c>
    </row>
    <row r="1734" spans="1:25" x14ac:dyDescent="0.2">
      <c r="A1734">
        <v>533</v>
      </c>
      <c r="B1734" t="s">
        <v>521</v>
      </c>
      <c r="C1734" t="s">
        <v>301</v>
      </c>
      <c r="D1734">
        <v>3</v>
      </c>
      <c r="E1734">
        <v>190</v>
      </c>
      <c r="F1734">
        <v>195</v>
      </c>
      <c r="G1734">
        <v>218</v>
      </c>
      <c r="H1734">
        <v>569</v>
      </c>
      <c r="I1734">
        <v>437</v>
      </c>
      <c r="J1734">
        <v>428</v>
      </c>
      <c r="K1734" t="s">
        <v>2877</v>
      </c>
      <c r="L1734">
        <v>871</v>
      </c>
      <c r="M1734">
        <v>44.68</v>
      </c>
      <c r="N1734">
        <v>2015</v>
      </c>
      <c r="O1734" t="str">
        <f>VLOOKUP(C1734, Query[[Country]:[Population Rank]],2,FALSE)</f>
        <v>126</v>
      </c>
      <c r="P1734" t="str">
        <f>VLOOKUP(C1734, Query[[Country]:[Growth Rate]],3,FALSE)</f>
        <v>0.82%</v>
      </c>
      <c r="Q1734" t="str">
        <f>VLOOKUP(C1734, Query[[Country]:[World Percentage]],4,FALSE)</f>
        <v>0.06%</v>
      </c>
      <c r="R1734" t="str">
        <f>VLOOKUP(C1734, Query[[Country]:[Density]],5,FALSE)</f>
        <v>17.83</v>
      </c>
      <c r="S1734" t="str">
        <f>VLOOKUP(C1734, Query[[Country]:[Land Area]],6, FALSE)</f>
        <v>263,310</v>
      </c>
      <c r="T1734" t="str">
        <f>VLOOKUP(C1734, Query[[Country]:[Area]],10, FALSE)</f>
        <v>270,467</v>
      </c>
      <c r="U1734" t="str">
        <f>VLOOKUP(C1734, Query[[Country]:[Region]],12, FALSE)</f>
        <v>Oceania</v>
      </c>
      <c r="V1734" t="str">
        <f>VLOOKUP(C1734, Query[[Country]:[Subregion]],13, FALSE)</f>
        <v>Australia and New Zealand</v>
      </c>
      <c r="W1734" t="str">
        <f>VLOOKUP(C1734, Query[[Country]:[GDP (IMF)]],16, FALSE)</f>
        <v>$224.94 Bn</v>
      </c>
      <c r="X1734" t="str">
        <f>VLOOKUP(C1734, Query[[Country]:[GDP (UN)]],17, FALSE)</f>
        <v>$187.52 Bn</v>
      </c>
      <c r="Y1734">
        <f>VLOOKUP(C1734, Query[[Country]:[GDP Per Capita]],18, FALSE)</f>
        <v>46647.06</v>
      </c>
    </row>
    <row r="1735" spans="1:25" x14ac:dyDescent="0.2">
      <c r="A1735">
        <v>534</v>
      </c>
      <c r="B1735" t="s">
        <v>610</v>
      </c>
      <c r="C1735" t="s">
        <v>358</v>
      </c>
      <c r="D1735">
        <v>5</v>
      </c>
      <c r="E1735">
        <v>367</v>
      </c>
      <c r="F1735">
        <v>147</v>
      </c>
      <c r="G1735">
        <v>218</v>
      </c>
      <c r="H1735">
        <v>523</v>
      </c>
      <c r="I1735">
        <v>943</v>
      </c>
      <c r="J1735">
        <v>812</v>
      </c>
      <c r="K1735" t="s">
        <v>2887</v>
      </c>
      <c r="L1735">
        <v>317</v>
      </c>
      <c r="M1735">
        <v>44.68</v>
      </c>
      <c r="N1735">
        <v>2015</v>
      </c>
      <c r="O1735" t="str">
        <f>VLOOKUP(C1735, Query[[Country]:[Population Rank]],2,FALSE)</f>
        <v>2</v>
      </c>
      <c r="P1735" t="str">
        <f>VLOOKUP(C1735, Query[[Country]:[Growth Rate]],3,FALSE)</f>
        <v>0.99%</v>
      </c>
      <c r="Q1735" t="str">
        <f>VLOOKUP(C1735, Query[[Country]:[World Percentage]],4,FALSE)</f>
        <v>17.70%</v>
      </c>
      <c r="R1735" t="str">
        <f>VLOOKUP(C1735, Query[[Country]:[Density]],5,FALSE)</f>
        <v>419.76</v>
      </c>
      <c r="S1735" t="str">
        <f>VLOOKUP(C1735, Query[[Country]:[Land Area]],6, FALSE)</f>
        <v>2,973,190</v>
      </c>
      <c r="T1735" t="str">
        <f>VLOOKUP(C1735, Query[[Country]:[Area]],10, FALSE)</f>
        <v>3,287,590</v>
      </c>
      <c r="U1735" t="str">
        <f>VLOOKUP(C1735, Query[[Country]:[Region]],12, FALSE)</f>
        <v>Asia</v>
      </c>
      <c r="V1735" t="str">
        <f>VLOOKUP(C1735, Query[[Country]:[Subregion]],13, FALSE)</f>
        <v>Southern Asia</v>
      </c>
      <c r="W1735" t="str">
        <f>VLOOKUP(C1735, Query[[Country]:[GDP (IMF)]],16, FALSE)</f>
        <v>$3.26 Tn</v>
      </c>
      <c r="X1735" t="str">
        <f>VLOOKUP(C1735, Query[[Country]:[GDP (UN)]],17, FALSE)</f>
        <v>$2.26 Tn</v>
      </c>
      <c r="Y1735">
        <f>VLOOKUP(C1735, Query[[Country]:[GDP Per Capita]],18, FALSE)</f>
        <v>2360.66</v>
      </c>
    </row>
    <row r="1736" spans="1:25" x14ac:dyDescent="0.2">
      <c r="A1736">
        <v>535</v>
      </c>
      <c r="B1736" t="s">
        <v>582</v>
      </c>
      <c r="C1736" t="s">
        <v>101</v>
      </c>
      <c r="D1736">
        <v>43</v>
      </c>
      <c r="E1736">
        <v>367</v>
      </c>
      <c r="F1736">
        <v>567</v>
      </c>
      <c r="G1736">
        <v>218</v>
      </c>
      <c r="H1736">
        <v>466</v>
      </c>
      <c r="I1736">
        <v>289</v>
      </c>
      <c r="J1736">
        <v>321</v>
      </c>
      <c r="K1736" t="s">
        <v>2892</v>
      </c>
      <c r="L1736">
        <v>515</v>
      </c>
      <c r="M1736">
        <v>44.68</v>
      </c>
      <c r="N1736">
        <v>2015</v>
      </c>
      <c r="O1736" t="str">
        <f>VLOOKUP(C1736, Query[[Country]:[Population Rank]],2,FALSE)</f>
        <v>19</v>
      </c>
      <c r="P1736" t="str">
        <f>VLOOKUP(C1736, Query[[Country]:[Growth Rate]],3,FALSE)</f>
        <v>0.32%</v>
      </c>
      <c r="Q1736" t="str">
        <f>VLOOKUP(C1736, Query[[Country]:[World Percentage]],4,FALSE)</f>
        <v>1.07%</v>
      </c>
      <c r="R1736" t="str">
        <f>VLOOKUP(C1736, Query[[Country]:[Density]],5,FALSE)</f>
        <v>234.61</v>
      </c>
      <c r="S1736" t="str">
        <f>VLOOKUP(C1736, Query[[Country]:[Land Area]],6, FALSE)</f>
        <v>348,560</v>
      </c>
      <c r="T1736" t="str">
        <f>VLOOKUP(C1736, Query[[Country]:[Area]],10, FALSE)</f>
        <v>357,114</v>
      </c>
      <c r="U1736" t="str">
        <f>VLOOKUP(C1736, Query[[Country]:[Region]],12, FALSE)</f>
        <v>Europe</v>
      </c>
      <c r="V1736" t="str">
        <f>VLOOKUP(C1736, Query[[Country]:[Subregion]],13, FALSE)</f>
        <v>Western Europe</v>
      </c>
      <c r="W1736" t="str">
        <f>VLOOKUP(C1736, Query[[Country]:[GDP (IMF)]],16, FALSE)</f>
        <v>$4.16 Tn</v>
      </c>
      <c r="X1736" t="str">
        <f>VLOOKUP(C1736, Query[[Country]:[GDP (UN)]],17, FALSE)</f>
        <v>$3.48 Tn</v>
      </c>
      <c r="Y1736">
        <f>VLOOKUP(C1736, Query[[Country]:[GDP Per Capita]],18, FALSE)</f>
        <v>49617.15</v>
      </c>
    </row>
    <row r="1737" spans="1:25" x14ac:dyDescent="0.2">
      <c r="A1737">
        <v>536</v>
      </c>
      <c r="B1737" t="s">
        <v>534</v>
      </c>
      <c r="C1737" t="s">
        <v>101</v>
      </c>
      <c r="D1737">
        <v>44</v>
      </c>
      <c r="E1737">
        <v>367</v>
      </c>
      <c r="F1737">
        <v>567</v>
      </c>
      <c r="G1737">
        <v>218</v>
      </c>
      <c r="H1737">
        <v>486</v>
      </c>
      <c r="I1737">
        <v>629</v>
      </c>
      <c r="J1737">
        <v>511</v>
      </c>
      <c r="K1737" t="s">
        <v>2888</v>
      </c>
      <c r="L1737">
        <v>388</v>
      </c>
      <c r="M1737">
        <v>44.68</v>
      </c>
      <c r="N1737">
        <v>2015</v>
      </c>
      <c r="O1737" t="str">
        <f>VLOOKUP(C1737, Query[[Country]:[Population Rank]],2,FALSE)</f>
        <v>19</v>
      </c>
      <c r="P1737" t="str">
        <f>VLOOKUP(C1737, Query[[Country]:[Growth Rate]],3,FALSE)</f>
        <v>0.32%</v>
      </c>
      <c r="Q1737" t="str">
        <f>VLOOKUP(C1737, Query[[Country]:[World Percentage]],4,FALSE)</f>
        <v>1.07%</v>
      </c>
      <c r="R1737" t="str">
        <f>VLOOKUP(C1737, Query[[Country]:[Density]],5,FALSE)</f>
        <v>234.61</v>
      </c>
      <c r="S1737" t="str">
        <f>VLOOKUP(C1737, Query[[Country]:[Land Area]],6, FALSE)</f>
        <v>348,560</v>
      </c>
      <c r="T1737" t="str">
        <f>VLOOKUP(C1737, Query[[Country]:[Area]],10, FALSE)</f>
        <v>357,114</v>
      </c>
      <c r="U1737" t="str">
        <f>VLOOKUP(C1737, Query[[Country]:[Region]],12, FALSE)</f>
        <v>Europe</v>
      </c>
      <c r="V1737" t="str">
        <f>VLOOKUP(C1737, Query[[Country]:[Subregion]],13, FALSE)</f>
        <v>Western Europe</v>
      </c>
      <c r="W1737" t="str">
        <f>VLOOKUP(C1737, Query[[Country]:[GDP (IMF)]],16, FALSE)</f>
        <v>$4.16 Tn</v>
      </c>
      <c r="X1737" t="str">
        <f>VLOOKUP(C1737, Query[[Country]:[GDP (UN)]],17, FALSE)</f>
        <v>$3.48 Tn</v>
      </c>
      <c r="Y1737">
        <f>VLOOKUP(C1737, Query[[Country]:[GDP Per Capita]],18, FALSE)</f>
        <v>49617.15</v>
      </c>
    </row>
    <row r="1738" spans="1:25" x14ac:dyDescent="0.2">
      <c r="A1738">
        <v>537</v>
      </c>
      <c r="B1738" t="s">
        <v>589</v>
      </c>
      <c r="C1738" t="s">
        <v>590</v>
      </c>
      <c r="D1738">
        <v>1</v>
      </c>
      <c r="E1738">
        <v>365</v>
      </c>
      <c r="F1738">
        <v>567</v>
      </c>
      <c r="G1738">
        <v>218</v>
      </c>
      <c r="H1738">
        <v>586</v>
      </c>
      <c r="I1738">
        <v>318</v>
      </c>
      <c r="J1738">
        <v>368</v>
      </c>
      <c r="K1738" t="s">
        <v>2888</v>
      </c>
      <c r="L1738">
        <v>426</v>
      </c>
      <c r="M1738">
        <v>44.68</v>
      </c>
      <c r="N1738">
        <v>2015</v>
      </c>
      <c r="O1738" t="str">
        <f>VLOOKUP(C1738, Query[[Country]:[Population Rank]],2,FALSE)</f>
        <v>155</v>
      </c>
      <c r="P1738" t="str">
        <f>VLOOKUP(C1738, Query[[Country]:[Growth Rate]],3,FALSE)</f>
        <v>0.07%</v>
      </c>
      <c r="Q1738" t="str">
        <f>VLOOKUP(C1738, Query[[Country]:[World Percentage]],4,FALSE)</f>
        <v>0.02%</v>
      </c>
      <c r="R1738" t="str">
        <f>VLOOKUP(C1738, Query[[Country]:[Density]],5,FALSE)</f>
        <v>29.33</v>
      </c>
      <c r="S1738" t="str">
        <f>VLOOKUP(C1738, Query[[Country]:[Land Area]],6, FALSE)</f>
        <v>42,390</v>
      </c>
      <c r="T1738" t="str">
        <f>VLOOKUP(C1738, Query[[Country]:[Area]],10, FALSE)</f>
        <v>45,227</v>
      </c>
      <c r="U1738" t="str">
        <f>VLOOKUP(C1738, Query[[Country]:[Region]],12, FALSE)</f>
        <v>Europe</v>
      </c>
      <c r="V1738" t="str">
        <f>VLOOKUP(C1738, Query[[Country]:[Subregion]],13, FALSE)</f>
        <v>Northern Europe</v>
      </c>
      <c r="W1738" t="str">
        <f>VLOOKUP(C1738, Query[[Country]:[GDP (IMF)]],16, FALSE)</f>
        <v>$33.23 Bn</v>
      </c>
      <c r="X1738" t="str">
        <f>VLOOKUP(C1738, Query[[Country]:[GDP (UN)]],17, FALSE)</f>
        <v>$23.34 Bn</v>
      </c>
      <c r="Y1738">
        <f>VLOOKUP(C1738, Query[[Country]:[GDP Per Capita]],18, FALSE)</f>
        <v>25053.99</v>
      </c>
    </row>
    <row r="1739" spans="1:25" x14ac:dyDescent="0.2">
      <c r="A1739">
        <v>538</v>
      </c>
      <c r="B1739" t="s">
        <v>681</v>
      </c>
      <c r="C1739" t="s">
        <v>52</v>
      </c>
      <c r="D1739">
        <v>22</v>
      </c>
      <c r="E1739">
        <v>367</v>
      </c>
      <c r="F1739">
        <v>133</v>
      </c>
      <c r="G1739">
        <v>218</v>
      </c>
      <c r="H1739">
        <v>764</v>
      </c>
      <c r="I1739">
        <v>912</v>
      </c>
      <c r="J1739">
        <v>812</v>
      </c>
      <c r="K1739" t="s">
        <v>2891</v>
      </c>
      <c r="L1739">
        <v>658</v>
      </c>
      <c r="M1739">
        <v>44.68</v>
      </c>
      <c r="N1739">
        <v>2015</v>
      </c>
      <c r="O1739" t="str">
        <f>VLOOKUP(C1739, Query[[Country]:[Population Rank]],2,FALSE)</f>
        <v>39</v>
      </c>
      <c r="P1739" t="str">
        <f>VLOOKUP(C1739, Query[[Country]:[Growth Rate]],3,FALSE)</f>
        <v>0.89%</v>
      </c>
      <c r="Q1739" t="str">
        <f>VLOOKUP(C1739, Query[[Country]:[World Percentage]],4,FALSE)</f>
        <v>0.48%</v>
      </c>
      <c r="R1739" t="str">
        <f>VLOOKUP(C1739, Query[[Country]:[Density]],5,FALSE)</f>
        <v>3.78</v>
      </c>
      <c r="S1739" t="str">
        <f>VLOOKUP(C1739, Query[[Country]:[Land Area]],6, FALSE)</f>
        <v>9,093,510</v>
      </c>
      <c r="T1739" t="str">
        <f>VLOOKUP(C1739, Query[[Country]:[Area]],10, FALSE)</f>
        <v>9,984,670</v>
      </c>
      <c r="U1739" t="str">
        <f>VLOOKUP(C1739, Query[[Country]:[Region]],12, FALSE)</f>
        <v>Americas</v>
      </c>
      <c r="V1739" t="str">
        <f>VLOOKUP(C1739, Query[[Country]:[Subregion]],13, FALSE)</f>
        <v>Northern America</v>
      </c>
      <c r="W1739" t="str">
        <f>VLOOKUP(C1739, Query[[Country]:[GDP (IMF)]],16, FALSE)</f>
        <v>$1.83 Tn</v>
      </c>
      <c r="X1739" t="str">
        <f>VLOOKUP(C1739, Query[[Country]:[GDP (UN)]],17, FALSE)</f>
        <v>$1.53 Tn</v>
      </c>
      <c r="Y1739">
        <f>VLOOKUP(C1739, Query[[Country]:[GDP Per Capita]],18, FALSE)</f>
        <v>48552.87</v>
      </c>
    </row>
    <row r="1740" spans="1:25" x14ac:dyDescent="0.2">
      <c r="A1740">
        <v>539</v>
      </c>
      <c r="B1740" t="s">
        <v>595</v>
      </c>
      <c r="C1740" t="s">
        <v>66</v>
      </c>
      <c r="D1740">
        <v>22</v>
      </c>
      <c r="E1740">
        <v>367</v>
      </c>
      <c r="F1740">
        <v>567</v>
      </c>
      <c r="G1740">
        <v>218</v>
      </c>
      <c r="H1740">
        <v>483</v>
      </c>
      <c r="I1740">
        <v>420</v>
      </c>
      <c r="J1740">
        <v>511</v>
      </c>
      <c r="K1740" t="s">
        <v>2853</v>
      </c>
      <c r="L1740">
        <v>579</v>
      </c>
      <c r="M1740">
        <v>44.67</v>
      </c>
      <c r="N1740">
        <v>2015</v>
      </c>
      <c r="O1740" t="str">
        <f>VLOOKUP(C1740, Query[[Country]:[Population Rank]],2,FALSE)</f>
        <v>22</v>
      </c>
      <c r="P1740" t="str">
        <f>VLOOKUP(C1740, Query[[Country]:[Growth Rate]],3,FALSE)</f>
        <v>0.22%</v>
      </c>
      <c r="Q1740" t="str">
        <f>VLOOKUP(C1740, Query[[Country]:[World Percentage]],4,FALSE)</f>
        <v>0.84%</v>
      </c>
      <c r="R1740" t="str">
        <f>VLOOKUP(C1740, Query[[Country]:[Density]],5,FALSE)</f>
        <v>118.31</v>
      </c>
      <c r="S1740" t="str">
        <f>VLOOKUP(C1740, Query[[Country]:[Land Area]],6, FALSE)</f>
        <v>547,557</v>
      </c>
      <c r="T1740" t="str">
        <f>VLOOKUP(C1740, Query[[Country]:[Area]],10, FALSE)</f>
        <v>551,695</v>
      </c>
      <c r="U1740" t="str">
        <f>VLOOKUP(C1740, Query[[Country]:[Region]],12, FALSE)</f>
        <v>Europe</v>
      </c>
      <c r="V1740" t="str">
        <f>VLOOKUP(C1740, Query[[Country]:[Subregion]],13, FALSE)</f>
        <v>Western Europe</v>
      </c>
      <c r="W1740" t="str">
        <f>VLOOKUP(C1740, Query[[Country]:[GDP (IMF)]],16, FALSE)</f>
        <v>$2.88 Tn</v>
      </c>
      <c r="X1740" t="str">
        <f>VLOOKUP(C1740, Query[[Country]:[GDP (UN)]],17, FALSE)</f>
        <v>$2.47 Tn</v>
      </c>
      <c r="Y1740">
        <f>VLOOKUP(C1740, Query[[Country]:[GDP Per Capita]],18, FALSE)</f>
        <v>44061.52</v>
      </c>
    </row>
    <row r="1741" spans="1:25" x14ac:dyDescent="0.2">
      <c r="A1741">
        <v>540</v>
      </c>
      <c r="B1741" t="s">
        <v>574</v>
      </c>
      <c r="C1741" t="s">
        <v>19</v>
      </c>
      <c r="D1741">
        <v>40</v>
      </c>
      <c r="E1741">
        <v>367</v>
      </c>
      <c r="F1741">
        <v>567</v>
      </c>
      <c r="G1741">
        <v>218</v>
      </c>
      <c r="H1741">
        <v>564</v>
      </c>
      <c r="I1741">
        <v>306</v>
      </c>
      <c r="J1741">
        <v>428</v>
      </c>
      <c r="K1741" t="s">
        <v>2853</v>
      </c>
      <c r="L1741">
        <v>556</v>
      </c>
      <c r="M1741">
        <v>44.67</v>
      </c>
      <c r="N1741">
        <v>2015</v>
      </c>
      <c r="O1741" t="str">
        <f>VLOOKUP(C1741, Query[[Country]:[Population Rank]],2,FALSE)</f>
        <v>21</v>
      </c>
      <c r="P1741" t="str">
        <f>VLOOKUP(C1741, Query[[Country]:[Growth Rate]],3,FALSE)</f>
        <v>0.53%</v>
      </c>
      <c r="Q1741" t="str">
        <f>VLOOKUP(C1741, Query[[Country]:[World Percentage]],4,FALSE)</f>
        <v>0.87%</v>
      </c>
      <c r="R1741" t="str">
        <f>VLOOKUP(C1741, Query[[Country]:[Density]],5,FALSE)</f>
        <v>279.48</v>
      </c>
      <c r="S1741" t="str">
        <f>VLOOKUP(C1741, Query[[Country]:[Land Area]],6, FALSE)</f>
        <v>241,930</v>
      </c>
      <c r="T1741" t="str">
        <f>VLOOKUP(C1741, Query[[Country]:[Area]],10, FALSE)</f>
        <v>242,900</v>
      </c>
      <c r="U1741" t="str">
        <f>VLOOKUP(C1741, Query[[Country]:[Region]],12, FALSE)</f>
        <v>Europe</v>
      </c>
      <c r="V1741" t="str">
        <f>VLOOKUP(C1741, Query[[Country]:[Subregion]],13, FALSE)</f>
        <v>Northern Europe</v>
      </c>
      <c r="W1741" t="str">
        <f>VLOOKUP(C1741, Query[[Country]:[GDP (IMF)]],16, FALSE)</f>
        <v>$2.93 Tn</v>
      </c>
      <c r="X1741" t="str">
        <f>VLOOKUP(C1741, Query[[Country]:[GDP (UN)]],17, FALSE)</f>
        <v>$2.65 Tn</v>
      </c>
      <c r="Y1741">
        <f>VLOOKUP(C1741, Query[[Country]:[GDP Per Capita]],18, FALSE)</f>
        <v>43117.57</v>
      </c>
    </row>
    <row r="1742" spans="1:25" x14ac:dyDescent="0.2">
      <c r="A1742">
        <v>541</v>
      </c>
      <c r="B1742" t="s">
        <v>606</v>
      </c>
      <c r="C1742" t="s">
        <v>115</v>
      </c>
      <c r="D1742">
        <v>13</v>
      </c>
      <c r="E1742">
        <v>367</v>
      </c>
      <c r="F1742">
        <v>567</v>
      </c>
      <c r="G1742">
        <v>218</v>
      </c>
      <c r="H1742">
        <v>505</v>
      </c>
      <c r="I1742">
        <v>248</v>
      </c>
      <c r="J1742">
        <v>428</v>
      </c>
      <c r="K1742" t="s">
        <v>2888</v>
      </c>
      <c r="L1742">
        <v>665</v>
      </c>
      <c r="M1742">
        <v>44.67</v>
      </c>
      <c r="N1742">
        <v>2015</v>
      </c>
      <c r="O1742" t="str">
        <f>VLOOKUP(C1742, Query[[Country]:[Population Rank]],2,FALSE)</f>
        <v>55</v>
      </c>
      <c r="P1742" t="str">
        <f>VLOOKUP(C1742, Query[[Country]:[Growth Rate]],3,FALSE)</f>
        <v>1.18%</v>
      </c>
      <c r="Q1742" t="str">
        <f>VLOOKUP(C1742, Query[[Country]:[World Percentage]],4,FALSE)</f>
        <v>0.33%</v>
      </c>
      <c r="R1742" t="str">
        <f>VLOOKUP(C1742, Query[[Country]:[Density]],5,FALSE)</f>
        <v>3.32</v>
      </c>
      <c r="S1742" t="str">
        <f>VLOOKUP(C1742, Query[[Country]:[Land Area]],6, FALSE)</f>
        <v>7,682,300</v>
      </c>
      <c r="T1742" t="str">
        <f>VLOOKUP(C1742, Query[[Country]:[Area]],10, FALSE)</f>
        <v>7,692,024</v>
      </c>
      <c r="U1742" t="str">
        <f>VLOOKUP(C1742, Query[[Country]:[Region]],12, FALSE)</f>
        <v>Oceania</v>
      </c>
      <c r="V1742" t="str">
        <f>VLOOKUP(C1742, Query[[Country]:[Subregion]],13, FALSE)</f>
        <v>Australia and New Zealand</v>
      </c>
      <c r="W1742" t="str">
        <f>VLOOKUP(C1742, Query[[Country]:[GDP (IMF)]],16, FALSE)</f>
        <v>$1.48 Tn</v>
      </c>
      <c r="X1742" t="str">
        <f>VLOOKUP(C1742, Query[[Country]:[GDP (UN)]],17, FALSE)</f>
        <v>$1.30 Tn</v>
      </c>
      <c r="Y1742">
        <f>VLOOKUP(C1742, Query[[Country]:[GDP Per Capita]],18, FALSE)</f>
        <v>58096.73</v>
      </c>
    </row>
    <row r="1743" spans="1:25" x14ac:dyDescent="0.2">
      <c r="A1743">
        <v>542</v>
      </c>
      <c r="B1743" t="s">
        <v>568</v>
      </c>
      <c r="C1743" t="s">
        <v>141</v>
      </c>
      <c r="D1743">
        <v>5</v>
      </c>
      <c r="E1743">
        <v>367</v>
      </c>
      <c r="F1743">
        <v>567</v>
      </c>
      <c r="G1743">
        <v>218</v>
      </c>
      <c r="H1743">
        <v>345</v>
      </c>
      <c r="I1743">
        <v>517</v>
      </c>
      <c r="J1743">
        <v>511</v>
      </c>
      <c r="K1743" t="s">
        <v>2897</v>
      </c>
      <c r="L1743">
        <v>824</v>
      </c>
      <c r="M1743">
        <v>44.65</v>
      </c>
      <c r="N1743">
        <v>2015</v>
      </c>
      <c r="O1743" t="str">
        <f>VLOOKUP(C1743, Query[[Country]:[Population Rank]],2,FALSE)</f>
        <v>57</v>
      </c>
      <c r="P1743" t="str">
        <f>VLOOKUP(C1743, Query[[Country]:[Growth Rate]],3,FALSE)</f>
        <v>0.18%</v>
      </c>
      <c r="Q1743" t="str">
        <f>VLOOKUP(C1743, Query[[Country]:[World Percentage]],4,FALSE)</f>
        <v>0.31%</v>
      </c>
      <c r="R1743" t="str">
        <f>VLOOKUP(C1743, Query[[Country]:[Density]],5,FALSE)</f>
        <v>658.05</v>
      </c>
      <c r="S1743" t="str">
        <f>VLOOKUP(C1743, Query[[Country]:[Land Area]],6, FALSE)</f>
        <v>35,410</v>
      </c>
      <c r="T1743" t="str">
        <f>VLOOKUP(C1743, Query[[Country]:[Area]],10, FALSE)</f>
        <v>36,193</v>
      </c>
      <c r="U1743" t="str">
        <f>VLOOKUP(C1743, Query[[Country]:[Region]],12, FALSE)</f>
        <v>Asia</v>
      </c>
      <c r="V1743" t="str">
        <f>VLOOKUP(C1743, Query[[Country]:[Subregion]],13, FALSE)</f>
        <v>Eastern Asia</v>
      </c>
      <c r="W1743" t="str">
        <f>VLOOKUP(C1743, Query[[Country]:[GDP (IMF)]],16, FALSE)</f>
        <v>$633.70 Bn</v>
      </c>
      <c r="X1743" t="str">
        <f>VLOOKUP(C1743, Query[[Country]:[GDP (UN)]],17, FALSE)</f>
        <v>-</v>
      </c>
      <c r="Y1743">
        <f>VLOOKUP(C1743, Query[[Country]:[GDP Per Capita]],18, FALSE)</f>
        <v>26607.09</v>
      </c>
    </row>
    <row r="1744" spans="1:25" x14ac:dyDescent="0.2">
      <c r="A1744">
        <v>543</v>
      </c>
      <c r="B1744" t="s">
        <v>516</v>
      </c>
      <c r="C1744" t="s">
        <v>15</v>
      </c>
      <c r="D1744">
        <v>165</v>
      </c>
      <c r="E1744">
        <v>367</v>
      </c>
      <c r="F1744">
        <v>400</v>
      </c>
      <c r="G1744">
        <v>218</v>
      </c>
      <c r="H1744">
        <v>656</v>
      </c>
      <c r="I1744">
        <v>653</v>
      </c>
      <c r="J1744">
        <v>645</v>
      </c>
      <c r="K1744" t="s">
        <v>2877</v>
      </c>
      <c r="L1744">
        <v>166</v>
      </c>
      <c r="M1744">
        <v>44.65</v>
      </c>
      <c r="N1744">
        <v>2015</v>
      </c>
      <c r="O1744" t="str">
        <f>VLOOKUP(C1744, Query[[Country]:[Population Rank]],2,FALSE)</f>
        <v>3</v>
      </c>
      <c r="P1744" t="str">
        <f>VLOOKUP(C1744, Query[[Country]:[Growth Rate]],3,FALSE)</f>
        <v>0.59%</v>
      </c>
      <c r="Q1744" t="str">
        <f>VLOOKUP(C1744, Query[[Country]:[World Percentage]],4,FALSE)</f>
        <v>4.25%</v>
      </c>
      <c r="R1744" t="str">
        <f>VLOOKUP(C1744, Query[[Country]:[Density]],5,FALSE)</f>
        <v>35.32</v>
      </c>
      <c r="S1744" t="str">
        <f>VLOOKUP(C1744, Query[[Country]:[Land Area]],6, FALSE)</f>
        <v>9,147,420</v>
      </c>
      <c r="T1744" t="str">
        <f>VLOOKUP(C1744, Query[[Country]:[Area]],10, FALSE)</f>
        <v>9,372,610</v>
      </c>
      <c r="U1744" t="str">
        <f>VLOOKUP(C1744, Query[[Country]:[Region]],12, FALSE)</f>
        <v>Americas</v>
      </c>
      <c r="V1744" t="str">
        <f>VLOOKUP(C1744, Query[[Country]:[Subregion]],13, FALSE)</f>
        <v>Northern America</v>
      </c>
      <c r="W1744" t="str">
        <f>VLOOKUP(C1744, Query[[Country]:[GDP (IMF)]],16, FALSE)</f>
        <v>$22.20 Tn</v>
      </c>
      <c r="X1744" t="str">
        <f>VLOOKUP(C1744, Query[[Country]:[GDP (UN)]],17, FALSE)</f>
        <v>$18.62 Tn</v>
      </c>
      <c r="Y1744">
        <f>VLOOKUP(C1744, Query[[Country]:[GDP Per Capita]],18, FALSE)</f>
        <v>67063.27</v>
      </c>
    </row>
    <row r="1745" spans="1:25" x14ac:dyDescent="0.2">
      <c r="A1745">
        <v>544</v>
      </c>
      <c r="B1745" t="s">
        <v>667</v>
      </c>
      <c r="C1745" t="s">
        <v>141</v>
      </c>
      <c r="D1745">
        <v>6</v>
      </c>
      <c r="E1745">
        <v>367</v>
      </c>
      <c r="F1745">
        <v>211</v>
      </c>
      <c r="G1745">
        <v>218</v>
      </c>
      <c r="H1745">
        <v>412</v>
      </c>
      <c r="I1745">
        <v>682</v>
      </c>
      <c r="J1745">
        <v>511</v>
      </c>
      <c r="K1745" t="s">
        <v>2877</v>
      </c>
      <c r="L1745">
        <v>871</v>
      </c>
      <c r="M1745">
        <v>44.65</v>
      </c>
      <c r="N1745">
        <v>2015</v>
      </c>
      <c r="O1745" t="str">
        <f>VLOOKUP(C1745, Query[[Country]:[Population Rank]],2,FALSE)</f>
        <v>57</v>
      </c>
      <c r="P1745" t="str">
        <f>VLOOKUP(C1745, Query[[Country]:[Growth Rate]],3,FALSE)</f>
        <v>0.18%</v>
      </c>
      <c r="Q1745" t="str">
        <f>VLOOKUP(C1745, Query[[Country]:[World Percentage]],4,FALSE)</f>
        <v>0.31%</v>
      </c>
      <c r="R1745" t="str">
        <f>VLOOKUP(C1745, Query[[Country]:[Density]],5,FALSE)</f>
        <v>658.05</v>
      </c>
      <c r="S1745" t="str">
        <f>VLOOKUP(C1745, Query[[Country]:[Land Area]],6, FALSE)</f>
        <v>35,410</v>
      </c>
      <c r="T1745" t="str">
        <f>VLOOKUP(C1745, Query[[Country]:[Area]],10, FALSE)</f>
        <v>36,193</v>
      </c>
      <c r="U1745" t="str">
        <f>VLOOKUP(C1745, Query[[Country]:[Region]],12, FALSE)</f>
        <v>Asia</v>
      </c>
      <c r="V1745" t="str">
        <f>VLOOKUP(C1745, Query[[Country]:[Subregion]],13, FALSE)</f>
        <v>Eastern Asia</v>
      </c>
      <c r="W1745" t="str">
        <f>VLOOKUP(C1745, Query[[Country]:[GDP (IMF)]],16, FALSE)</f>
        <v>$633.70 Bn</v>
      </c>
      <c r="X1745" t="str">
        <f>VLOOKUP(C1745, Query[[Country]:[GDP (UN)]],17, FALSE)</f>
        <v>-</v>
      </c>
      <c r="Y1745">
        <f>VLOOKUP(C1745, Query[[Country]:[GDP Per Capita]],18, FALSE)</f>
        <v>26607.09</v>
      </c>
    </row>
    <row r="1746" spans="1:25" x14ac:dyDescent="0.2">
      <c r="A1746">
        <v>545</v>
      </c>
      <c r="B1746" t="s">
        <v>528</v>
      </c>
      <c r="C1746" t="s">
        <v>19</v>
      </c>
      <c r="D1746">
        <v>41</v>
      </c>
      <c r="E1746">
        <v>367</v>
      </c>
      <c r="F1746">
        <v>122</v>
      </c>
      <c r="G1746">
        <v>218</v>
      </c>
      <c r="H1746">
        <v>785</v>
      </c>
      <c r="I1746">
        <v>861</v>
      </c>
      <c r="J1746">
        <v>812</v>
      </c>
      <c r="K1746" t="s">
        <v>2907</v>
      </c>
      <c r="L1746">
        <v>601</v>
      </c>
      <c r="M1746">
        <v>44.64</v>
      </c>
      <c r="N1746">
        <v>2015</v>
      </c>
      <c r="O1746" t="str">
        <f>VLOOKUP(C1746, Query[[Country]:[Population Rank]],2,FALSE)</f>
        <v>21</v>
      </c>
      <c r="P1746" t="str">
        <f>VLOOKUP(C1746, Query[[Country]:[Growth Rate]],3,FALSE)</f>
        <v>0.53%</v>
      </c>
      <c r="Q1746" t="str">
        <f>VLOOKUP(C1746, Query[[Country]:[World Percentage]],4,FALSE)</f>
        <v>0.87%</v>
      </c>
      <c r="R1746" t="str">
        <f>VLOOKUP(C1746, Query[[Country]:[Density]],5,FALSE)</f>
        <v>279.48</v>
      </c>
      <c r="S1746" t="str">
        <f>VLOOKUP(C1746, Query[[Country]:[Land Area]],6, FALSE)</f>
        <v>241,930</v>
      </c>
      <c r="T1746" t="str">
        <f>VLOOKUP(C1746, Query[[Country]:[Area]],10, FALSE)</f>
        <v>242,900</v>
      </c>
      <c r="U1746" t="str">
        <f>VLOOKUP(C1746, Query[[Country]:[Region]],12, FALSE)</f>
        <v>Europe</v>
      </c>
      <c r="V1746" t="str">
        <f>VLOOKUP(C1746, Query[[Country]:[Subregion]],13, FALSE)</f>
        <v>Northern Europe</v>
      </c>
      <c r="W1746" t="str">
        <f>VLOOKUP(C1746, Query[[Country]:[GDP (IMF)]],16, FALSE)</f>
        <v>$2.93 Tn</v>
      </c>
      <c r="X1746" t="str">
        <f>VLOOKUP(C1746, Query[[Country]:[GDP (UN)]],17, FALSE)</f>
        <v>$2.65 Tn</v>
      </c>
      <c r="Y1746">
        <f>VLOOKUP(C1746, Query[[Country]:[GDP Per Capita]],18, FALSE)</f>
        <v>43117.57</v>
      </c>
    </row>
    <row r="1747" spans="1:25" x14ac:dyDescent="0.2">
      <c r="A1747">
        <v>546</v>
      </c>
      <c r="B1747" t="s">
        <v>555</v>
      </c>
      <c r="C1747" t="s">
        <v>15</v>
      </c>
      <c r="D1747">
        <v>166</v>
      </c>
      <c r="E1747">
        <v>367</v>
      </c>
      <c r="F1747">
        <v>567</v>
      </c>
      <c r="G1747">
        <v>218</v>
      </c>
      <c r="H1747">
        <v>752</v>
      </c>
      <c r="I1747">
        <v>622</v>
      </c>
      <c r="J1747">
        <v>812</v>
      </c>
      <c r="K1747" t="s">
        <v>2683</v>
      </c>
      <c r="L1747">
        <v>719</v>
      </c>
      <c r="M1747">
        <v>44.64</v>
      </c>
      <c r="N1747">
        <v>2015</v>
      </c>
      <c r="O1747" t="str">
        <f>VLOOKUP(C1747, Query[[Country]:[Population Rank]],2,FALSE)</f>
        <v>3</v>
      </c>
      <c r="P1747" t="str">
        <f>VLOOKUP(C1747, Query[[Country]:[Growth Rate]],3,FALSE)</f>
        <v>0.59%</v>
      </c>
      <c r="Q1747" t="str">
        <f>VLOOKUP(C1747, Query[[Country]:[World Percentage]],4,FALSE)</f>
        <v>4.25%</v>
      </c>
      <c r="R1747" t="str">
        <f>VLOOKUP(C1747, Query[[Country]:[Density]],5,FALSE)</f>
        <v>35.32</v>
      </c>
      <c r="S1747" t="str">
        <f>VLOOKUP(C1747, Query[[Country]:[Land Area]],6, FALSE)</f>
        <v>9,147,420</v>
      </c>
      <c r="T1747" t="str">
        <f>VLOOKUP(C1747, Query[[Country]:[Area]],10, FALSE)</f>
        <v>9,372,610</v>
      </c>
      <c r="U1747" t="str">
        <f>VLOOKUP(C1747, Query[[Country]:[Region]],12, FALSE)</f>
        <v>Americas</v>
      </c>
      <c r="V1747" t="str">
        <f>VLOOKUP(C1747, Query[[Country]:[Subregion]],13, FALSE)</f>
        <v>Northern America</v>
      </c>
      <c r="W1747" t="str">
        <f>VLOOKUP(C1747, Query[[Country]:[GDP (IMF)]],16, FALSE)</f>
        <v>$22.20 Tn</v>
      </c>
      <c r="X1747" t="str">
        <f>VLOOKUP(C1747, Query[[Country]:[GDP (UN)]],17, FALSE)</f>
        <v>$18.62 Tn</v>
      </c>
      <c r="Y1747">
        <f>VLOOKUP(C1747, Query[[Country]:[GDP Per Capita]],18, FALSE)</f>
        <v>67063.27</v>
      </c>
    </row>
    <row r="1748" spans="1:25" x14ac:dyDescent="0.2">
      <c r="A1748">
        <v>547</v>
      </c>
      <c r="B1748" t="s">
        <v>580</v>
      </c>
      <c r="C1748" t="s">
        <v>30</v>
      </c>
      <c r="D1748">
        <v>31</v>
      </c>
      <c r="E1748">
        <v>367</v>
      </c>
      <c r="F1748">
        <v>567</v>
      </c>
      <c r="G1748">
        <v>218</v>
      </c>
      <c r="H1748">
        <v>773</v>
      </c>
      <c r="I1748">
        <v>329</v>
      </c>
      <c r="J1748">
        <v>645</v>
      </c>
      <c r="K1748" t="s">
        <v>2897</v>
      </c>
      <c r="L1748">
        <v>270</v>
      </c>
      <c r="M1748">
        <v>44.63</v>
      </c>
      <c r="N1748">
        <v>2015</v>
      </c>
      <c r="O1748" t="str">
        <f>VLOOKUP(C1748, Query[[Country]:[Population Rank]],2,FALSE)</f>
        <v>11</v>
      </c>
      <c r="P1748" t="str">
        <f>VLOOKUP(C1748, Query[[Country]:[Growth Rate]],3,FALSE)</f>
        <v>-0.30%</v>
      </c>
      <c r="Q1748" t="str">
        <f>VLOOKUP(C1748, Query[[Country]:[World Percentage]],4,FALSE)</f>
        <v>1.62%</v>
      </c>
      <c r="R1748" t="str">
        <f>VLOOKUP(C1748, Query[[Country]:[Density]],5,FALSE)</f>
        <v>334.66</v>
      </c>
      <c r="S1748" t="str">
        <f>VLOOKUP(C1748, Query[[Country]:[Land Area]],6, FALSE)</f>
        <v>364,555</v>
      </c>
      <c r="T1748" t="str">
        <f>VLOOKUP(C1748, Query[[Country]:[Area]],10, FALSE)</f>
        <v>377,930</v>
      </c>
      <c r="U1748" t="str">
        <f>VLOOKUP(C1748, Query[[Country]:[Region]],12, FALSE)</f>
        <v>Asia</v>
      </c>
      <c r="V1748" t="str">
        <f>VLOOKUP(C1748, Query[[Country]:[Subregion]],13, FALSE)</f>
        <v>Eastern Asia</v>
      </c>
      <c r="W1748" t="str">
        <f>VLOOKUP(C1748, Query[[Country]:[GDP (IMF)]],16, FALSE)</f>
        <v>$5.50 Tn</v>
      </c>
      <c r="X1748" t="str">
        <f>VLOOKUP(C1748, Query[[Country]:[GDP (UN)]],17, FALSE)</f>
        <v>$4.94 Tn</v>
      </c>
      <c r="Y1748">
        <f>VLOOKUP(C1748, Query[[Country]:[GDP Per Capita]],18, FALSE)</f>
        <v>43450.14</v>
      </c>
    </row>
    <row r="1749" spans="1:25" x14ac:dyDescent="0.2">
      <c r="A1749">
        <v>548</v>
      </c>
      <c r="B1749" t="s">
        <v>2769</v>
      </c>
      <c r="C1749" t="s">
        <v>66</v>
      </c>
      <c r="D1749">
        <v>23</v>
      </c>
      <c r="E1749">
        <v>367</v>
      </c>
      <c r="F1749">
        <v>111</v>
      </c>
      <c r="G1749">
        <v>218</v>
      </c>
      <c r="H1749">
        <v>995</v>
      </c>
      <c r="I1749">
        <v>827</v>
      </c>
      <c r="J1749">
        <v>812</v>
      </c>
      <c r="K1749" t="s">
        <v>2908</v>
      </c>
      <c r="L1749">
        <v>839</v>
      </c>
      <c r="M1749">
        <v>44.63</v>
      </c>
      <c r="N1749">
        <v>2015</v>
      </c>
      <c r="O1749" t="str">
        <f>VLOOKUP(C1749, Query[[Country]:[Population Rank]],2,FALSE)</f>
        <v>22</v>
      </c>
      <c r="P1749" t="str">
        <f>VLOOKUP(C1749, Query[[Country]:[Growth Rate]],3,FALSE)</f>
        <v>0.22%</v>
      </c>
      <c r="Q1749" t="str">
        <f>VLOOKUP(C1749, Query[[Country]:[World Percentage]],4,FALSE)</f>
        <v>0.84%</v>
      </c>
      <c r="R1749" t="str">
        <f>VLOOKUP(C1749, Query[[Country]:[Density]],5,FALSE)</f>
        <v>118.31</v>
      </c>
      <c r="S1749" t="str">
        <f>VLOOKUP(C1749, Query[[Country]:[Land Area]],6, FALSE)</f>
        <v>547,557</v>
      </c>
      <c r="T1749" t="str">
        <f>VLOOKUP(C1749, Query[[Country]:[Area]],10, FALSE)</f>
        <v>551,695</v>
      </c>
      <c r="U1749" t="str">
        <f>VLOOKUP(C1749, Query[[Country]:[Region]],12, FALSE)</f>
        <v>Europe</v>
      </c>
      <c r="V1749" t="str">
        <f>VLOOKUP(C1749, Query[[Country]:[Subregion]],13, FALSE)</f>
        <v>Western Europe</v>
      </c>
      <c r="W1749" t="str">
        <f>VLOOKUP(C1749, Query[[Country]:[GDP (IMF)]],16, FALSE)</f>
        <v>$2.88 Tn</v>
      </c>
      <c r="X1749" t="str">
        <f>VLOOKUP(C1749, Query[[Country]:[GDP (UN)]],17, FALSE)</f>
        <v>$2.47 Tn</v>
      </c>
      <c r="Y1749">
        <f>VLOOKUP(C1749, Query[[Country]:[GDP Per Capita]],18, FALSE)</f>
        <v>44061.52</v>
      </c>
    </row>
    <row r="1750" spans="1:25" x14ac:dyDescent="0.2">
      <c r="A1750">
        <v>549</v>
      </c>
      <c r="B1750" t="s">
        <v>581</v>
      </c>
      <c r="C1750" t="s">
        <v>15</v>
      </c>
      <c r="D1750">
        <v>167</v>
      </c>
      <c r="E1750">
        <v>367</v>
      </c>
      <c r="F1750">
        <v>232</v>
      </c>
      <c r="G1750">
        <v>218</v>
      </c>
      <c r="H1750">
        <v>472</v>
      </c>
      <c r="I1750">
        <v>569</v>
      </c>
      <c r="J1750">
        <v>368</v>
      </c>
      <c r="K1750" t="s">
        <v>2877</v>
      </c>
      <c r="L1750">
        <v>425</v>
      </c>
      <c r="M1750">
        <v>44.63</v>
      </c>
      <c r="N1750">
        <v>2015</v>
      </c>
      <c r="O1750" t="str">
        <f>VLOOKUP(C1750, Query[[Country]:[Population Rank]],2,FALSE)</f>
        <v>3</v>
      </c>
      <c r="P1750" t="str">
        <f>VLOOKUP(C1750, Query[[Country]:[Growth Rate]],3,FALSE)</f>
        <v>0.59%</v>
      </c>
      <c r="Q1750" t="str">
        <f>VLOOKUP(C1750, Query[[Country]:[World Percentage]],4,FALSE)</f>
        <v>4.25%</v>
      </c>
      <c r="R1750" t="str">
        <f>VLOOKUP(C1750, Query[[Country]:[Density]],5,FALSE)</f>
        <v>35.32</v>
      </c>
      <c r="S1750" t="str">
        <f>VLOOKUP(C1750, Query[[Country]:[Land Area]],6, FALSE)</f>
        <v>9,147,420</v>
      </c>
      <c r="T1750" t="str">
        <f>VLOOKUP(C1750, Query[[Country]:[Area]],10, FALSE)</f>
        <v>9,372,610</v>
      </c>
      <c r="U1750" t="str">
        <f>VLOOKUP(C1750, Query[[Country]:[Region]],12, FALSE)</f>
        <v>Americas</v>
      </c>
      <c r="V1750" t="str">
        <f>VLOOKUP(C1750, Query[[Country]:[Subregion]],13, FALSE)</f>
        <v>Northern America</v>
      </c>
      <c r="W1750" t="str">
        <f>VLOOKUP(C1750, Query[[Country]:[GDP (IMF)]],16, FALSE)</f>
        <v>$22.20 Tn</v>
      </c>
      <c r="X1750" t="str">
        <f>VLOOKUP(C1750, Query[[Country]:[GDP (UN)]],17, FALSE)</f>
        <v>$18.62 Tn</v>
      </c>
      <c r="Y1750">
        <f>VLOOKUP(C1750, Query[[Country]:[GDP Per Capita]],18, FALSE)</f>
        <v>67063.27</v>
      </c>
    </row>
    <row r="1751" spans="1:25" x14ac:dyDescent="0.2">
      <c r="A1751">
        <v>550</v>
      </c>
      <c r="B1751" t="s">
        <v>511</v>
      </c>
      <c r="C1751" t="s">
        <v>15</v>
      </c>
      <c r="D1751">
        <v>168</v>
      </c>
      <c r="E1751">
        <v>204</v>
      </c>
      <c r="F1751">
        <v>345</v>
      </c>
      <c r="G1751">
        <v>218</v>
      </c>
      <c r="H1751">
        <v>517</v>
      </c>
      <c r="I1751">
        <v>571</v>
      </c>
      <c r="J1751">
        <v>645</v>
      </c>
      <c r="K1751" t="s">
        <v>2904</v>
      </c>
      <c r="L1751">
        <v>409</v>
      </c>
      <c r="M1751">
        <v>44.62</v>
      </c>
      <c r="N1751">
        <v>2015</v>
      </c>
      <c r="O1751" t="str">
        <f>VLOOKUP(C1751, Query[[Country]:[Population Rank]],2,FALSE)</f>
        <v>3</v>
      </c>
      <c r="P1751" t="str">
        <f>VLOOKUP(C1751, Query[[Country]:[Growth Rate]],3,FALSE)</f>
        <v>0.59%</v>
      </c>
      <c r="Q1751" t="str">
        <f>VLOOKUP(C1751, Query[[Country]:[World Percentage]],4,FALSE)</f>
        <v>4.25%</v>
      </c>
      <c r="R1751" t="str">
        <f>VLOOKUP(C1751, Query[[Country]:[Density]],5,FALSE)</f>
        <v>35.32</v>
      </c>
      <c r="S1751" t="str">
        <f>VLOOKUP(C1751, Query[[Country]:[Land Area]],6, FALSE)</f>
        <v>9,147,420</v>
      </c>
      <c r="T1751" t="str">
        <f>VLOOKUP(C1751, Query[[Country]:[Area]],10, FALSE)</f>
        <v>9,372,610</v>
      </c>
      <c r="U1751" t="str">
        <f>VLOOKUP(C1751, Query[[Country]:[Region]],12, FALSE)</f>
        <v>Americas</v>
      </c>
      <c r="V1751" t="str">
        <f>VLOOKUP(C1751, Query[[Country]:[Subregion]],13, FALSE)</f>
        <v>Northern America</v>
      </c>
      <c r="W1751" t="str">
        <f>VLOOKUP(C1751, Query[[Country]:[GDP (IMF)]],16, FALSE)</f>
        <v>$22.20 Tn</v>
      </c>
      <c r="X1751" t="str">
        <f>VLOOKUP(C1751, Query[[Country]:[GDP (UN)]],17, FALSE)</f>
        <v>$18.62 Tn</v>
      </c>
      <c r="Y1751">
        <f>VLOOKUP(C1751, Query[[Country]:[GDP Per Capita]],18, FALSE)</f>
        <v>67063.27</v>
      </c>
    </row>
    <row r="1752" spans="1:25" x14ac:dyDescent="0.2">
      <c r="A1752">
        <v>551</v>
      </c>
      <c r="B1752" t="s">
        <v>597</v>
      </c>
      <c r="C1752" t="s">
        <v>598</v>
      </c>
      <c r="D1752">
        <v>1</v>
      </c>
      <c r="E1752">
        <v>367</v>
      </c>
      <c r="F1752">
        <v>567</v>
      </c>
      <c r="G1752">
        <v>218</v>
      </c>
      <c r="H1752">
        <v>553</v>
      </c>
      <c r="I1752">
        <v>541</v>
      </c>
      <c r="J1752">
        <v>428</v>
      </c>
      <c r="K1752" t="s">
        <v>2892</v>
      </c>
      <c r="L1752">
        <v>650</v>
      </c>
      <c r="M1752">
        <v>44.62</v>
      </c>
      <c r="N1752">
        <v>2015</v>
      </c>
      <c r="O1752" t="str">
        <f>VLOOKUP(C1752, Query[[Country]:[Population Rank]],2,FALSE)</f>
        <v>130</v>
      </c>
      <c r="P1752" t="str">
        <f>VLOOKUP(C1752, Query[[Country]:[Growth Rate]],3,FALSE)</f>
        <v>-0.61%</v>
      </c>
      <c r="Q1752" t="str">
        <f>VLOOKUP(C1752, Query[[Country]:[World Percentage]],4,FALSE)</f>
        <v>0.05%</v>
      </c>
      <c r="R1752" t="str">
        <f>VLOOKUP(C1752, Query[[Country]:[Density]],5,FALSE)</f>
        <v>72.54</v>
      </c>
      <c r="S1752" t="str">
        <f>VLOOKUP(C1752, Query[[Country]:[Land Area]],6, FALSE)</f>
        <v>55,960</v>
      </c>
      <c r="T1752" t="str">
        <f>VLOOKUP(C1752, Query[[Country]:[Area]],10, FALSE)</f>
        <v>56,594</v>
      </c>
      <c r="U1752" t="str">
        <f>VLOOKUP(C1752, Query[[Country]:[Region]],12, FALSE)</f>
        <v>Europe</v>
      </c>
      <c r="V1752" t="str">
        <f>VLOOKUP(C1752, Query[[Country]:[Subregion]],13, FALSE)</f>
        <v>Southern Europe</v>
      </c>
      <c r="W1752" t="str">
        <f>VLOOKUP(C1752, Query[[Country]:[GDP (IMF)]],16, FALSE)</f>
        <v>$64.59 Bn</v>
      </c>
      <c r="X1752" t="str">
        <f>VLOOKUP(C1752, Query[[Country]:[GDP (UN)]],17, FALSE)</f>
        <v>$51.23 Bn</v>
      </c>
      <c r="Y1752">
        <f>VLOOKUP(C1752, Query[[Country]:[GDP Per Capita]],18, FALSE)</f>
        <v>15733.45</v>
      </c>
    </row>
    <row r="1753" spans="1:25" x14ac:dyDescent="0.2">
      <c r="A1753">
        <v>552</v>
      </c>
      <c r="B1753" t="s">
        <v>2799</v>
      </c>
      <c r="C1753" t="s">
        <v>101</v>
      </c>
      <c r="D1753">
        <v>45</v>
      </c>
      <c r="E1753">
        <v>367</v>
      </c>
      <c r="F1753">
        <v>567</v>
      </c>
      <c r="G1753">
        <v>218</v>
      </c>
      <c r="H1753">
        <v>649</v>
      </c>
      <c r="I1753">
        <v>394</v>
      </c>
      <c r="J1753">
        <v>812</v>
      </c>
      <c r="K1753" t="s">
        <v>2888</v>
      </c>
      <c r="L1753">
        <v>629</v>
      </c>
      <c r="M1753">
        <v>44.62</v>
      </c>
      <c r="N1753">
        <v>2015</v>
      </c>
      <c r="O1753" t="str">
        <f>VLOOKUP(C1753, Query[[Country]:[Population Rank]],2,FALSE)</f>
        <v>19</v>
      </c>
      <c r="P1753" t="str">
        <f>VLOOKUP(C1753, Query[[Country]:[Growth Rate]],3,FALSE)</f>
        <v>0.32%</v>
      </c>
      <c r="Q1753" t="str">
        <f>VLOOKUP(C1753, Query[[Country]:[World Percentage]],4,FALSE)</f>
        <v>1.07%</v>
      </c>
      <c r="R1753" t="str">
        <f>VLOOKUP(C1753, Query[[Country]:[Density]],5,FALSE)</f>
        <v>234.61</v>
      </c>
      <c r="S1753" t="str">
        <f>VLOOKUP(C1753, Query[[Country]:[Land Area]],6, FALSE)</f>
        <v>348,560</v>
      </c>
      <c r="T1753" t="str">
        <f>VLOOKUP(C1753, Query[[Country]:[Area]],10, FALSE)</f>
        <v>357,114</v>
      </c>
      <c r="U1753" t="str">
        <f>VLOOKUP(C1753, Query[[Country]:[Region]],12, FALSE)</f>
        <v>Europe</v>
      </c>
      <c r="V1753" t="str">
        <f>VLOOKUP(C1753, Query[[Country]:[Subregion]],13, FALSE)</f>
        <v>Western Europe</v>
      </c>
      <c r="W1753" t="str">
        <f>VLOOKUP(C1753, Query[[Country]:[GDP (IMF)]],16, FALSE)</f>
        <v>$4.16 Tn</v>
      </c>
      <c r="X1753" t="str">
        <f>VLOOKUP(C1753, Query[[Country]:[GDP (UN)]],17, FALSE)</f>
        <v>$3.48 Tn</v>
      </c>
      <c r="Y1753">
        <f>VLOOKUP(C1753, Query[[Country]:[GDP Per Capita]],18, FALSE)</f>
        <v>49617.15</v>
      </c>
    </row>
    <row r="1754" spans="1:25" x14ac:dyDescent="0.2">
      <c r="A1754">
        <v>553</v>
      </c>
      <c r="B1754" t="s">
        <v>623</v>
      </c>
      <c r="C1754" t="s">
        <v>138</v>
      </c>
      <c r="D1754">
        <v>30</v>
      </c>
      <c r="E1754">
        <v>367</v>
      </c>
      <c r="F1754">
        <v>291</v>
      </c>
      <c r="G1754">
        <v>218</v>
      </c>
      <c r="H1754">
        <v>464</v>
      </c>
      <c r="I1754">
        <v>906</v>
      </c>
      <c r="J1754">
        <v>645</v>
      </c>
      <c r="K1754" t="s">
        <v>2874</v>
      </c>
      <c r="L1754">
        <v>816</v>
      </c>
      <c r="M1754">
        <v>44.62</v>
      </c>
      <c r="N1754">
        <v>2015</v>
      </c>
      <c r="O1754" t="str">
        <f>VLOOKUP(C1754, Query[[Country]:[Population Rank]],2,FALSE)</f>
        <v>1</v>
      </c>
      <c r="P1754" t="str">
        <f>VLOOKUP(C1754, Query[[Country]:[Growth Rate]],3,FALSE)</f>
        <v>0.39%</v>
      </c>
      <c r="Q1754" t="str">
        <f>VLOOKUP(C1754, Query[[Country]:[World Percentage]],4,FALSE)</f>
        <v>18.47%</v>
      </c>
      <c r="R1754" t="str">
        <f>VLOOKUP(C1754, Query[[Country]:[Density]],5,FALSE)</f>
        <v>148.28</v>
      </c>
      <c r="S1754" t="str">
        <f>VLOOKUP(C1754, Query[[Country]:[Land Area]],6, FALSE)</f>
        <v>9,388,211</v>
      </c>
      <c r="T1754" t="str">
        <f>VLOOKUP(C1754, Query[[Country]:[Area]],10, FALSE)</f>
        <v>9,706,961</v>
      </c>
      <c r="U1754" t="str">
        <f>VLOOKUP(C1754, Query[[Country]:[Region]],12, FALSE)</f>
        <v>Asia</v>
      </c>
      <c r="V1754" t="str">
        <f>VLOOKUP(C1754, Query[[Country]:[Subregion]],13, FALSE)</f>
        <v>Eastern Asia</v>
      </c>
      <c r="W1754" t="str">
        <f>VLOOKUP(C1754, Query[[Country]:[GDP (IMF)]],16, FALSE)</f>
        <v>$15.47 Tn</v>
      </c>
      <c r="X1754" t="str">
        <f>VLOOKUP(C1754, Query[[Country]:[GDP (UN)]],17, FALSE)</f>
        <v>$11.22 Tn</v>
      </c>
      <c r="Y1754">
        <f>VLOOKUP(C1754, Query[[Country]:[GDP Per Capita]],18, FALSE)</f>
        <v>10746.78</v>
      </c>
    </row>
    <row r="1755" spans="1:25" x14ac:dyDescent="0.2">
      <c r="A1755">
        <v>554</v>
      </c>
      <c r="B1755" t="s">
        <v>2777</v>
      </c>
      <c r="C1755" t="s">
        <v>15</v>
      </c>
      <c r="D1755">
        <v>169</v>
      </c>
      <c r="E1755">
        <v>311</v>
      </c>
      <c r="F1755">
        <v>480</v>
      </c>
      <c r="G1755">
        <v>218</v>
      </c>
      <c r="H1755">
        <v>634</v>
      </c>
      <c r="I1755">
        <v>447</v>
      </c>
      <c r="J1755">
        <v>645</v>
      </c>
      <c r="K1755" t="s">
        <v>2892</v>
      </c>
      <c r="L1755">
        <v>687</v>
      </c>
      <c r="M1755">
        <v>44.61</v>
      </c>
      <c r="N1755">
        <v>2015</v>
      </c>
      <c r="O1755" t="str">
        <f>VLOOKUP(C1755, Query[[Country]:[Population Rank]],2,FALSE)</f>
        <v>3</v>
      </c>
      <c r="P1755" t="str">
        <f>VLOOKUP(C1755, Query[[Country]:[Growth Rate]],3,FALSE)</f>
        <v>0.59%</v>
      </c>
      <c r="Q1755" t="str">
        <f>VLOOKUP(C1755, Query[[Country]:[World Percentage]],4,FALSE)</f>
        <v>4.25%</v>
      </c>
      <c r="R1755" t="str">
        <f>VLOOKUP(C1755, Query[[Country]:[Density]],5,FALSE)</f>
        <v>35.32</v>
      </c>
      <c r="S1755" t="str">
        <f>VLOOKUP(C1755, Query[[Country]:[Land Area]],6, FALSE)</f>
        <v>9,147,420</v>
      </c>
      <c r="T1755" t="str">
        <f>VLOOKUP(C1755, Query[[Country]:[Area]],10, FALSE)</f>
        <v>9,372,610</v>
      </c>
      <c r="U1755" t="str">
        <f>VLOOKUP(C1755, Query[[Country]:[Region]],12, FALSE)</f>
        <v>Americas</v>
      </c>
      <c r="V1755" t="str">
        <f>VLOOKUP(C1755, Query[[Country]:[Subregion]],13, FALSE)</f>
        <v>Northern America</v>
      </c>
      <c r="W1755" t="str">
        <f>VLOOKUP(C1755, Query[[Country]:[GDP (IMF)]],16, FALSE)</f>
        <v>$22.20 Tn</v>
      </c>
      <c r="X1755" t="str">
        <f>VLOOKUP(C1755, Query[[Country]:[GDP (UN)]],17, FALSE)</f>
        <v>$18.62 Tn</v>
      </c>
      <c r="Y1755">
        <f>VLOOKUP(C1755, Query[[Country]:[GDP Per Capita]],18, FALSE)</f>
        <v>67063.27</v>
      </c>
    </row>
    <row r="1756" spans="1:25" x14ac:dyDescent="0.2">
      <c r="A1756">
        <v>555</v>
      </c>
      <c r="B1756" t="s">
        <v>575</v>
      </c>
      <c r="C1756" t="s">
        <v>30</v>
      </c>
      <c r="D1756">
        <v>32</v>
      </c>
      <c r="E1756">
        <v>367</v>
      </c>
      <c r="F1756">
        <v>567</v>
      </c>
      <c r="G1756">
        <v>218</v>
      </c>
      <c r="H1756">
        <v>787</v>
      </c>
      <c r="I1756">
        <v>594</v>
      </c>
      <c r="J1756">
        <v>511</v>
      </c>
      <c r="K1756" t="s">
        <v>2889</v>
      </c>
      <c r="L1756">
        <v>362</v>
      </c>
      <c r="M1756">
        <v>44.61</v>
      </c>
      <c r="N1756">
        <v>2015</v>
      </c>
      <c r="O1756" t="str">
        <f>VLOOKUP(C1756, Query[[Country]:[Population Rank]],2,FALSE)</f>
        <v>11</v>
      </c>
      <c r="P1756" t="str">
        <f>VLOOKUP(C1756, Query[[Country]:[Growth Rate]],3,FALSE)</f>
        <v>-0.30%</v>
      </c>
      <c r="Q1756" t="str">
        <f>VLOOKUP(C1756, Query[[Country]:[World Percentage]],4,FALSE)</f>
        <v>1.62%</v>
      </c>
      <c r="R1756" t="str">
        <f>VLOOKUP(C1756, Query[[Country]:[Density]],5,FALSE)</f>
        <v>334.66</v>
      </c>
      <c r="S1756" t="str">
        <f>VLOOKUP(C1756, Query[[Country]:[Land Area]],6, FALSE)</f>
        <v>364,555</v>
      </c>
      <c r="T1756" t="str">
        <f>VLOOKUP(C1756, Query[[Country]:[Area]],10, FALSE)</f>
        <v>377,930</v>
      </c>
      <c r="U1756" t="str">
        <f>VLOOKUP(C1756, Query[[Country]:[Region]],12, FALSE)</f>
        <v>Asia</v>
      </c>
      <c r="V1756" t="str">
        <f>VLOOKUP(C1756, Query[[Country]:[Subregion]],13, FALSE)</f>
        <v>Eastern Asia</v>
      </c>
      <c r="W1756" t="str">
        <f>VLOOKUP(C1756, Query[[Country]:[GDP (IMF)]],16, FALSE)</f>
        <v>$5.50 Tn</v>
      </c>
      <c r="X1756" t="str">
        <f>VLOOKUP(C1756, Query[[Country]:[GDP (UN)]],17, FALSE)</f>
        <v>$4.94 Tn</v>
      </c>
      <c r="Y1756">
        <f>VLOOKUP(C1756, Query[[Country]:[GDP Per Capita]],18, FALSE)</f>
        <v>43450.14</v>
      </c>
    </row>
    <row r="1757" spans="1:25" x14ac:dyDescent="0.2">
      <c r="A1757">
        <v>556</v>
      </c>
      <c r="B1757" t="s">
        <v>573</v>
      </c>
      <c r="C1757" t="s">
        <v>15</v>
      </c>
      <c r="D1757">
        <v>170</v>
      </c>
      <c r="E1757">
        <v>367</v>
      </c>
      <c r="F1757">
        <v>477</v>
      </c>
      <c r="G1757">
        <v>218</v>
      </c>
      <c r="H1757">
        <v>575</v>
      </c>
      <c r="I1757">
        <v>323</v>
      </c>
      <c r="J1757">
        <v>287</v>
      </c>
      <c r="K1757" t="s">
        <v>2897</v>
      </c>
      <c r="L1757">
        <v>744</v>
      </c>
      <c r="M1757">
        <v>44.61</v>
      </c>
      <c r="N1757">
        <v>2015</v>
      </c>
      <c r="O1757" t="str">
        <f>VLOOKUP(C1757, Query[[Country]:[Population Rank]],2,FALSE)</f>
        <v>3</v>
      </c>
      <c r="P1757" t="str">
        <f>VLOOKUP(C1757, Query[[Country]:[Growth Rate]],3,FALSE)</f>
        <v>0.59%</v>
      </c>
      <c r="Q1757" t="str">
        <f>VLOOKUP(C1757, Query[[Country]:[World Percentage]],4,FALSE)</f>
        <v>4.25%</v>
      </c>
      <c r="R1757" t="str">
        <f>VLOOKUP(C1757, Query[[Country]:[Density]],5,FALSE)</f>
        <v>35.32</v>
      </c>
      <c r="S1757" t="str">
        <f>VLOOKUP(C1757, Query[[Country]:[Land Area]],6, FALSE)</f>
        <v>9,147,420</v>
      </c>
      <c r="T1757" t="str">
        <f>VLOOKUP(C1757, Query[[Country]:[Area]],10, FALSE)</f>
        <v>9,372,610</v>
      </c>
      <c r="U1757" t="str">
        <f>VLOOKUP(C1757, Query[[Country]:[Region]],12, FALSE)</f>
        <v>Americas</v>
      </c>
      <c r="V1757" t="str">
        <f>VLOOKUP(C1757, Query[[Country]:[Subregion]],13, FALSE)</f>
        <v>Northern America</v>
      </c>
      <c r="W1757" t="str">
        <f>VLOOKUP(C1757, Query[[Country]:[GDP (IMF)]],16, FALSE)</f>
        <v>$22.20 Tn</v>
      </c>
      <c r="X1757" t="str">
        <f>VLOOKUP(C1757, Query[[Country]:[GDP (UN)]],17, FALSE)</f>
        <v>$18.62 Tn</v>
      </c>
      <c r="Y1757">
        <f>VLOOKUP(C1757, Query[[Country]:[GDP Per Capita]],18, FALSE)</f>
        <v>67063.27</v>
      </c>
    </row>
    <row r="1758" spans="1:25" x14ac:dyDescent="0.2">
      <c r="A1758">
        <v>557</v>
      </c>
      <c r="B1758" t="s">
        <v>586</v>
      </c>
      <c r="C1758" t="s">
        <v>307</v>
      </c>
      <c r="D1758">
        <v>4</v>
      </c>
      <c r="E1758">
        <v>367</v>
      </c>
      <c r="F1758">
        <v>567</v>
      </c>
      <c r="G1758">
        <v>218</v>
      </c>
      <c r="H1758">
        <v>413</v>
      </c>
      <c r="I1758">
        <v>680</v>
      </c>
      <c r="J1758">
        <v>511</v>
      </c>
      <c r="K1758" t="s">
        <v>2869</v>
      </c>
      <c r="L1758">
        <v>212</v>
      </c>
      <c r="M1758">
        <v>44.61</v>
      </c>
      <c r="N1758">
        <v>2015</v>
      </c>
      <c r="O1758" t="str">
        <f>VLOOKUP(C1758, Query[[Country]:[Population Rank]],2,FALSE)</f>
        <v>89</v>
      </c>
      <c r="P1758" t="str">
        <f>VLOOKUP(C1758, Query[[Country]:[Growth Rate]],3,FALSE)</f>
        <v>-0.29%</v>
      </c>
      <c r="Q1758" t="str">
        <f>VLOOKUP(C1758, Query[[Country]:[World Percentage]],4,FALSE)</f>
        <v>0.13%</v>
      </c>
      <c r="R1758" t="str">
        <f>VLOOKUP(C1758, Query[[Country]:[Density]],5,FALSE)</f>
        <v>110.73</v>
      </c>
      <c r="S1758" t="str">
        <f>VLOOKUP(C1758, Query[[Country]:[Land Area]],6, FALSE)</f>
        <v>91,590</v>
      </c>
      <c r="T1758" t="str">
        <f>VLOOKUP(C1758, Query[[Country]:[Area]],10, FALSE)</f>
        <v>92,090</v>
      </c>
      <c r="U1758" t="str">
        <f>VLOOKUP(C1758, Query[[Country]:[Region]],12, FALSE)</f>
        <v>Europe</v>
      </c>
      <c r="V1758" t="str">
        <f>VLOOKUP(C1758, Query[[Country]:[Subregion]],13, FALSE)</f>
        <v>Southern Europe</v>
      </c>
      <c r="W1758" t="str">
        <f>VLOOKUP(C1758, Query[[Country]:[GDP (IMF)]],16, FALSE)</f>
        <v>$249.91 Bn</v>
      </c>
      <c r="X1758" t="str">
        <f>VLOOKUP(C1758, Query[[Country]:[GDP (UN)]],17, FALSE)</f>
        <v>$204.84 Bn</v>
      </c>
      <c r="Y1758">
        <f>VLOOKUP(C1758, Query[[Country]:[GDP Per Capita]],18, FALSE)</f>
        <v>24509.08</v>
      </c>
    </row>
    <row r="1759" spans="1:25" x14ac:dyDescent="0.2">
      <c r="A1759">
        <v>558</v>
      </c>
      <c r="B1759" t="s">
        <v>635</v>
      </c>
      <c r="C1759" t="s">
        <v>229</v>
      </c>
      <c r="D1759">
        <v>4</v>
      </c>
      <c r="E1759">
        <v>367</v>
      </c>
      <c r="F1759">
        <v>567</v>
      </c>
      <c r="G1759">
        <v>218</v>
      </c>
      <c r="H1759">
        <v>588</v>
      </c>
      <c r="I1759">
        <v>546</v>
      </c>
      <c r="J1759">
        <v>645</v>
      </c>
      <c r="K1759" t="s">
        <v>2879</v>
      </c>
      <c r="L1759">
        <v>293</v>
      </c>
      <c r="M1759">
        <v>44.61</v>
      </c>
      <c r="N1759">
        <v>2015</v>
      </c>
      <c r="O1759" t="str">
        <f>VLOOKUP(C1759, Query[[Country]:[Population Rank]],2,FALSE)</f>
        <v>124</v>
      </c>
      <c r="P1759" t="str">
        <f>VLOOKUP(C1759, Query[[Country]:[Growth Rate]],3,FALSE)</f>
        <v>1.13%</v>
      </c>
      <c r="Q1759" t="str">
        <f>VLOOKUP(C1759, Query[[Country]:[World Percentage]],4,FALSE)</f>
        <v>0.06%</v>
      </c>
      <c r="R1759" t="str">
        <f>VLOOKUP(C1759, Query[[Country]:[Density]],5,FALSE)</f>
        <v>70.27</v>
      </c>
      <c r="S1759" t="str">
        <f>VLOOKUP(C1759, Query[[Country]:[Land Area]],6, FALSE)</f>
        <v>68,890</v>
      </c>
      <c r="T1759" t="str">
        <f>VLOOKUP(C1759, Query[[Country]:[Area]],10, FALSE)</f>
        <v>70,273</v>
      </c>
      <c r="U1759" t="str">
        <f>VLOOKUP(C1759, Query[[Country]:[Region]],12, FALSE)</f>
        <v>Europe</v>
      </c>
      <c r="V1759" t="str">
        <f>VLOOKUP(C1759, Query[[Country]:[Subregion]],13, FALSE)</f>
        <v>Northern Europe</v>
      </c>
      <c r="W1759" t="str">
        <f>VLOOKUP(C1759, Query[[Country]:[GDP (IMF)]],16, FALSE)</f>
        <v>$405.19 Bn</v>
      </c>
      <c r="X1759" t="str">
        <f>VLOOKUP(C1759, Query[[Country]:[GDP (UN)]],17, FALSE)</f>
        <v>$304.82 Bn</v>
      </c>
      <c r="Y1759">
        <f>VLOOKUP(C1759, Query[[Country]:[GDP Per Capita]],18, FALSE)</f>
        <v>82058.03</v>
      </c>
    </row>
    <row r="1760" spans="1:25" x14ac:dyDescent="0.2">
      <c r="A1760">
        <v>559</v>
      </c>
      <c r="B1760" t="s">
        <v>614</v>
      </c>
      <c r="C1760" t="s">
        <v>159</v>
      </c>
      <c r="D1760">
        <v>16</v>
      </c>
      <c r="E1760">
        <v>367</v>
      </c>
      <c r="F1760">
        <v>539</v>
      </c>
      <c r="G1760">
        <v>218</v>
      </c>
      <c r="H1760">
        <v>440</v>
      </c>
      <c r="I1760">
        <v>445</v>
      </c>
      <c r="J1760">
        <v>428</v>
      </c>
      <c r="K1760" t="s">
        <v>2897</v>
      </c>
      <c r="L1760">
        <v>579</v>
      </c>
      <c r="M1760">
        <v>44.61</v>
      </c>
      <c r="N1760">
        <v>2015</v>
      </c>
      <c r="O1760" t="str">
        <f>VLOOKUP(C1760, Query[[Country]:[Population Rank]],2,FALSE)</f>
        <v>30</v>
      </c>
      <c r="P1760" t="str">
        <f>VLOOKUP(C1760, Query[[Country]:[Growth Rate]],3,FALSE)</f>
        <v>0.04%</v>
      </c>
      <c r="Q1760" t="str">
        <f>VLOOKUP(C1760, Query[[Country]:[World Percentage]],4,FALSE)</f>
        <v>0.60%</v>
      </c>
      <c r="R1760" t="str">
        <f>VLOOKUP(C1760, Query[[Country]:[Density]],5,FALSE)</f>
        <v>92.40</v>
      </c>
      <c r="S1760" t="str">
        <f>VLOOKUP(C1760, Query[[Country]:[Land Area]],6, FALSE)</f>
        <v>498,800</v>
      </c>
      <c r="T1760" t="str">
        <f>VLOOKUP(C1760, Query[[Country]:[Area]],10, FALSE)</f>
        <v>505,992</v>
      </c>
      <c r="U1760" t="str">
        <f>VLOOKUP(C1760, Query[[Country]:[Region]],12, FALSE)</f>
        <v>Europe</v>
      </c>
      <c r="V1760" t="str">
        <f>VLOOKUP(C1760, Query[[Country]:[Subregion]],13, FALSE)</f>
        <v>Southern Europe</v>
      </c>
      <c r="W1760" t="str">
        <f>VLOOKUP(C1760, Query[[Country]:[GDP (IMF)]],16, FALSE)</f>
        <v>$1.50 Tn</v>
      </c>
      <c r="X1760" t="str">
        <f>VLOOKUP(C1760, Query[[Country]:[GDP (UN)]],17, FALSE)</f>
        <v>$1.24 Tn</v>
      </c>
      <c r="Y1760">
        <f>VLOOKUP(C1760, Query[[Country]:[GDP Per Capita]],18, FALSE)</f>
        <v>32019.83</v>
      </c>
    </row>
    <row r="1761" spans="1:25" x14ac:dyDescent="0.2">
      <c r="A1761">
        <v>560</v>
      </c>
      <c r="B1761" t="s">
        <v>547</v>
      </c>
      <c r="C1761" t="s">
        <v>92</v>
      </c>
      <c r="D1761">
        <v>19</v>
      </c>
      <c r="E1761">
        <v>367</v>
      </c>
      <c r="F1761">
        <v>305</v>
      </c>
      <c r="G1761">
        <v>218</v>
      </c>
      <c r="H1761">
        <v>927</v>
      </c>
      <c r="I1761">
        <v>917</v>
      </c>
      <c r="J1761">
        <v>812</v>
      </c>
      <c r="K1761" t="s">
        <v>2834</v>
      </c>
      <c r="L1761">
        <v>108</v>
      </c>
      <c r="M1761">
        <v>44.61</v>
      </c>
      <c r="N1761">
        <v>2015</v>
      </c>
      <c r="O1761" t="str">
        <f>VLOOKUP(C1761, Query[[Country]:[Population Rank]],2,FALSE)</f>
        <v>28</v>
      </c>
      <c r="P1761" t="str">
        <f>VLOOKUP(C1761, Query[[Country]:[Growth Rate]],3,FALSE)</f>
        <v>0.09%</v>
      </c>
      <c r="Q1761" t="str">
        <f>VLOOKUP(C1761, Query[[Country]:[World Percentage]],4,FALSE)</f>
        <v>0.66%</v>
      </c>
      <c r="R1761" t="str">
        <f>VLOOKUP(C1761, Query[[Country]:[Density]],5,FALSE)</f>
        <v>511.62</v>
      </c>
      <c r="S1761" t="str">
        <f>VLOOKUP(C1761, Query[[Country]:[Land Area]],6, FALSE)</f>
        <v>97,230</v>
      </c>
      <c r="T1761" t="str">
        <f>VLOOKUP(C1761, Query[[Country]:[Area]],10, FALSE)</f>
        <v>100,210</v>
      </c>
      <c r="U1761" t="str">
        <f>VLOOKUP(C1761, Query[[Country]:[Region]],12, FALSE)</f>
        <v>Asia</v>
      </c>
      <c r="V1761" t="str">
        <f>VLOOKUP(C1761, Query[[Country]:[Subregion]],13, FALSE)</f>
        <v>Eastern Asia</v>
      </c>
      <c r="W1761" t="str">
        <f>VLOOKUP(C1761, Query[[Country]:[GDP (IMF)]],16, FALSE)</f>
        <v>$1.74 Tn</v>
      </c>
      <c r="X1761" t="str">
        <f>VLOOKUP(C1761, Query[[Country]:[GDP (UN)]],17, FALSE)</f>
        <v>$1.41 Tn</v>
      </c>
      <c r="Y1761">
        <f>VLOOKUP(C1761, Query[[Country]:[GDP Per Capita]],18, FALSE)</f>
        <v>34023.56</v>
      </c>
    </row>
    <row r="1762" spans="1:25" x14ac:dyDescent="0.2">
      <c r="A1762">
        <v>561</v>
      </c>
      <c r="B1762" t="s">
        <v>632</v>
      </c>
      <c r="C1762" t="s">
        <v>95</v>
      </c>
      <c r="D1762">
        <v>29</v>
      </c>
      <c r="E1762">
        <v>367</v>
      </c>
      <c r="F1762">
        <v>567</v>
      </c>
      <c r="G1762">
        <v>218</v>
      </c>
      <c r="H1762">
        <v>488</v>
      </c>
      <c r="I1762">
        <v>556</v>
      </c>
      <c r="J1762">
        <v>368</v>
      </c>
      <c r="K1762" t="s">
        <v>2872</v>
      </c>
      <c r="L1762">
        <v>861</v>
      </c>
      <c r="M1762">
        <v>44.61</v>
      </c>
      <c r="N1762">
        <v>2015</v>
      </c>
      <c r="O1762" t="str">
        <f>VLOOKUP(C1762, Query[[Country]:[Population Rank]],2,FALSE)</f>
        <v>23</v>
      </c>
      <c r="P1762" t="str">
        <f>VLOOKUP(C1762, Query[[Country]:[Growth Rate]],3,FALSE)</f>
        <v>-0.15%</v>
      </c>
      <c r="Q1762" t="str">
        <f>VLOOKUP(C1762, Query[[Country]:[World Percentage]],4,FALSE)</f>
        <v>0.78%</v>
      </c>
      <c r="R1762" t="str">
        <f>VLOOKUP(C1762, Query[[Country]:[Density]],5,FALSE)</f>
        <v>200.65</v>
      </c>
      <c r="S1762" t="str">
        <f>VLOOKUP(C1762, Query[[Country]:[Land Area]],6, FALSE)</f>
        <v>294,140</v>
      </c>
      <c r="T1762" t="str">
        <f>VLOOKUP(C1762, Query[[Country]:[Area]],10, FALSE)</f>
        <v>301,336</v>
      </c>
      <c r="U1762" t="str">
        <f>VLOOKUP(C1762, Query[[Country]:[Region]],12, FALSE)</f>
        <v>Europe</v>
      </c>
      <c r="V1762" t="str">
        <f>VLOOKUP(C1762, Query[[Country]:[Subregion]],13, FALSE)</f>
        <v>Southern Europe</v>
      </c>
      <c r="W1762" t="str">
        <f>VLOOKUP(C1762, Query[[Country]:[GDP (IMF)]],16, FALSE)</f>
        <v>$2.09 Tn</v>
      </c>
      <c r="X1762" t="str">
        <f>VLOOKUP(C1762, Query[[Country]:[GDP (UN)]],17, FALSE)</f>
        <v>$1.86 Tn</v>
      </c>
      <c r="Y1762">
        <f>VLOOKUP(C1762, Query[[Country]:[GDP Per Capita]],18, FALSE)</f>
        <v>34574.71</v>
      </c>
    </row>
    <row r="1763" spans="1:25" x14ac:dyDescent="0.2">
      <c r="A1763">
        <v>562</v>
      </c>
      <c r="B1763" t="s">
        <v>600</v>
      </c>
      <c r="C1763" t="s">
        <v>66</v>
      </c>
      <c r="D1763">
        <v>24</v>
      </c>
      <c r="E1763">
        <v>367</v>
      </c>
      <c r="F1763">
        <v>567</v>
      </c>
      <c r="G1763">
        <v>218</v>
      </c>
      <c r="H1763">
        <v>414</v>
      </c>
      <c r="I1763">
        <v>400</v>
      </c>
      <c r="J1763">
        <v>368</v>
      </c>
      <c r="K1763" t="s">
        <v>2864</v>
      </c>
      <c r="L1763">
        <v>546</v>
      </c>
      <c r="M1763">
        <v>44.6</v>
      </c>
      <c r="N1763">
        <v>2015</v>
      </c>
      <c r="O1763" t="str">
        <f>VLOOKUP(C1763, Query[[Country]:[Population Rank]],2,FALSE)</f>
        <v>22</v>
      </c>
      <c r="P1763" t="str">
        <f>VLOOKUP(C1763, Query[[Country]:[Growth Rate]],3,FALSE)</f>
        <v>0.22%</v>
      </c>
      <c r="Q1763" t="str">
        <f>VLOOKUP(C1763, Query[[Country]:[World Percentage]],4,FALSE)</f>
        <v>0.84%</v>
      </c>
      <c r="R1763" t="str">
        <f>VLOOKUP(C1763, Query[[Country]:[Density]],5,FALSE)</f>
        <v>118.31</v>
      </c>
      <c r="S1763" t="str">
        <f>VLOOKUP(C1763, Query[[Country]:[Land Area]],6, FALSE)</f>
        <v>547,557</v>
      </c>
      <c r="T1763" t="str">
        <f>VLOOKUP(C1763, Query[[Country]:[Area]],10, FALSE)</f>
        <v>551,695</v>
      </c>
      <c r="U1763" t="str">
        <f>VLOOKUP(C1763, Query[[Country]:[Region]],12, FALSE)</f>
        <v>Europe</v>
      </c>
      <c r="V1763" t="str">
        <f>VLOOKUP(C1763, Query[[Country]:[Subregion]],13, FALSE)</f>
        <v>Western Europe</v>
      </c>
      <c r="W1763" t="str">
        <f>VLOOKUP(C1763, Query[[Country]:[GDP (IMF)]],16, FALSE)</f>
        <v>$2.88 Tn</v>
      </c>
      <c r="X1763" t="str">
        <f>VLOOKUP(C1763, Query[[Country]:[GDP (UN)]],17, FALSE)</f>
        <v>$2.47 Tn</v>
      </c>
      <c r="Y1763">
        <f>VLOOKUP(C1763, Query[[Country]:[GDP Per Capita]],18, FALSE)</f>
        <v>44061.52</v>
      </c>
    </row>
    <row r="1764" spans="1:25" x14ac:dyDescent="0.2">
      <c r="A1764">
        <v>563</v>
      </c>
      <c r="B1764" t="s">
        <v>630</v>
      </c>
      <c r="C1764" t="s">
        <v>141</v>
      </c>
      <c r="D1764">
        <v>7</v>
      </c>
      <c r="E1764">
        <v>367</v>
      </c>
      <c r="F1764">
        <v>567</v>
      </c>
      <c r="G1764">
        <v>218</v>
      </c>
      <c r="H1764">
        <v>344</v>
      </c>
      <c r="I1764">
        <v>598</v>
      </c>
      <c r="J1764">
        <v>812</v>
      </c>
      <c r="K1764" t="s">
        <v>2904</v>
      </c>
      <c r="L1764">
        <v>824</v>
      </c>
      <c r="M1764">
        <v>44.6</v>
      </c>
      <c r="N1764">
        <v>2015</v>
      </c>
      <c r="O1764" t="str">
        <f>VLOOKUP(C1764, Query[[Country]:[Population Rank]],2,FALSE)</f>
        <v>57</v>
      </c>
      <c r="P1764" t="str">
        <f>VLOOKUP(C1764, Query[[Country]:[Growth Rate]],3,FALSE)</f>
        <v>0.18%</v>
      </c>
      <c r="Q1764" t="str">
        <f>VLOOKUP(C1764, Query[[Country]:[World Percentage]],4,FALSE)</f>
        <v>0.31%</v>
      </c>
      <c r="R1764" t="str">
        <f>VLOOKUP(C1764, Query[[Country]:[Density]],5,FALSE)</f>
        <v>658.05</v>
      </c>
      <c r="S1764" t="str">
        <f>VLOOKUP(C1764, Query[[Country]:[Land Area]],6, FALSE)</f>
        <v>35,410</v>
      </c>
      <c r="T1764" t="str">
        <f>VLOOKUP(C1764, Query[[Country]:[Area]],10, FALSE)</f>
        <v>36,193</v>
      </c>
      <c r="U1764" t="str">
        <f>VLOOKUP(C1764, Query[[Country]:[Region]],12, FALSE)</f>
        <v>Asia</v>
      </c>
      <c r="V1764" t="str">
        <f>VLOOKUP(C1764, Query[[Country]:[Subregion]],13, FALSE)</f>
        <v>Eastern Asia</v>
      </c>
      <c r="W1764" t="str">
        <f>VLOOKUP(C1764, Query[[Country]:[GDP (IMF)]],16, FALSE)</f>
        <v>$633.70 Bn</v>
      </c>
      <c r="X1764" t="str">
        <f>VLOOKUP(C1764, Query[[Country]:[GDP (UN)]],17, FALSE)</f>
        <v>-</v>
      </c>
      <c r="Y1764">
        <f>VLOOKUP(C1764, Query[[Country]:[GDP Per Capita]],18, FALSE)</f>
        <v>26607.09</v>
      </c>
    </row>
    <row r="1765" spans="1:25" x14ac:dyDescent="0.2">
      <c r="A1765">
        <v>564</v>
      </c>
      <c r="B1765" t="s">
        <v>599</v>
      </c>
      <c r="C1765" t="s">
        <v>141</v>
      </c>
      <c r="D1765">
        <v>8</v>
      </c>
      <c r="E1765">
        <v>225</v>
      </c>
      <c r="F1765">
        <v>567</v>
      </c>
      <c r="G1765">
        <v>218</v>
      </c>
      <c r="H1765">
        <v>384</v>
      </c>
      <c r="I1765">
        <v>468</v>
      </c>
      <c r="J1765">
        <v>511</v>
      </c>
      <c r="K1765" t="s">
        <v>2904</v>
      </c>
      <c r="L1765">
        <v>839</v>
      </c>
      <c r="M1765">
        <v>44.6</v>
      </c>
      <c r="N1765">
        <v>2015</v>
      </c>
      <c r="O1765" t="str">
        <f>VLOOKUP(C1765, Query[[Country]:[Population Rank]],2,FALSE)</f>
        <v>57</v>
      </c>
      <c r="P1765" t="str">
        <f>VLOOKUP(C1765, Query[[Country]:[Growth Rate]],3,FALSE)</f>
        <v>0.18%</v>
      </c>
      <c r="Q1765" t="str">
        <f>VLOOKUP(C1765, Query[[Country]:[World Percentage]],4,FALSE)</f>
        <v>0.31%</v>
      </c>
      <c r="R1765" t="str">
        <f>VLOOKUP(C1765, Query[[Country]:[Density]],5,FALSE)</f>
        <v>658.05</v>
      </c>
      <c r="S1765" t="str">
        <f>VLOOKUP(C1765, Query[[Country]:[Land Area]],6, FALSE)</f>
        <v>35,410</v>
      </c>
      <c r="T1765" t="str">
        <f>VLOOKUP(C1765, Query[[Country]:[Area]],10, FALSE)</f>
        <v>36,193</v>
      </c>
      <c r="U1765" t="str">
        <f>VLOOKUP(C1765, Query[[Country]:[Region]],12, FALSE)</f>
        <v>Asia</v>
      </c>
      <c r="V1765" t="str">
        <f>VLOOKUP(C1765, Query[[Country]:[Subregion]],13, FALSE)</f>
        <v>Eastern Asia</v>
      </c>
      <c r="W1765" t="str">
        <f>VLOOKUP(C1765, Query[[Country]:[GDP (IMF)]],16, FALSE)</f>
        <v>$633.70 Bn</v>
      </c>
      <c r="X1765" t="str">
        <f>VLOOKUP(C1765, Query[[Country]:[GDP (UN)]],17, FALSE)</f>
        <v>-</v>
      </c>
      <c r="Y1765">
        <f>VLOOKUP(C1765, Query[[Country]:[GDP Per Capita]],18, FALSE)</f>
        <v>26607.09</v>
      </c>
    </row>
    <row r="1766" spans="1:25" x14ac:dyDescent="0.2">
      <c r="A1766">
        <v>565</v>
      </c>
      <c r="B1766" t="s">
        <v>628</v>
      </c>
      <c r="C1766" t="s">
        <v>117</v>
      </c>
      <c r="D1766">
        <v>5</v>
      </c>
      <c r="E1766">
        <v>367</v>
      </c>
      <c r="F1766">
        <v>439</v>
      </c>
      <c r="G1766">
        <v>218</v>
      </c>
      <c r="H1766">
        <v>596</v>
      </c>
      <c r="I1766">
        <v>660</v>
      </c>
      <c r="J1766">
        <v>287</v>
      </c>
      <c r="K1766" t="s">
        <v>2904</v>
      </c>
      <c r="L1766">
        <v>401</v>
      </c>
      <c r="M1766">
        <v>44.59</v>
      </c>
      <c r="N1766">
        <v>2015</v>
      </c>
      <c r="O1766" t="str">
        <f>VLOOKUP(C1766, Query[[Country]:[Population Rank]],2,FALSE)</f>
        <v>115</v>
      </c>
      <c r="P1766" t="str">
        <f>VLOOKUP(C1766, Query[[Country]:[Growth Rate]],3,FALSE)</f>
        <v>0.35%</v>
      </c>
      <c r="Q1766" t="str">
        <f>VLOOKUP(C1766, Query[[Country]:[World Percentage]],4,FALSE)</f>
        <v>0.07%</v>
      </c>
      <c r="R1766" t="str">
        <f>VLOOKUP(C1766, Query[[Country]:[Density]],5,FALSE)</f>
        <v>134.41</v>
      </c>
      <c r="S1766" t="str">
        <f>VLOOKUP(C1766, Query[[Country]:[Land Area]],6, FALSE)</f>
        <v>42,430</v>
      </c>
      <c r="T1766" t="str">
        <f>VLOOKUP(C1766, Query[[Country]:[Area]],10, FALSE)</f>
        <v>43,094</v>
      </c>
      <c r="U1766" t="str">
        <f>VLOOKUP(C1766, Query[[Country]:[Region]],12, FALSE)</f>
        <v>Europe</v>
      </c>
      <c r="V1766" t="str">
        <f>VLOOKUP(C1766, Query[[Country]:[Subregion]],13, FALSE)</f>
        <v>Northern Europe</v>
      </c>
      <c r="W1766" t="str">
        <f>VLOOKUP(C1766, Query[[Country]:[GDP (IMF)]],16, FALSE)</f>
        <v>$364.55 Bn</v>
      </c>
      <c r="X1766" t="str">
        <f>VLOOKUP(C1766, Query[[Country]:[GDP (UN)]],17, FALSE)</f>
        <v>$306.90 Bn</v>
      </c>
      <c r="Y1766">
        <f>VLOOKUP(C1766, Query[[Country]:[GDP Per Capita]],18, FALSE)</f>
        <v>62937.38</v>
      </c>
    </row>
    <row r="1767" spans="1:25" x14ac:dyDescent="0.2">
      <c r="A1767">
        <v>566</v>
      </c>
      <c r="B1767" t="s">
        <v>557</v>
      </c>
      <c r="C1767" t="s">
        <v>15</v>
      </c>
      <c r="D1767">
        <v>171</v>
      </c>
      <c r="E1767">
        <v>166</v>
      </c>
      <c r="F1767">
        <v>352</v>
      </c>
      <c r="G1767">
        <v>218</v>
      </c>
      <c r="H1767">
        <v>564</v>
      </c>
      <c r="I1767">
        <v>414</v>
      </c>
      <c r="J1767">
        <v>368</v>
      </c>
      <c r="K1767" t="s">
        <v>2885</v>
      </c>
      <c r="L1767">
        <v>371</v>
      </c>
      <c r="M1767">
        <v>44.59</v>
      </c>
      <c r="N1767">
        <v>2015</v>
      </c>
      <c r="O1767" t="str">
        <f>VLOOKUP(C1767, Query[[Country]:[Population Rank]],2,FALSE)</f>
        <v>3</v>
      </c>
      <c r="P1767" t="str">
        <f>VLOOKUP(C1767, Query[[Country]:[Growth Rate]],3,FALSE)</f>
        <v>0.59%</v>
      </c>
      <c r="Q1767" t="str">
        <f>VLOOKUP(C1767, Query[[Country]:[World Percentage]],4,FALSE)</f>
        <v>4.25%</v>
      </c>
      <c r="R1767" t="str">
        <f>VLOOKUP(C1767, Query[[Country]:[Density]],5,FALSE)</f>
        <v>35.32</v>
      </c>
      <c r="S1767" t="str">
        <f>VLOOKUP(C1767, Query[[Country]:[Land Area]],6, FALSE)</f>
        <v>9,147,420</v>
      </c>
      <c r="T1767" t="str">
        <f>VLOOKUP(C1767, Query[[Country]:[Area]],10, FALSE)</f>
        <v>9,372,610</v>
      </c>
      <c r="U1767" t="str">
        <f>VLOOKUP(C1767, Query[[Country]:[Region]],12, FALSE)</f>
        <v>Americas</v>
      </c>
      <c r="V1767" t="str">
        <f>VLOOKUP(C1767, Query[[Country]:[Subregion]],13, FALSE)</f>
        <v>Northern America</v>
      </c>
      <c r="W1767" t="str">
        <f>VLOOKUP(C1767, Query[[Country]:[GDP (IMF)]],16, FALSE)</f>
        <v>$22.20 Tn</v>
      </c>
      <c r="X1767" t="str">
        <f>VLOOKUP(C1767, Query[[Country]:[GDP (UN)]],17, FALSE)</f>
        <v>$18.62 Tn</v>
      </c>
      <c r="Y1767">
        <f>VLOOKUP(C1767, Query[[Country]:[GDP Per Capita]],18, FALSE)</f>
        <v>67063.27</v>
      </c>
    </row>
    <row r="1768" spans="1:25" x14ac:dyDescent="0.2">
      <c r="A1768">
        <v>567</v>
      </c>
      <c r="B1768" t="s">
        <v>507</v>
      </c>
      <c r="C1768" t="s">
        <v>15</v>
      </c>
      <c r="D1768">
        <v>172</v>
      </c>
      <c r="E1768">
        <v>367</v>
      </c>
      <c r="F1768">
        <v>293</v>
      </c>
      <c r="G1768">
        <v>218</v>
      </c>
      <c r="H1768">
        <v>682</v>
      </c>
      <c r="I1768">
        <v>681</v>
      </c>
      <c r="J1768">
        <v>321</v>
      </c>
      <c r="K1768" t="s">
        <v>2886</v>
      </c>
      <c r="L1768">
        <v>630</v>
      </c>
      <c r="M1768">
        <v>44.59</v>
      </c>
      <c r="N1768">
        <v>2015</v>
      </c>
      <c r="O1768" t="str">
        <f>VLOOKUP(C1768, Query[[Country]:[Population Rank]],2,FALSE)</f>
        <v>3</v>
      </c>
      <c r="P1768" t="str">
        <f>VLOOKUP(C1768, Query[[Country]:[Growth Rate]],3,FALSE)</f>
        <v>0.59%</v>
      </c>
      <c r="Q1768" t="str">
        <f>VLOOKUP(C1768, Query[[Country]:[World Percentage]],4,FALSE)</f>
        <v>4.25%</v>
      </c>
      <c r="R1768" t="str">
        <f>VLOOKUP(C1768, Query[[Country]:[Density]],5,FALSE)</f>
        <v>35.32</v>
      </c>
      <c r="S1768" t="str">
        <f>VLOOKUP(C1768, Query[[Country]:[Land Area]],6, FALSE)</f>
        <v>9,147,420</v>
      </c>
      <c r="T1768" t="str">
        <f>VLOOKUP(C1768, Query[[Country]:[Area]],10, FALSE)</f>
        <v>9,372,610</v>
      </c>
      <c r="U1768" t="str">
        <f>VLOOKUP(C1768, Query[[Country]:[Region]],12, FALSE)</f>
        <v>Americas</v>
      </c>
      <c r="V1768" t="str">
        <f>VLOOKUP(C1768, Query[[Country]:[Subregion]],13, FALSE)</f>
        <v>Northern America</v>
      </c>
      <c r="W1768" t="str">
        <f>VLOOKUP(C1768, Query[[Country]:[GDP (IMF)]],16, FALSE)</f>
        <v>$22.20 Tn</v>
      </c>
      <c r="X1768" t="str">
        <f>VLOOKUP(C1768, Query[[Country]:[GDP (UN)]],17, FALSE)</f>
        <v>$18.62 Tn</v>
      </c>
      <c r="Y1768">
        <f>VLOOKUP(C1768, Query[[Country]:[GDP Per Capita]],18, FALSE)</f>
        <v>67063.27</v>
      </c>
    </row>
    <row r="1769" spans="1:25" x14ac:dyDescent="0.2">
      <c r="A1769">
        <v>568</v>
      </c>
      <c r="B1769" t="s">
        <v>585</v>
      </c>
      <c r="C1769" t="s">
        <v>19</v>
      </c>
      <c r="D1769">
        <v>42</v>
      </c>
      <c r="E1769">
        <v>260</v>
      </c>
      <c r="F1769">
        <v>370</v>
      </c>
      <c r="G1769">
        <v>218</v>
      </c>
      <c r="H1769">
        <v>622</v>
      </c>
      <c r="I1769">
        <v>568</v>
      </c>
      <c r="J1769">
        <v>511</v>
      </c>
      <c r="K1769" t="s">
        <v>2874</v>
      </c>
      <c r="L1769">
        <v>342</v>
      </c>
      <c r="M1769">
        <v>44.59</v>
      </c>
      <c r="N1769">
        <v>2015</v>
      </c>
      <c r="O1769" t="str">
        <f>VLOOKUP(C1769, Query[[Country]:[Population Rank]],2,FALSE)</f>
        <v>21</v>
      </c>
      <c r="P1769" t="str">
        <f>VLOOKUP(C1769, Query[[Country]:[Growth Rate]],3,FALSE)</f>
        <v>0.53%</v>
      </c>
      <c r="Q1769" t="str">
        <f>VLOOKUP(C1769, Query[[Country]:[World Percentage]],4,FALSE)</f>
        <v>0.87%</v>
      </c>
      <c r="R1769" t="str">
        <f>VLOOKUP(C1769, Query[[Country]:[Density]],5,FALSE)</f>
        <v>279.48</v>
      </c>
      <c r="S1769" t="str">
        <f>VLOOKUP(C1769, Query[[Country]:[Land Area]],6, FALSE)</f>
        <v>241,930</v>
      </c>
      <c r="T1769" t="str">
        <f>VLOOKUP(C1769, Query[[Country]:[Area]],10, FALSE)</f>
        <v>242,900</v>
      </c>
      <c r="U1769" t="str">
        <f>VLOOKUP(C1769, Query[[Country]:[Region]],12, FALSE)</f>
        <v>Europe</v>
      </c>
      <c r="V1769" t="str">
        <f>VLOOKUP(C1769, Query[[Country]:[Subregion]],13, FALSE)</f>
        <v>Northern Europe</v>
      </c>
      <c r="W1769" t="str">
        <f>VLOOKUP(C1769, Query[[Country]:[GDP (IMF)]],16, FALSE)</f>
        <v>$2.93 Tn</v>
      </c>
      <c r="X1769" t="str">
        <f>VLOOKUP(C1769, Query[[Country]:[GDP (UN)]],17, FALSE)</f>
        <v>$2.65 Tn</v>
      </c>
      <c r="Y1769">
        <f>VLOOKUP(C1769, Query[[Country]:[GDP Per Capita]],18, FALSE)</f>
        <v>43117.57</v>
      </c>
    </row>
    <row r="1770" spans="1:25" x14ac:dyDescent="0.2">
      <c r="A1770">
        <v>569</v>
      </c>
      <c r="B1770" t="s">
        <v>453</v>
      </c>
      <c r="C1770" t="s">
        <v>454</v>
      </c>
      <c r="D1770">
        <v>1</v>
      </c>
      <c r="E1770">
        <v>367</v>
      </c>
      <c r="F1770">
        <v>182</v>
      </c>
      <c r="G1770">
        <v>218</v>
      </c>
      <c r="H1770">
        <v>560</v>
      </c>
      <c r="I1770">
        <v>539</v>
      </c>
      <c r="J1770">
        <v>645</v>
      </c>
      <c r="K1770" t="s">
        <v>2909</v>
      </c>
      <c r="L1770">
        <v>232</v>
      </c>
      <c r="M1770">
        <v>44.59</v>
      </c>
      <c r="N1770">
        <v>2015</v>
      </c>
      <c r="O1770" t="str">
        <f>VLOOKUP(C1770, Query[[Country]:[Population Rank]],2,FALSE)</f>
        <v>41</v>
      </c>
      <c r="P1770" t="str">
        <f>VLOOKUP(C1770, Query[[Country]:[Growth Rate]],3,FALSE)</f>
        <v>1.59%</v>
      </c>
      <c r="Q1770" t="str">
        <f>VLOOKUP(C1770, Query[[Country]:[World Percentage]],4,FALSE)</f>
        <v>0.45%</v>
      </c>
      <c r="R1770" t="str">
        <f>VLOOKUP(C1770, Query[[Country]:[Density]],5,FALSE)</f>
        <v>16.19</v>
      </c>
      <c r="S1770" t="str">
        <f>VLOOKUP(C1770, Query[[Country]:[Land Area]],6, FALSE)</f>
        <v>2,149,690</v>
      </c>
      <c r="T1770" t="str">
        <f>VLOOKUP(C1770, Query[[Country]:[Area]],10, FALSE)</f>
        <v>2,149,690</v>
      </c>
      <c r="U1770" t="str">
        <f>VLOOKUP(C1770, Query[[Country]:[Region]],12, FALSE)</f>
        <v>Asia</v>
      </c>
      <c r="V1770" t="str">
        <f>VLOOKUP(C1770, Query[[Country]:[Subregion]],13, FALSE)</f>
        <v>Western Asia</v>
      </c>
      <c r="W1770" t="str">
        <f>VLOOKUP(C1770, Query[[Country]:[GDP (IMF)]],16, FALSE)</f>
        <v>$790.06 Bn</v>
      </c>
      <c r="X1770" t="str">
        <f>VLOOKUP(C1770, Query[[Country]:[GDP (UN)]],17, FALSE)</f>
        <v>$639.62 Bn</v>
      </c>
      <c r="Y1770">
        <f>VLOOKUP(C1770, Query[[Country]:[GDP Per Capita]],18, FALSE)</f>
        <v>22693.89</v>
      </c>
    </row>
    <row r="1771" spans="1:25" x14ac:dyDescent="0.2">
      <c r="A1771">
        <v>570</v>
      </c>
      <c r="B1771" t="s">
        <v>617</v>
      </c>
      <c r="C1771" t="s">
        <v>95</v>
      </c>
      <c r="D1771">
        <v>30</v>
      </c>
      <c r="E1771">
        <v>367</v>
      </c>
      <c r="F1771">
        <v>567</v>
      </c>
      <c r="G1771">
        <v>218</v>
      </c>
      <c r="H1771">
        <v>518</v>
      </c>
      <c r="I1771">
        <v>567</v>
      </c>
      <c r="J1771">
        <v>511</v>
      </c>
      <c r="K1771" t="s">
        <v>2872</v>
      </c>
      <c r="L1771">
        <v>623</v>
      </c>
      <c r="M1771">
        <v>44.59</v>
      </c>
      <c r="N1771">
        <v>2015</v>
      </c>
      <c r="O1771" t="str">
        <f>VLOOKUP(C1771, Query[[Country]:[Population Rank]],2,FALSE)</f>
        <v>23</v>
      </c>
      <c r="P1771" t="str">
        <f>VLOOKUP(C1771, Query[[Country]:[Growth Rate]],3,FALSE)</f>
        <v>-0.15%</v>
      </c>
      <c r="Q1771" t="str">
        <f>VLOOKUP(C1771, Query[[Country]:[World Percentage]],4,FALSE)</f>
        <v>0.78%</v>
      </c>
      <c r="R1771" t="str">
        <f>VLOOKUP(C1771, Query[[Country]:[Density]],5,FALSE)</f>
        <v>200.65</v>
      </c>
      <c r="S1771" t="str">
        <f>VLOOKUP(C1771, Query[[Country]:[Land Area]],6, FALSE)</f>
        <v>294,140</v>
      </c>
      <c r="T1771" t="str">
        <f>VLOOKUP(C1771, Query[[Country]:[Area]],10, FALSE)</f>
        <v>301,336</v>
      </c>
      <c r="U1771" t="str">
        <f>VLOOKUP(C1771, Query[[Country]:[Region]],12, FALSE)</f>
        <v>Europe</v>
      </c>
      <c r="V1771" t="str">
        <f>VLOOKUP(C1771, Query[[Country]:[Subregion]],13, FALSE)</f>
        <v>Southern Europe</v>
      </c>
      <c r="W1771" t="str">
        <f>VLOOKUP(C1771, Query[[Country]:[GDP (IMF)]],16, FALSE)</f>
        <v>$2.09 Tn</v>
      </c>
      <c r="X1771" t="str">
        <f>VLOOKUP(C1771, Query[[Country]:[GDP (UN)]],17, FALSE)</f>
        <v>$1.86 Tn</v>
      </c>
      <c r="Y1771">
        <f>VLOOKUP(C1771, Query[[Country]:[GDP Per Capita]],18, FALSE)</f>
        <v>34574.71</v>
      </c>
    </row>
    <row r="1772" spans="1:25" x14ac:dyDescent="0.2">
      <c r="A1772">
        <v>571</v>
      </c>
      <c r="B1772" t="s">
        <v>620</v>
      </c>
      <c r="C1772" t="s">
        <v>15</v>
      </c>
      <c r="D1772">
        <v>173</v>
      </c>
      <c r="E1772">
        <v>367</v>
      </c>
      <c r="F1772">
        <v>567</v>
      </c>
      <c r="G1772">
        <v>218</v>
      </c>
      <c r="H1772">
        <v>610</v>
      </c>
      <c r="I1772">
        <v>436</v>
      </c>
      <c r="J1772">
        <v>511</v>
      </c>
      <c r="K1772" t="s">
        <v>2872</v>
      </c>
      <c r="L1772">
        <v>498</v>
      </c>
      <c r="M1772">
        <v>44.58</v>
      </c>
      <c r="N1772">
        <v>2015</v>
      </c>
      <c r="O1772" t="str">
        <f>VLOOKUP(C1772, Query[[Country]:[Population Rank]],2,FALSE)</f>
        <v>3</v>
      </c>
      <c r="P1772" t="str">
        <f>VLOOKUP(C1772, Query[[Country]:[Growth Rate]],3,FALSE)</f>
        <v>0.59%</v>
      </c>
      <c r="Q1772" t="str">
        <f>VLOOKUP(C1772, Query[[Country]:[World Percentage]],4,FALSE)</f>
        <v>4.25%</v>
      </c>
      <c r="R1772" t="str">
        <f>VLOOKUP(C1772, Query[[Country]:[Density]],5,FALSE)</f>
        <v>35.32</v>
      </c>
      <c r="S1772" t="str">
        <f>VLOOKUP(C1772, Query[[Country]:[Land Area]],6, FALSE)</f>
        <v>9,147,420</v>
      </c>
      <c r="T1772" t="str">
        <f>VLOOKUP(C1772, Query[[Country]:[Area]],10, FALSE)</f>
        <v>9,372,610</v>
      </c>
      <c r="U1772" t="str">
        <f>VLOOKUP(C1772, Query[[Country]:[Region]],12, FALSE)</f>
        <v>Americas</v>
      </c>
      <c r="V1772" t="str">
        <f>VLOOKUP(C1772, Query[[Country]:[Subregion]],13, FALSE)</f>
        <v>Northern America</v>
      </c>
      <c r="W1772" t="str">
        <f>VLOOKUP(C1772, Query[[Country]:[GDP (IMF)]],16, FALSE)</f>
        <v>$22.20 Tn</v>
      </c>
      <c r="X1772" t="str">
        <f>VLOOKUP(C1772, Query[[Country]:[GDP (UN)]],17, FALSE)</f>
        <v>$18.62 Tn</v>
      </c>
      <c r="Y1772">
        <f>VLOOKUP(C1772, Query[[Country]:[GDP Per Capita]],18, FALSE)</f>
        <v>67063.27</v>
      </c>
    </row>
    <row r="1773" spans="1:25" x14ac:dyDescent="0.2">
      <c r="A1773">
        <v>572</v>
      </c>
      <c r="B1773" t="s">
        <v>644</v>
      </c>
      <c r="C1773" t="s">
        <v>138</v>
      </c>
      <c r="D1773">
        <v>31</v>
      </c>
      <c r="E1773">
        <v>367</v>
      </c>
      <c r="F1773">
        <v>567</v>
      </c>
      <c r="G1773">
        <v>218</v>
      </c>
      <c r="H1773">
        <v>631</v>
      </c>
      <c r="I1773">
        <v>855</v>
      </c>
      <c r="J1773">
        <v>511</v>
      </c>
      <c r="K1773" t="s">
        <v>2889</v>
      </c>
      <c r="L1773">
        <v>778</v>
      </c>
      <c r="M1773">
        <v>44.58</v>
      </c>
      <c r="N1773">
        <v>2015</v>
      </c>
      <c r="O1773" t="str">
        <f>VLOOKUP(C1773, Query[[Country]:[Population Rank]],2,FALSE)</f>
        <v>1</v>
      </c>
      <c r="P1773" t="str">
        <f>VLOOKUP(C1773, Query[[Country]:[Growth Rate]],3,FALSE)</f>
        <v>0.39%</v>
      </c>
      <c r="Q1773" t="str">
        <f>VLOOKUP(C1773, Query[[Country]:[World Percentage]],4,FALSE)</f>
        <v>18.47%</v>
      </c>
      <c r="R1773" t="str">
        <f>VLOOKUP(C1773, Query[[Country]:[Density]],5,FALSE)</f>
        <v>148.28</v>
      </c>
      <c r="S1773" t="str">
        <f>VLOOKUP(C1773, Query[[Country]:[Land Area]],6, FALSE)</f>
        <v>9,388,211</v>
      </c>
      <c r="T1773" t="str">
        <f>VLOOKUP(C1773, Query[[Country]:[Area]],10, FALSE)</f>
        <v>9,706,961</v>
      </c>
      <c r="U1773" t="str">
        <f>VLOOKUP(C1773, Query[[Country]:[Region]],12, FALSE)</f>
        <v>Asia</v>
      </c>
      <c r="V1773" t="str">
        <f>VLOOKUP(C1773, Query[[Country]:[Subregion]],13, FALSE)</f>
        <v>Eastern Asia</v>
      </c>
      <c r="W1773" t="str">
        <f>VLOOKUP(C1773, Query[[Country]:[GDP (IMF)]],16, FALSE)</f>
        <v>$15.47 Tn</v>
      </c>
      <c r="X1773" t="str">
        <f>VLOOKUP(C1773, Query[[Country]:[GDP (UN)]],17, FALSE)</f>
        <v>$11.22 Tn</v>
      </c>
      <c r="Y1773">
        <f>VLOOKUP(C1773, Query[[Country]:[GDP Per Capita]],18, FALSE)</f>
        <v>10746.78</v>
      </c>
    </row>
    <row r="1774" spans="1:25" x14ac:dyDescent="0.2">
      <c r="A1774">
        <v>573</v>
      </c>
      <c r="B1774" t="s">
        <v>548</v>
      </c>
      <c r="C1774" t="s">
        <v>33</v>
      </c>
      <c r="D1774">
        <v>8</v>
      </c>
      <c r="E1774">
        <v>232</v>
      </c>
      <c r="F1774">
        <v>252</v>
      </c>
      <c r="G1774">
        <v>218</v>
      </c>
      <c r="H1774">
        <v>734</v>
      </c>
      <c r="I1774">
        <v>428</v>
      </c>
      <c r="J1774">
        <v>428</v>
      </c>
      <c r="K1774" t="s">
        <v>2899</v>
      </c>
      <c r="L1774">
        <v>787</v>
      </c>
      <c r="M1774">
        <v>44.58</v>
      </c>
      <c r="N1774">
        <v>2015</v>
      </c>
      <c r="O1774" t="str">
        <f>VLOOKUP(C1774, Query[[Country]:[Population Rank]],2,FALSE)</f>
        <v>101</v>
      </c>
      <c r="P1774" t="str">
        <f>VLOOKUP(C1774, Query[[Country]:[Growth Rate]],3,FALSE)</f>
        <v>0.74%</v>
      </c>
      <c r="Q1774" t="str">
        <f>VLOOKUP(C1774, Query[[Country]:[World Percentage]],4,FALSE)</f>
        <v>0.11%</v>
      </c>
      <c r="R1774" t="str">
        <f>VLOOKUP(C1774, Query[[Country]:[Density]],5,FALSE)</f>
        <v>209.64</v>
      </c>
      <c r="S1774" t="str">
        <f>VLOOKUP(C1774, Query[[Country]:[Land Area]],6, FALSE)</f>
        <v>39,516</v>
      </c>
      <c r="T1774" t="str">
        <f>VLOOKUP(C1774, Query[[Country]:[Area]],10, FALSE)</f>
        <v>41,284</v>
      </c>
      <c r="U1774" t="str">
        <f>VLOOKUP(C1774, Query[[Country]:[Region]],12, FALSE)</f>
        <v>Europe</v>
      </c>
      <c r="V1774" t="str">
        <f>VLOOKUP(C1774, Query[[Country]:[Subregion]],13, FALSE)</f>
        <v>Western Europe</v>
      </c>
      <c r="W1774" t="str">
        <f>VLOOKUP(C1774, Query[[Country]:[GDP (IMF)]],16, FALSE)</f>
        <v>$740.70 Bn</v>
      </c>
      <c r="X1774" t="str">
        <f>VLOOKUP(C1774, Query[[Country]:[GDP (UN)]],17, FALSE)</f>
        <v>$668.85 Bn</v>
      </c>
      <c r="Y1774">
        <f>VLOOKUP(C1774, Query[[Country]:[GDP Per Capita]],18, FALSE)</f>
        <v>85584.56</v>
      </c>
    </row>
    <row r="1775" spans="1:25" x14ac:dyDescent="0.2">
      <c r="A1775">
        <v>574</v>
      </c>
      <c r="B1775" t="s">
        <v>675</v>
      </c>
      <c r="C1775" t="s">
        <v>235</v>
      </c>
      <c r="D1775">
        <v>6</v>
      </c>
      <c r="E1775">
        <v>367</v>
      </c>
      <c r="F1775">
        <v>567</v>
      </c>
      <c r="G1775">
        <v>218</v>
      </c>
      <c r="H1775">
        <v>573</v>
      </c>
      <c r="I1775">
        <v>628</v>
      </c>
      <c r="J1775">
        <v>812</v>
      </c>
      <c r="K1775" t="s">
        <v>2872</v>
      </c>
      <c r="L1775">
        <v>576</v>
      </c>
      <c r="M1775">
        <v>44.58</v>
      </c>
      <c r="N1775">
        <v>2015</v>
      </c>
      <c r="O1775" t="str">
        <f>VLOOKUP(C1775, Query[[Country]:[Population Rank]],2,FALSE)</f>
        <v>97</v>
      </c>
      <c r="P1775" t="str">
        <f>VLOOKUP(C1775, Query[[Country]:[Growth Rate]],3,FALSE)</f>
        <v>0.57%</v>
      </c>
      <c r="Q1775" t="str">
        <f>VLOOKUP(C1775, Query[[Country]:[World Percentage]],4,FALSE)</f>
        <v>0.12%</v>
      </c>
      <c r="R1775" t="str">
        <f>VLOOKUP(C1775, Query[[Country]:[Density]],5,FALSE)</f>
        <v>107.38</v>
      </c>
      <c r="S1775" t="str">
        <f>VLOOKUP(C1775, Query[[Country]:[Land Area]],6, FALSE)</f>
        <v>82,409</v>
      </c>
      <c r="T1775" t="str">
        <f>VLOOKUP(C1775, Query[[Country]:[Area]],10, FALSE)</f>
        <v>83,871</v>
      </c>
      <c r="U1775" t="str">
        <f>VLOOKUP(C1775, Query[[Country]:[Region]],12, FALSE)</f>
        <v>Europe</v>
      </c>
      <c r="V1775" t="str">
        <f>VLOOKUP(C1775, Query[[Country]:[Subregion]],13, FALSE)</f>
        <v>Western Europe</v>
      </c>
      <c r="W1775" t="str">
        <f>VLOOKUP(C1775, Query[[Country]:[GDP (IMF)]],16, FALSE)</f>
        <v>$481.68 Bn</v>
      </c>
      <c r="X1775" t="str">
        <f>VLOOKUP(C1775, Query[[Country]:[GDP (UN)]],17, FALSE)</f>
        <v>$390.80 Bn</v>
      </c>
      <c r="Y1775">
        <f>VLOOKUP(C1775, Query[[Country]:[GDP Per Capita]],18, FALSE)</f>
        <v>53481.760000000002</v>
      </c>
    </row>
    <row r="1776" spans="1:25" x14ac:dyDescent="0.2">
      <c r="A1776">
        <v>575</v>
      </c>
      <c r="B1776" t="s">
        <v>609</v>
      </c>
      <c r="C1776" t="s">
        <v>95</v>
      </c>
      <c r="D1776">
        <v>31</v>
      </c>
      <c r="E1776">
        <v>367</v>
      </c>
      <c r="F1776">
        <v>567</v>
      </c>
      <c r="G1776">
        <v>218</v>
      </c>
      <c r="H1776">
        <v>556</v>
      </c>
      <c r="I1776">
        <v>641</v>
      </c>
      <c r="J1776">
        <v>645</v>
      </c>
      <c r="K1776" t="s">
        <v>2872</v>
      </c>
      <c r="L1776">
        <v>824</v>
      </c>
      <c r="M1776">
        <v>44.57</v>
      </c>
      <c r="N1776">
        <v>2015</v>
      </c>
      <c r="O1776" t="str">
        <f>VLOOKUP(C1776, Query[[Country]:[Population Rank]],2,FALSE)</f>
        <v>23</v>
      </c>
      <c r="P1776" t="str">
        <f>VLOOKUP(C1776, Query[[Country]:[Growth Rate]],3,FALSE)</f>
        <v>-0.15%</v>
      </c>
      <c r="Q1776" t="str">
        <f>VLOOKUP(C1776, Query[[Country]:[World Percentage]],4,FALSE)</f>
        <v>0.78%</v>
      </c>
      <c r="R1776" t="str">
        <f>VLOOKUP(C1776, Query[[Country]:[Density]],5,FALSE)</f>
        <v>200.65</v>
      </c>
      <c r="S1776" t="str">
        <f>VLOOKUP(C1776, Query[[Country]:[Land Area]],6, FALSE)</f>
        <v>294,140</v>
      </c>
      <c r="T1776" t="str">
        <f>VLOOKUP(C1776, Query[[Country]:[Area]],10, FALSE)</f>
        <v>301,336</v>
      </c>
      <c r="U1776" t="str">
        <f>VLOOKUP(C1776, Query[[Country]:[Region]],12, FALSE)</f>
        <v>Europe</v>
      </c>
      <c r="V1776" t="str">
        <f>VLOOKUP(C1776, Query[[Country]:[Subregion]],13, FALSE)</f>
        <v>Southern Europe</v>
      </c>
      <c r="W1776" t="str">
        <f>VLOOKUP(C1776, Query[[Country]:[GDP (IMF)]],16, FALSE)</f>
        <v>$2.09 Tn</v>
      </c>
      <c r="X1776" t="str">
        <f>VLOOKUP(C1776, Query[[Country]:[GDP (UN)]],17, FALSE)</f>
        <v>$1.86 Tn</v>
      </c>
      <c r="Y1776">
        <f>VLOOKUP(C1776, Query[[Country]:[GDP Per Capita]],18, FALSE)</f>
        <v>34574.71</v>
      </c>
    </row>
    <row r="1777" spans="1:25" x14ac:dyDescent="0.2">
      <c r="A1777">
        <v>576</v>
      </c>
      <c r="B1777" t="s">
        <v>612</v>
      </c>
      <c r="C1777" t="s">
        <v>95</v>
      </c>
      <c r="D1777">
        <v>32</v>
      </c>
      <c r="E1777">
        <v>367</v>
      </c>
      <c r="F1777">
        <v>567</v>
      </c>
      <c r="G1777">
        <v>218</v>
      </c>
      <c r="H1777">
        <v>623</v>
      </c>
      <c r="I1777">
        <v>406</v>
      </c>
      <c r="J1777">
        <v>812</v>
      </c>
      <c r="K1777" t="s">
        <v>2872</v>
      </c>
      <c r="L1777">
        <v>768</v>
      </c>
      <c r="M1777">
        <v>44.57</v>
      </c>
      <c r="N1777">
        <v>2015</v>
      </c>
      <c r="O1777" t="str">
        <f>VLOOKUP(C1777, Query[[Country]:[Population Rank]],2,FALSE)</f>
        <v>23</v>
      </c>
      <c r="P1777" t="str">
        <f>VLOOKUP(C1777, Query[[Country]:[Growth Rate]],3,FALSE)</f>
        <v>-0.15%</v>
      </c>
      <c r="Q1777" t="str">
        <f>VLOOKUP(C1777, Query[[Country]:[World Percentage]],4,FALSE)</f>
        <v>0.78%</v>
      </c>
      <c r="R1777" t="str">
        <f>VLOOKUP(C1777, Query[[Country]:[Density]],5,FALSE)</f>
        <v>200.65</v>
      </c>
      <c r="S1777" t="str">
        <f>VLOOKUP(C1777, Query[[Country]:[Land Area]],6, FALSE)</f>
        <v>294,140</v>
      </c>
      <c r="T1777" t="str">
        <f>VLOOKUP(C1777, Query[[Country]:[Area]],10, FALSE)</f>
        <v>301,336</v>
      </c>
      <c r="U1777" t="str">
        <f>VLOOKUP(C1777, Query[[Country]:[Region]],12, FALSE)</f>
        <v>Europe</v>
      </c>
      <c r="V1777" t="str">
        <f>VLOOKUP(C1777, Query[[Country]:[Subregion]],13, FALSE)</f>
        <v>Southern Europe</v>
      </c>
      <c r="W1777" t="str">
        <f>VLOOKUP(C1777, Query[[Country]:[GDP (IMF)]],16, FALSE)</f>
        <v>$2.09 Tn</v>
      </c>
      <c r="X1777" t="str">
        <f>VLOOKUP(C1777, Query[[Country]:[GDP (UN)]],17, FALSE)</f>
        <v>$1.86 Tn</v>
      </c>
      <c r="Y1777">
        <f>VLOOKUP(C1777, Query[[Country]:[GDP Per Capita]],18, FALSE)</f>
        <v>34574.71</v>
      </c>
    </row>
    <row r="1778" spans="1:25" x14ac:dyDescent="0.2">
      <c r="A1778">
        <v>577</v>
      </c>
      <c r="B1778" t="s">
        <v>577</v>
      </c>
      <c r="C1778" t="s">
        <v>110</v>
      </c>
      <c r="D1778">
        <v>7</v>
      </c>
      <c r="E1778">
        <v>367</v>
      </c>
      <c r="F1778">
        <v>156</v>
      </c>
      <c r="G1778">
        <v>218</v>
      </c>
      <c r="H1778">
        <v>816</v>
      </c>
      <c r="I1778">
        <v>646</v>
      </c>
      <c r="J1778">
        <v>645</v>
      </c>
      <c r="K1778" t="s">
        <v>2887</v>
      </c>
      <c r="L1778">
        <v>746</v>
      </c>
      <c r="M1778">
        <v>44.56</v>
      </c>
      <c r="N1778">
        <v>2015</v>
      </c>
      <c r="O1778" t="str">
        <f>VLOOKUP(C1778, Query[[Country]:[Population Rank]],2,FALSE)</f>
        <v>116</v>
      </c>
      <c r="P1778" t="str">
        <f>VLOOKUP(C1778, Query[[Country]:[Growth Rate]],3,FALSE)</f>
        <v>0.15%</v>
      </c>
      <c r="Q1778" t="str">
        <f>VLOOKUP(C1778, Query[[Country]:[World Percentage]],4,FALSE)</f>
        <v>0.07%</v>
      </c>
      <c r="R1778" t="str">
        <f>VLOOKUP(C1778, Query[[Country]:[Density]],5,FALSE)</f>
        <v>16.37</v>
      </c>
      <c r="S1778" t="str">
        <f>VLOOKUP(C1778, Query[[Country]:[Land Area]],6, FALSE)</f>
        <v>303,890</v>
      </c>
      <c r="T1778" t="str">
        <f>VLOOKUP(C1778, Query[[Country]:[Area]],10, FALSE)</f>
        <v>338,424</v>
      </c>
      <c r="U1778" t="str">
        <f>VLOOKUP(C1778, Query[[Country]:[Region]],12, FALSE)</f>
        <v>Europe</v>
      </c>
      <c r="V1778" t="str">
        <f>VLOOKUP(C1778, Query[[Country]:[Subregion]],13, FALSE)</f>
        <v>Northern Europe</v>
      </c>
      <c r="W1778" t="str">
        <f>VLOOKUP(C1778, Query[[Country]:[GDP (IMF)]],16, FALSE)</f>
        <v>$289.24 Bn</v>
      </c>
      <c r="X1778" t="str">
        <f>VLOOKUP(C1778, Query[[Country]:[GDP (UN)]],17, FALSE)</f>
        <v>$238.50 Bn</v>
      </c>
      <c r="Y1778">
        <f>VLOOKUP(C1778, Query[[Country]:[GDP Per Capita]],18, FALSE)</f>
        <v>52203.14</v>
      </c>
    </row>
    <row r="1779" spans="1:25" x14ac:dyDescent="0.2">
      <c r="A1779">
        <v>578</v>
      </c>
      <c r="B1779" t="s">
        <v>649</v>
      </c>
      <c r="C1779" t="s">
        <v>92</v>
      </c>
      <c r="D1779">
        <v>20</v>
      </c>
      <c r="E1779">
        <v>367</v>
      </c>
      <c r="F1779">
        <v>381</v>
      </c>
      <c r="G1779">
        <v>218</v>
      </c>
      <c r="H1779">
        <v>568</v>
      </c>
      <c r="I1779">
        <v>780</v>
      </c>
      <c r="J1779">
        <v>511</v>
      </c>
      <c r="K1779" t="s">
        <v>2885</v>
      </c>
      <c r="L1779">
        <v>273</v>
      </c>
      <c r="M1779">
        <v>44.56</v>
      </c>
      <c r="N1779">
        <v>2015</v>
      </c>
      <c r="O1779" t="str">
        <f>VLOOKUP(C1779, Query[[Country]:[Population Rank]],2,FALSE)</f>
        <v>28</v>
      </c>
      <c r="P1779" t="str">
        <f>VLOOKUP(C1779, Query[[Country]:[Growth Rate]],3,FALSE)</f>
        <v>0.09%</v>
      </c>
      <c r="Q1779" t="str">
        <f>VLOOKUP(C1779, Query[[Country]:[World Percentage]],4,FALSE)</f>
        <v>0.66%</v>
      </c>
      <c r="R1779" t="str">
        <f>VLOOKUP(C1779, Query[[Country]:[Density]],5,FALSE)</f>
        <v>511.62</v>
      </c>
      <c r="S1779" t="str">
        <f>VLOOKUP(C1779, Query[[Country]:[Land Area]],6, FALSE)</f>
        <v>97,230</v>
      </c>
      <c r="T1779" t="str">
        <f>VLOOKUP(C1779, Query[[Country]:[Area]],10, FALSE)</f>
        <v>100,210</v>
      </c>
      <c r="U1779" t="str">
        <f>VLOOKUP(C1779, Query[[Country]:[Region]],12, FALSE)</f>
        <v>Asia</v>
      </c>
      <c r="V1779" t="str">
        <f>VLOOKUP(C1779, Query[[Country]:[Subregion]],13, FALSE)</f>
        <v>Eastern Asia</v>
      </c>
      <c r="W1779" t="str">
        <f>VLOOKUP(C1779, Query[[Country]:[GDP (IMF)]],16, FALSE)</f>
        <v>$1.74 Tn</v>
      </c>
      <c r="X1779" t="str">
        <f>VLOOKUP(C1779, Query[[Country]:[GDP (UN)]],17, FALSE)</f>
        <v>$1.41 Tn</v>
      </c>
      <c r="Y1779">
        <f>VLOOKUP(C1779, Query[[Country]:[GDP Per Capita]],18, FALSE)</f>
        <v>34023.56</v>
      </c>
    </row>
    <row r="1780" spans="1:25" x14ac:dyDescent="0.2">
      <c r="A1780">
        <v>579</v>
      </c>
      <c r="B1780" t="s">
        <v>647</v>
      </c>
      <c r="C1780" t="s">
        <v>115</v>
      </c>
      <c r="D1780">
        <v>14</v>
      </c>
      <c r="E1780">
        <v>367</v>
      </c>
      <c r="F1780">
        <v>424</v>
      </c>
      <c r="G1780">
        <v>218</v>
      </c>
      <c r="H1780">
        <v>502</v>
      </c>
      <c r="I1780">
        <v>647</v>
      </c>
      <c r="J1780">
        <v>321</v>
      </c>
      <c r="K1780" t="s">
        <v>2874</v>
      </c>
      <c r="L1780">
        <v>636</v>
      </c>
      <c r="M1780">
        <v>44.56</v>
      </c>
      <c r="N1780">
        <v>2015</v>
      </c>
      <c r="O1780" t="str">
        <f>VLOOKUP(C1780, Query[[Country]:[Population Rank]],2,FALSE)</f>
        <v>55</v>
      </c>
      <c r="P1780" t="str">
        <f>VLOOKUP(C1780, Query[[Country]:[Growth Rate]],3,FALSE)</f>
        <v>1.18%</v>
      </c>
      <c r="Q1780" t="str">
        <f>VLOOKUP(C1780, Query[[Country]:[World Percentage]],4,FALSE)</f>
        <v>0.33%</v>
      </c>
      <c r="R1780" t="str">
        <f>VLOOKUP(C1780, Query[[Country]:[Density]],5,FALSE)</f>
        <v>3.32</v>
      </c>
      <c r="S1780" t="str">
        <f>VLOOKUP(C1780, Query[[Country]:[Land Area]],6, FALSE)</f>
        <v>7,682,300</v>
      </c>
      <c r="T1780" t="str">
        <f>VLOOKUP(C1780, Query[[Country]:[Area]],10, FALSE)</f>
        <v>7,692,024</v>
      </c>
      <c r="U1780" t="str">
        <f>VLOOKUP(C1780, Query[[Country]:[Region]],12, FALSE)</f>
        <v>Oceania</v>
      </c>
      <c r="V1780" t="str">
        <f>VLOOKUP(C1780, Query[[Country]:[Subregion]],13, FALSE)</f>
        <v>Australia and New Zealand</v>
      </c>
      <c r="W1780" t="str">
        <f>VLOOKUP(C1780, Query[[Country]:[GDP (IMF)]],16, FALSE)</f>
        <v>$1.48 Tn</v>
      </c>
      <c r="X1780" t="str">
        <f>VLOOKUP(C1780, Query[[Country]:[GDP (UN)]],17, FALSE)</f>
        <v>$1.30 Tn</v>
      </c>
      <c r="Y1780">
        <f>VLOOKUP(C1780, Query[[Country]:[GDP Per Capita]],18, FALSE)</f>
        <v>58096.73</v>
      </c>
    </row>
    <row r="1781" spans="1:25" x14ac:dyDescent="0.2">
      <c r="A1781">
        <v>580</v>
      </c>
      <c r="B1781" t="s">
        <v>602</v>
      </c>
      <c r="C1781" t="s">
        <v>66</v>
      </c>
      <c r="D1781">
        <v>25</v>
      </c>
      <c r="E1781">
        <v>367</v>
      </c>
      <c r="F1781">
        <v>242</v>
      </c>
      <c r="G1781">
        <v>218</v>
      </c>
      <c r="H1781">
        <v>486</v>
      </c>
      <c r="I1781">
        <v>672</v>
      </c>
      <c r="J1781">
        <v>812</v>
      </c>
      <c r="K1781" t="s">
        <v>2851</v>
      </c>
      <c r="L1781">
        <v>413</v>
      </c>
      <c r="M1781">
        <v>44.56</v>
      </c>
      <c r="N1781">
        <v>2015</v>
      </c>
      <c r="O1781" t="str">
        <f>VLOOKUP(C1781, Query[[Country]:[Population Rank]],2,FALSE)</f>
        <v>22</v>
      </c>
      <c r="P1781" t="str">
        <f>VLOOKUP(C1781, Query[[Country]:[Growth Rate]],3,FALSE)</f>
        <v>0.22%</v>
      </c>
      <c r="Q1781" t="str">
        <f>VLOOKUP(C1781, Query[[Country]:[World Percentage]],4,FALSE)</f>
        <v>0.84%</v>
      </c>
      <c r="R1781" t="str">
        <f>VLOOKUP(C1781, Query[[Country]:[Density]],5,FALSE)</f>
        <v>118.31</v>
      </c>
      <c r="S1781" t="str">
        <f>VLOOKUP(C1781, Query[[Country]:[Land Area]],6, FALSE)</f>
        <v>547,557</v>
      </c>
      <c r="T1781" t="str">
        <f>VLOOKUP(C1781, Query[[Country]:[Area]],10, FALSE)</f>
        <v>551,695</v>
      </c>
      <c r="U1781" t="str">
        <f>VLOOKUP(C1781, Query[[Country]:[Region]],12, FALSE)</f>
        <v>Europe</v>
      </c>
      <c r="V1781" t="str">
        <f>VLOOKUP(C1781, Query[[Country]:[Subregion]],13, FALSE)</f>
        <v>Western Europe</v>
      </c>
      <c r="W1781" t="str">
        <f>VLOOKUP(C1781, Query[[Country]:[GDP (IMF)]],16, FALSE)</f>
        <v>$2.88 Tn</v>
      </c>
      <c r="X1781" t="str">
        <f>VLOOKUP(C1781, Query[[Country]:[GDP (UN)]],17, FALSE)</f>
        <v>$2.47 Tn</v>
      </c>
      <c r="Y1781">
        <f>VLOOKUP(C1781, Query[[Country]:[GDP Per Capita]],18, FALSE)</f>
        <v>44061.52</v>
      </c>
    </row>
    <row r="1782" spans="1:25" x14ac:dyDescent="0.2">
      <c r="A1782">
        <v>581</v>
      </c>
      <c r="B1782" t="s">
        <v>462</v>
      </c>
      <c r="C1782" t="s">
        <v>92</v>
      </c>
      <c r="D1782">
        <v>21</v>
      </c>
      <c r="E1782">
        <v>367</v>
      </c>
      <c r="F1782">
        <v>567</v>
      </c>
      <c r="G1782">
        <v>218</v>
      </c>
      <c r="H1782">
        <v>806</v>
      </c>
      <c r="I1782">
        <v>798</v>
      </c>
      <c r="J1782">
        <v>812</v>
      </c>
      <c r="K1782" t="s">
        <v>2910</v>
      </c>
      <c r="L1782">
        <v>115</v>
      </c>
      <c r="M1782">
        <v>44.56</v>
      </c>
      <c r="N1782">
        <v>2015</v>
      </c>
      <c r="O1782" t="str">
        <f>VLOOKUP(C1782, Query[[Country]:[Population Rank]],2,FALSE)</f>
        <v>28</v>
      </c>
      <c r="P1782" t="str">
        <f>VLOOKUP(C1782, Query[[Country]:[Growth Rate]],3,FALSE)</f>
        <v>0.09%</v>
      </c>
      <c r="Q1782" t="str">
        <f>VLOOKUP(C1782, Query[[Country]:[World Percentage]],4,FALSE)</f>
        <v>0.66%</v>
      </c>
      <c r="R1782" t="str">
        <f>VLOOKUP(C1782, Query[[Country]:[Density]],5,FALSE)</f>
        <v>511.62</v>
      </c>
      <c r="S1782" t="str">
        <f>VLOOKUP(C1782, Query[[Country]:[Land Area]],6, FALSE)</f>
        <v>97,230</v>
      </c>
      <c r="T1782" t="str">
        <f>VLOOKUP(C1782, Query[[Country]:[Area]],10, FALSE)</f>
        <v>100,210</v>
      </c>
      <c r="U1782" t="str">
        <f>VLOOKUP(C1782, Query[[Country]:[Region]],12, FALSE)</f>
        <v>Asia</v>
      </c>
      <c r="V1782" t="str">
        <f>VLOOKUP(C1782, Query[[Country]:[Subregion]],13, FALSE)</f>
        <v>Eastern Asia</v>
      </c>
      <c r="W1782" t="str">
        <f>VLOOKUP(C1782, Query[[Country]:[GDP (IMF)]],16, FALSE)</f>
        <v>$1.74 Tn</v>
      </c>
      <c r="X1782" t="str">
        <f>VLOOKUP(C1782, Query[[Country]:[GDP (UN)]],17, FALSE)</f>
        <v>$1.41 Tn</v>
      </c>
      <c r="Y1782">
        <f>VLOOKUP(C1782, Query[[Country]:[GDP Per Capita]],18, FALSE)</f>
        <v>34023.56</v>
      </c>
    </row>
    <row r="1783" spans="1:25" x14ac:dyDescent="0.2">
      <c r="A1783">
        <v>582</v>
      </c>
      <c r="B1783" t="s">
        <v>616</v>
      </c>
      <c r="C1783" t="s">
        <v>362</v>
      </c>
      <c r="D1783">
        <v>4</v>
      </c>
      <c r="E1783">
        <v>367</v>
      </c>
      <c r="F1783">
        <v>567</v>
      </c>
      <c r="G1783">
        <v>218</v>
      </c>
      <c r="H1783">
        <v>597</v>
      </c>
      <c r="I1783">
        <v>836</v>
      </c>
      <c r="J1783">
        <v>645</v>
      </c>
      <c r="K1783" t="s">
        <v>2897</v>
      </c>
      <c r="L1783">
        <v>871</v>
      </c>
      <c r="M1783">
        <v>44.55</v>
      </c>
      <c r="N1783">
        <v>2015</v>
      </c>
      <c r="O1783" t="str">
        <f>VLOOKUP(C1783, Query[[Country]:[Population Rank]],2,FALSE)</f>
        <v>87</v>
      </c>
      <c r="P1783" t="str">
        <f>VLOOKUP(C1783, Query[[Country]:[Growth Rate]],3,FALSE)</f>
        <v>-0.48%</v>
      </c>
      <c r="Q1783" t="str">
        <f>VLOOKUP(C1783, Query[[Country]:[World Percentage]],4,FALSE)</f>
        <v>0.13%</v>
      </c>
      <c r="R1783" t="str">
        <f>VLOOKUP(C1783, Query[[Country]:[Density]],5,FALSE)</f>
        <v>78.97</v>
      </c>
      <c r="S1783" t="str">
        <f>VLOOKUP(C1783, Query[[Country]:[Land Area]],6, FALSE)</f>
        <v>128,900</v>
      </c>
      <c r="T1783" t="str">
        <f>VLOOKUP(C1783, Query[[Country]:[Area]],10, FALSE)</f>
        <v>131,990</v>
      </c>
      <c r="U1783" t="str">
        <f>VLOOKUP(C1783, Query[[Country]:[Region]],12, FALSE)</f>
        <v>Europe</v>
      </c>
      <c r="V1783" t="str">
        <f>VLOOKUP(C1783, Query[[Country]:[Subregion]],13, FALSE)</f>
        <v>Southern Europe</v>
      </c>
      <c r="W1783" t="str">
        <f>VLOOKUP(C1783, Query[[Country]:[GDP (IMF)]],16, FALSE)</f>
        <v>$230.50 Bn</v>
      </c>
      <c r="X1783" t="str">
        <f>VLOOKUP(C1783, Query[[Country]:[GDP (UN)]],17, FALSE)</f>
        <v>$192.69 Bn</v>
      </c>
      <c r="Y1783">
        <f>VLOOKUP(C1783, Query[[Country]:[GDP Per Capita]],18, FALSE)</f>
        <v>22114.44</v>
      </c>
    </row>
    <row r="1784" spans="1:25" x14ac:dyDescent="0.2">
      <c r="A1784">
        <v>583</v>
      </c>
      <c r="B1784" t="s">
        <v>619</v>
      </c>
      <c r="C1784" t="s">
        <v>168</v>
      </c>
      <c r="D1784">
        <v>5</v>
      </c>
      <c r="E1784">
        <v>367</v>
      </c>
      <c r="F1784">
        <v>567</v>
      </c>
      <c r="G1784">
        <v>218</v>
      </c>
      <c r="H1784">
        <v>410</v>
      </c>
      <c r="I1784">
        <v>578</v>
      </c>
      <c r="J1784">
        <v>428</v>
      </c>
      <c r="K1784" t="s">
        <v>2874</v>
      </c>
      <c r="L1784">
        <v>787</v>
      </c>
      <c r="M1784">
        <v>44.55</v>
      </c>
      <c r="N1784">
        <v>2015</v>
      </c>
      <c r="O1784" t="str">
        <f>VLOOKUP(C1784, Query[[Country]:[Population Rank]],2,FALSE)</f>
        <v>6</v>
      </c>
      <c r="P1784" t="str">
        <f>VLOOKUP(C1784, Query[[Country]:[Growth Rate]],3,FALSE)</f>
        <v>0.72%</v>
      </c>
      <c r="Q1784" t="str">
        <f>VLOOKUP(C1784, Query[[Country]:[World Percentage]],4,FALSE)</f>
        <v>2.73%</v>
      </c>
      <c r="R1784" t="str">
        <f>VLOOKUP(C1784, Query[[Country]:[Density]],5,FALSE)</f>
        <v>24.96</v>
      </c>
      <c r="S1784" t="str">
        <f>VLOOKUP(C1784, Query[[Country]:[Land Area]],6, FALSE)</f>
        <v>8,358,140</v>
      </c>
      <c r="T1784" t="str">
        <f>VLOOKUP(C1784, Query[[Country]:[Area]],10, FALSE)</f>
        <v>8,515,767</v>
      </c>
      <c r="U1784" t="str">
        <f>VLOOKUP(C1784, Query[[Country]:[Region]],12, FALSE)</f>
        <v>Americas</v>
      </c>
      <c r="V1784" t="str">
        <f>VLOOKUP(C1784, Query[[Country]:[Subregion]],13, FALSE)</f>
        <v>South America</v>
      </c>
      <c r="W1784" t="str">
        <f>VLOOKUP(C1784, Query[[Country]:[GDP (IMF)]],16, FALSE)</f>
        <v>$2.06 Tn</v>
      </c>
      <c r="X1784" t="str">
        <f>VLOOKUP(C1784, Query[[Country]:[GDP (UN)]],17, FALSE)</f>
        <v>$1.80 Tn</v>
      </c>
      <c r="Y1784">
        <f>VLOOKUP(C1784, Query[[Country]:[GDP Per Capita]],18, FALSE)</f>
        <v>9703.17</v>
      </c>
    </row>
    <row r="1785" spans="1:25" x14ac:dyDescent="0.2">
      <c r="A1785">
        <v>584</v>
      </c>
      <c r="B1785" t="s">
        <v>553</v>
      </c>
      <c r="C1785" t="s">
        <v>235</v>
      </c>
      <c r="D1785">
        <v>7</v>
      </c>
      <c r="E1785">
        <v>349</v>
      </c>
      <c r="F1785">
        <v>453</v>
      </c>
      <c r="G1785">
        <v>204</v>
      </c>
      <c r="H1785">
        <v>571</v>
      </c>
      <c r="I1785">
        <v>547</v>
      </c>
      <c r="J1785">
        <v>812</v>
      </c>
      <c r="K1785" t="s">
        <v>2864</v>
      </c>
      <c r="L1785">
        <v>600</v>
      </c>
      <c r="M1785">
        <v>44.54</v>
      </c>
      <c r="N1785">
        <v>2015</v>
      </c>
      <c r="O1785" t="str">
        <f>VLOOKUP(C1785, Query[[Country]:[Population Rank]],2,FALSE)</f>
        <v>97</v>
      </c>
      <c r="P1785" t="str">
        <f>VLOOKUP(C1785, Query[[Country]:[Growth Rate]],3,FALSE)</f>
        <v>0.57%</v>
      </c>
      <c r="Q1785" t="str">
        <f>VLOOKUP(C1785, Query[[Country]:[World Percentage]],4,FALSE)</f>
        <v>0.12%</v>
      </c>
      <c r="R1785" t="str">
        <f>VLOOKUP(C1785, Query[[Country]:[Density]],5,FALSE)</f>
        <v>107.38</v>
      </c>
      <c r="S1785" t="str">
        <f>VLOOKUP(C1785, Query[[Country]:[Land Area]],6, FALSE)</f>
        <v>82,409</v>
      </c>
      <c r="T1785" t="str">
        <f>VLOOKUP(C1785, Query[[Country]:[Area]],10, FALSE)</f>
        <v>83,871</v>
      </c>
      <c r="U1785" t="str">
        <f>VLOOKUP(C1785, Query[[Country]:[Region]],12, FALSE)</f>
        <v>Europe</v>
      </c>
      <c r="V1785" t="str">
        <f>VLOOKUP(C1785, Query[[Country]:[Subregion]],13, FALSE)</f>
        <v>Western Europe</v>
      </c>
      <c r="W1785" t="str">
        <f>VLOOKUP(C1785, Query[[Country]:[GDP (IMF)]],16, FALSE)</f>
        <v>$481.68 Bn</v>
      </c>
      <c r="X1785" t="str">
        <f>VLOOKUP(C1785, Query[[Country]:[GDP (UN)]],17, FALSE)</f>
        <v>$390.80 Bn</v>
      </c>
      <c r="Y1785">
        <f>VLOOKUP(C1785, Query[[Country]:[GDP Per Capita]],18, FALSE)</f>
        <v>53481.760000000002</v>
      </c>
    </row>
    <row r="1786" spans="1:25" x14ac:dyDescent="0.2">
      <c r="A1786">
        <v>585</v>
      </c>
      <c r="B1786" t="s">
        <v>639</v>
      </c>
      <c r="C1786" t="s">
        <v>15</v>
      </c>
      <c r="D1786">
        <v>174</v>
      </c>
      <c r="E1786">
        <v>353</v>
      </c>
      <c r="F1786">
        <v>567</v>
      </c>
      <c r="G1786">
        <v>218</v>
      </c>
      <c r="H1786">
        <v>713</v>
      </c>
      <c r="I1786">
        <v>315</v>
      </c>
      <c r="J1786">
        <v>428</v>
      </c>
      <c r="K1786" t="s">
        <v>2879</v>
      </c>
      <c r="L1786">
        <v>702</v>
      </c>
      <c r="M1786">
        <v>44.54</v>
      </c>
      <c r="N1786">
        <v>2015</v>
      </c>
      <c r="O1786" t="str">
        <f>VLOOKUP(C1786, Query[[Country]:[Population Rank]],2,FALSE)</f>
        <v>3</v>
      </c>
      <c r="P1786" t="str">
        <f>VLOOKUP(C1786, Query[[Country]:[Growth Rate]],3,FALSE)</f>
        <v>0.59%</v>
      </c>
      <c r="Q1786" t="str">
        <f>VLOOKUP(C1786, Query[[Country]:[World Percentage]],4,FALSE)</f>
        <v>4.25%</v>
      </c>
      <c r="R1786" t="str">
        <f>VLOOKUP(C1786, Query[[Country]:[Density]],5,FALSE)</f>
        <v>35.32</v>
      </c>
      <c r="S1786" t="str">
        <f>VLOOKUP(C1786, Query[[Country]:[Land Area]],6, FALSE)</f>
        <v>9,147,420</v>
      </c>
      <c r="T1786" t="str">
        <f>VLOOKUP(C1786, Query[[Country]:[Area]],10, FALSE)</f>
        <v>9,372,610</v>
      </c>
      <c r="U1786" t="str">
        <f>VLOOKUP(C1786, Query[[Country]:[Region]],12, FALSE)</f>
        <v>Americas</v>
      </c>
      <c r="V1786" t="str">
        <f>VLOOKUP(C1786, Query[[Country]:[Subregion]],13, FALSE)</f>
        <v>Northern America</v>
      </c>
      <c r="W1786" t="str">
        <f>VLOOKUP(C1786, Query[[Country]:[GDP (IMF)]],16, FALSE)</f>
        <v>$22.20 Tn</v>
      </c>
      <c r="X1786" t="str">
        <f>VLOOKUP(C1786, Query[[Country]:[GDP (UN)]],17, FALSE)</f>
        <v>$18.62 Tn</v>
      </c>
      <c r="Y1786">
        <f>VLOOKUP(C1786, Query[[Country]:[GDP Per Capita]],18, FALSE)</f>
        <v>67063.27</v>
      </c>
    </row>
    <row r="1787" spans="1:25" x14ac:dyDescent="0.2">
      <c r="A1787">
        <v>586</v>
      </c>
      <c r="B1787" t="s">
        <v>701</v>
      </c>
      <c r="C1787" t="s">
        <v>138</v>
      </c>
      <c r="D1787">
        <v>32</v>
      </c>
      <c r="E1787">
        <v>367</v>
      </c>
      <c r="F1787">
        <v>272</v>
      </c>
      <c r="G1787">
        <v>218</v>
      </c>
      <c r="H1787">
        <v>436</v>
      </c>
      <c r="I1787">
        <v>645</v>
      </c>
      <c r="J1787">
        <v>812</v>
      </c>
      <c r="K1787" t="s">
        <v>2911</v>
      </c>
      <c r="L1787">
        <v>576</v>
      </c>
      <c r="M1787">
        <v>44.54</v>
      </c>
      <c r="N1787">
        <v>2015</v>
      </c>
      <c r="O1787" t="str">
        <f>VLOOKUP(C1787, Query[[Country]:[Population Rank]],2,FALSE)</f>
        <v>1</v>
      </c>
      <c r="P1787" t="str">
        <f>VLOOKUP(C1787, Query[[Country]:[Growth Rate]],3,FALSE)</f>
        <v>0.39%</v>
      </c>
      <c r="Q1787" t="str">
        <f>VLOOKUP(C1787, Query[[Country]:[World Percentage]],4,FALSE)</f>
        <v>18.47%</v>
      </c>
      <c r="R1787" t="str">
        <f>VLOOKUP(C1787, Query[[Country]:[Density]],5,FALSE)</f>
        <v>148.28</v>
      </c>
      <c r="S1787" t="str">
        <f>VLOOKUP(C1787, Query[[Country]:[Land Area]],6, FALSE)</f>
        <v>9,388,211</v>
      </c>
      <c r="T1787" t="str">
        <f>VLOOKUP(C1787, Query[[Country]:[Area]],10, FALSE)</f>
        <v>9,706,961</v>
      </c>
      <c r="U1787" t="str">
        <f>VLOOKUP(C1787, Query[[Country]:[Region]],12, FALSE)</f>
        <v>Asia</v>
      </c>
      <c r="V1787" t="str">
        <f>VLOOKUP(C1787, Query[[Country]:[Subregion]],13, FALSE)</f>
        <v>Eastern Asia</v>
      </c>
      <c r="W1787" t="str">
        <f>VLOOKUP(C1787, Query[[Country]:[GDP (IMF)]],16, FALSE)</f>
        <v>$15.47 Tn</v>
      </c>
      <c r="X1787" t="str">
        <f>VLOOKUP(C1787, Query[[Country]:[GDP (UN)]],17, FALSE)</f>
        <v>$11.22 Tn</v>
      </c>
      <c r="Y1787">
        <f>VLOOKUP(C1787, Query[[Country]:[GDP Per Capita]],18, FALSE)</f>
        <v>10746.78</v>
      </c>
    </row>
    <row r="1788" spans="1:25" x14ac:dyDescent="0.2">
      <c r="A1788">
        <v>587</v>
      </c>
      <c r="B1788" t="s">
        <v>611</v>
      </c>
      <c r="C1788" t="s">
        <v>19</v>
      </c>
      <c r="D1788">
        <v>43</v>
      </c>
      <c r="E1788">
        <v>367</v>
      </c>
      <c r="F1788">
        <v>544</v>
      </c>
      <c r="G1788">
        <v>218</v>
      </c>
      <c r="H1788">
        <v>532</v>
      </c>
      <c r="I1788">
        <v>429</v>
      </c>
      <c r="J1788">
        <v>511</v>
      </c>
      <c r="K1788" t="s">
        <v>2864</v>
      </c>
      <c r="L1788">
        <v>651</v>
      </c>
      <c r="M1788">
        <v>44.54</v>
      </c>
      <c r="N1788">
        <v>2015</v>
      </c>
      <c r="O1788" t="str">
        <f>VLOOKUP(C1788, Query[[Country]:[Population Rank]],2,FALSE)</f>
        <v>21</v>
      </c>
      <c r="P1788" t="str">
        <f>VLOOKUP(C1788, Query[[Country]:[Growth Rate]],3,FALSE)</f>
        <v>0.53%</v>
      </c>
      <c r="Q1788" t="str">
        <f>VLOOKUP(C1788, Query[[Country]:[World Percentage]],4,FALSE)</f>
        <v>0.87%</v>
      </c>
      <c r="R1788" t="str">
        <f>VLOOKUP(C1788, Query[[Country]:[Density]],5,FALSE)</f>
        <v>279.48</v>
      </c>
      <c r="S1788" t="str">
        <f>VLOOKUP(C1788, Query[[Country]:[Land Area]],6, FALSE)</f>
        <v>241,930</v>
      </c>
      <c r="T1788" t="str">
        <f>VLOOKUP(C1788, Query[[Country]:[Area]],10, FALSE)</f>
        <v>242,900</v>
      </c>
      <c r="U1788" t="str">
        <f>VLOOKUP(C1788, Query[[Country]:[Region]],12, FALSE)</f>
        <v>Europe</v>
      </c>
      <c r="V1788" t="str">
        <f>VLOOKUP(C1788, Query[[Country]:[Subregion]],13, FALSE)</f>
        <v>Northern Europe</v>
      </c>
      <c r="W1788" t="str">
        <f>VLOOKUP(C1788, Query[[Country]:[GDP (IMF)]],16, FALSE)</f>
        <v>$2.93 Tn</v>
      </c>
      <c r="X1788" t="str">
        <f>VLOOKUP(C1788, Query[[Country]:[GDP (UN)]],17, FALSE)</f>
        <v>$2.65 Tn</v>
      </c>
      <c r="Y1788">
        <f>VLOOKUP(C1788, Query[[Country]:[GDP Per Capita]],18, FALSE)</f>
        <v>43117.57</v>
      </c>
    </row>
    <row r="1789" spans="1:25" x14ac:dyDescent="0.2">
      <c r="A1789">
        <v>588</v>
      </c>
      <c r="B1789" t="s">
        <v>561</v>
      </c>
      <c r="C1789" t="s">
        <v>301</v>
      </c>
      <c r="D1789">
        <v>4</v>
      </c>
      <c r="E1789">
        <v>317</v>
      </c>
      <c r="F1789">
        <v>223</v>
      </c>
      <c r="G1789">
        <v>218</v>
      </c>
      <c r="H1789">
        <v>606</v>
      </c>
      <c r="I1789">
        <v>469</v>
      </c>
      <c r="J1789">
        <v>645</v>
      </c>
      <c r="K1789" t="s">
        <v>2851</v>
      </c>
      <c r="L1789">
        <v>809</v>
      </c>
      <c r="M1789">
        <v>44.54</v>
      </c>
      <c r="N1789">
        <v>2015</v>
      </c>
      <c r="O1789" t="str">
        <f>VLOOKUP(C1789, Query[[Country]:[Population Rank]],2,FALSE)</f>
        <v>126</v>
      </c>
      <c r="P1789" t="str">
        <f>VLOOKUP(C1789, Query[[Country]:[Growth Rate]],3,FALSE)</f>
        <v>0.82%</v>
      </c>
      <c r="Q1789" t="str">
        <f>VLOOKUP(C1789, Query[[Country]:[World Percentage]],4,FALSE)</f>
        <v>0.06%</v>
      </c>
      <c r="R1789" t="str">
        <f>VLOOKUP(C1789, Query[[Country]:[Density]],5,FALSE)</f>
        <v>17.83</v>
      </c>
      <c r="S1789" t="str">
        <f>VLOOKUP(C1789, Query[[Country]:[Land Area]],6, FALSE)</f>
        <v>263,310</v>
      </c>
      <c r="T1789" t="str">
        <f>VLOOKUP(C1789, Query[[Country]:[Area]],10, FALSE)</f>
        <v>270,467</v>
      </c>
      <c r="U1789" t="str">
        <f>VLOOKUP(C1789, Query[[Country]:[Region]],12, FALSE)</f>
        <v>Oceania</v>
      </c>
      <c r="V1789" t="str">
        <f>VLOOKUP(C1789, Query[[Country]:[Subregion]],13, FALSE)</f>
        <v>Australia and New Zealand</v>
      </c>
      <c r="W1789" t="str">
        <f>VLOOKUP(C1789, Query[[Country]:[GDP (IMF)]],16, FALSE)</f>
        <v>$224.94 Bn</v>
      </c>
      <c r="X1789" t="str">
        <f>VLOOKUP(C1789, Query[[Country]:[GDP (UN)]],17, FALSE)</f>
        <v>$187.52 Bn</v>
      </c>
      <c r="Y1789">
        <f>VLOOKUP(C1789, Query[[Country]:[GDP Per Capita]],18, FALSE)</f>
        <v>46647.06</v>
      </c>
    </row>
    <row r="1790" spans="1:25" x14ac:dyDescent="0.2">
      <c r="A1790">
        <v>589</v>
      </c>
      <c r="B1790" t="s">
        <v>2783</v>
      </c>
      <c r="C1790" t="s">
        <v>168</v>
      </c>
      <c r="D1790">
        <v>6</v>
      </c>
      <c r="E1790">
        <v>367</v>
      </c>
      <c r="F1790">
        <v>567</v>
      </c>
      <c r="G1790">
        <v>218</v>
      </c>
      <c r="H1790">
        <v>504</v>
      </c>
      <c r="I1790">
        <v>638</v>
      </c>
      <c r="J1790">
        <v>368</v>
      </c>
      <c r="K1790" t="s">
        <v>2904</v>
      </c>
      <c r="L1790">
        <v>839</v>
      </c>
      <c r="M1790">
        <v>44.53</v>
      </c>
      <c r="N1790">
        <v>2015</v>
      </c>
      <c r="O1790" t="str">
        <f>VLOOKUP(C1790, Query[[Country]:[Population Rank]],2,FALSE)</f>
        <v>6</v>
      </c>
      <c r="P1790" t="str">
        <f>VLOOKUP(C1790, Query[[Country]:[Growth Rate]],3,FALSE)</f>
        <v>0.72%</v>
      </c>
      <c r="Q1790" t="str">
        <f>VLOOKUP(C1790, Query[[Country]:[World Percentage]],4,FALSE)</f>
        <v>2.73%</v>
      </c>
      <c r="R1790" t="str">
        <f>VLOOKUP(C1790, Query[[Country]:[Density]],5,FALSE)</f>
        <v>24.96</v>
      </c>
      <c r="S1790" t="str">
        <f>VLOOKUP(C1790, Query[[Country]:[Land Area]],6, FALSE)</f>
        <v>8,358,140</v>
      </c>
      <c r="T1790" t="str">
        <f>VLOOKUP(C1790, Query[[Country]:[Area]],10, FALSE)</f>
        <v>8,515,767</v>
      </c>
      <c r="U1790" t="str">
        <f>VLOOKUP(C1790, Query[[Country]:[Region]],12, FALSE)</f>
        <v>Americas</v>
      </c>
      <c r="V1790" t="str">
        <f>VLOOKUP(C1790, Query[[Country]:[Subregion]],13, FALSE)</f>
        <v>South America</v>
      </c>
      <c r="W1790" t="str">
        <f>VLOOKUP(C1790, Query[[Country]:[GDP (IMF)]],16, FALSE)</f>
        <v>$2.06 Tn</v>
      </c>
      <c r="X1790" t="str">
        <f>VLOOKUP(C1790, Query[[Country]:[GDP (UN)]],17, FALSE)</f>
        <v>$1.80 Tn</v>
      </c>
      <c r="Y1790">
        <f>VLOOKUP(C1790, Query[[Country]:[GDP Per Capita]],18, FALSE)</f>
        <v>9703.17</v>
      </c>
    </row>
    <row r="1791" spans="1:25" x14ac:dyDescent="0.2">
      <c r="A1791">
        <v>590</v>
      </c>
      <c r="B1791" t="s">
        <v>626</v>
      </c>
      <c r="C1791" t="s">
        <v>15</v>
      </c>
      <c r="D1791">
        <v>175</v>
      </c>
      <c r="E1791">
        <v>208</v>
      </c>
      <c r="F1791">
        <v>533</v>
      </c>
      <c r="G1791">
        <v>218</v>
      </c>
      <c r="H1791">
        <v>591</v>
      </c>
      <c r="I1791">
        <v>512</v>
      </c>
      <c r="J1791">
        <v>812</v>
      </c>
      <c r="K1791" t="s">
        <v>2904</v>
      </c>
      <c r="L1791">
        <v>588</v>
      </c>
      <c r="M1791">
        <v>44.53</v>
      </c>
      <c r="N1791">
        <v>2015</v>
      </c>
      <c r="O1791" t="str">
        <f>VLOOKUP(C1791, Query[[Country]:[Population Rank]],2,FALSE)</f>
        <v>3</v>
      </c>
      <c r="P1791" t="str">
        <f>VLOOKUP(C1791, Query[[Country]:[Growth Rate]],3,FALSE)</f>
        <v>0.59%</v>
      </c>
      <c r="Q1791" t="str">
        <f>VLOOKUP(C1791, Query[[Country]:[World Percentage]],4,FALSE)</f>
        <v>4.25%</v>
      </c>
      <c r="R1791" t="str">
        <f>VLOOKUP(C1791, Query[[Country]:[Density]],5,FALSE)</f>
        <v>35.32</v>
      </c>
      <c r="S1791" t="str">
        <f>VLOOKUP(C1791, Query[[Country]:[Land Area]],6, FALSE)</f>
        <v>9,147,420</v>
      </c>
      <c r="T1791" t="str">
        <f>VLOOKUP(C1791, Query[[Country]:[Area]],10, FALSE)</f>
        <v>9,372,610</v>
      </c>
      <c r="U1791" t="str">
        <f>VLOOKUP(C1791, Query[[Country]:[Region]],12, FALSE)</f>
        <v>Americas</v>
      </c>
      <c r="V1791" t="str">
        <f>VLOOKUP(C1791, Query[[Country]:[Subregion]],13, FALSE)</f>
        <v>Northern America</v>
      </c>
      <c r="W1791" t="str">
        <f>VLOOKUP(C1791, Query[[Country]:[GDP (IMF)]],16, FALSE)</f>
        <v>$22.20 Tn</v>
      </c>
      <c r="X1791" t="str">
        <f>VLOOKUP(C1791, Query[[Country]:[GDP (UN)]],17, FALSE)</f>
        <v>$18.62 Tn</v>
      </c>
      <c r="Y1791">
        <f>VLOOKUP(C1791, Query[[Country]:[GDP Per Capita]],18, FALSE)</f>
        <v>67063.27</v>
      </c>
    </row>
    <row r="1792" spans="1:25" x14ac:dyDescent="0.2">
      <c r="A1792">
        <v>591</v>
      </c>
      <c r="B1792" t="s">
        <v>654</v>
      </c>
      <c r="C1792" t="s">
        <v>15</v>
      </c>
      <c r="D1792">
        <v>176</v>
      </c>
      <c r="E1792">
        <v>367</v>
      </c>
      <c r="F1792">
        <v>420</v>
      </c>
      <c r="G1792">
        <v>218</v>
      </c>
      <c r="H1792">
        <v>642</v>
      </c>
      <c r="I1792">
        <v>373</v>
      </c>
      <c r="J1792">
        <v>511</v>
      </c>
      <c r="K1792" t="s">
        <v>2904</v>
      </c>
      <c r="L1792">
        <v>792</v>
      </c>
      <c r="M1792">
        <v>44.53</v>
      </c>
      <c r="N1792">
        <v>2015</v>
      </c>
      <c r="O1792" t="str">
        <f>VLOOKUP(C1792, Query[[Country]:[Population Rank]],2,FALSE)</f>
        <v>3</v>
      </c>
      <c r="P1792" t="str">
        <f>VLOOKUP(C1792, Query[[Country]:[Growth Rate]],3,FALSE)</f>
        <v>0.59%</v>
      </c>
      <c r="Q1792" t="str">
        <f>VLOOKUP(C1792, Query[[Country]:[World Percentage]],4,FALSE)</f>
        <v>4.25%</v>
      </c>
      <c r="R1792" t="str">
        <f>VLOOKUP(C1792, Query[[Country]:[Density]],5,FALSE)</f>
        <v>35.32</v>
      </c>
      <c r="S1792" t="str">
        <f>VLOOKUP(C1792, Query[[Country]:[Land Area]],6, FALSE)</f>
        <v>9,147,420</v>
      </c>
      <c r="T1792" t="str">
        <f>VLOOKUP(C1792, Query[[Country]:[Area]],10, FALSE)</f>
        <v>9,372,610</v>
      </c>
      <c r="U1792" t="str">
        <f>VLOOKUP(C1792, Query[[Country]:[Region]],12, FALSE)</f>
        <v>Americas</v>
      </c>
      <c r="V1792" t="str">
        <f>VLOOKUP(C1792, Query[[Country]:[Subregion]],13, FALSE)</f>
        <v>Northern America</v>
      </c>
      <c r="W1792" t="str">
        <f>VLOOKUP(C1792, Query[[Country]:[GDP (IMF)]],16, FALSE)</f>
        <v>$22.20 Tn</v>
      </c>
      <c r="X1792" t="str">
        <f>VLOOKUP(C1792, Query[[Country]:[GDP (UN)]],17, FALSE)</f>
        <v>$18.62 Tn</v>
      </c>
      <c r="Y1792">
        <f>VLOOKUP(C1792, Query[[Country]:[GDP Per Capita]],18, FALSE)</f>
        <v>67063.27</v>
      </c>
    </row>
    <row r="1793" spans="1:25" x14ac:dyDescent="0.2">
      <c r="A1793">
        <v>592</v>
      </c>
      <c r="B1793" t="s">
        <v>718</v>
      </c>
      <c r="C1793" t="s">
        <v>15</v>
      </c>
      <c r="D1793">
        <v>177</v>
      </c>
      <c r="E1793">
        <v>367</v>
      </c>
      <c r="F1793">
        <v>567</v>
      </c>
      <c r="G1793">
        <v>218</v>
      </c>
      <c r="H1793">
        <v>618</v>
      </c>
      <c r="I1793">
        <v>555</v>
      </c>
      <c r="J1793">
        <v>812</v>
      </c>
      <c r="K1793" t="s">
        <v>2877</v>
      </c>
      <c r="L1793">
        <v>220</v>
      </c>
      <c r="M1793">
        <v>44.53</v>
      </c>
      <c r="N1793">
        <v>2015</v>
      </c>
      <c r="O1793" t="str">
        <f>VLOOKUP(C1793, Query[[Country]:[Population Rank]],2,FALSE)</f>
        <v>3</v>
      </c>
      <c r="P1793" t="str">
        <f>VLOOKUP(C1793, Query[[Country]:[Growth Rate]],3,FALSE)</f>
        <v>0.59%</v>
      </c>
      <c r="Q1793" t="str">
        <f>VLOOKUP(C1793, Query[[Country]:[World Percentage]],4,FALSE)</f>
        <v>4.25%</v>
      </c>
      <c r="R1793" t="str">
        <f>VLOOKUP(C1793, Query[[Country]:[Density]],5,FALSE)</f>
        <v>35.32</v>
      </c>
      <c r="S1793" t="str">
        <f>VLOOKUP(C1793, Query[[Country]:[Land Area]],6, FALSE)</f>
        <v>9,147,420</v>
      </c>
      <c r="T1793" t="str">
        <f>VLOOKUP(C1793, Query[[Country]:[Area]],10, FALSE)</f>
        <v>9,372,610</v>
      </c>
      <c r="U1793" t="str">
        <f>VLOOKUP(C1793, Query[[Country]:[Region]],12, FALSE)</f>
        <v>Americas</v>
      </c>
      <c r="V1793" t="str">
        <f>VLOOKUP(C1793, Query[[Country]:[Subregion]],13, FALSE)</f>
        <v>Northern America</v>
      </c>
      <c r="W1793" t="str">
        <f>VLOOKUP(C1793, Query[[Country]:[GDP (IMF)]],16, FALSE)</f>
        <v>$22.20 Tn</v>
      </c>
      <c r="X1793" t="str">
        <f>VLOOKUP(C1793, Query[[Country]:[GDP (UN)]],17, FALSE)</f>
        <v>$18.62 Tn</v>
      </c>
      <c r="Y1793">
        <f>VLOOKUP(C1793, Query[[Country]:[GDP Per Capita]],18, FALSE)</f>
        <v>67063.27</v>
      </c>
    </row>
    <row r="1794" spans="1:25" x14ac:dyDescent="0.2">
      <c r="A1794">
        <v>593</v>
      </c>
      <c r="B1794" t="s">
        <v>659</v>
      </c>
      <c r="C1794" t="s">
        <v>52</v>
      </c>
      <c r="D1794">
        <v>23</v>
      </c>
      <c r="E1794">
        <v>367</v>
      </c>
      <c r="F1794">
        <v>538</v>
      </c>
      <c r="G1794">
        <v>218</v>
      </c>
      <c r="H1794">
        <v>479</v>
      </c>
      <c r="I1794">
        <v>739</v>
      </c>
      <c r="J1794">
        <v>264</v>
      </c>
      <c r="K1794" t="s">
        <v>2905</v>
      </c>
      <c r="L1794">
        <v>871</v>
      </c>
      <c r="M1794">
        <v>44.53</v>
      </c>
      <c r="N1794">
        <v>2015</v>
      </c>
      <c r="O1794" t="str">
        <f>VLOOKUP(C1794, Query[[Country]:[Population Rank]],2,FALSE)</f>
        <v>39</v>
      </c>
      <c r="P1794" t="str">
        <f>VLOOKUP(C1794, Query[[Country]:[Growth Rate]],3,FALSE)</f>
        <v>0.89%</v>
      </c>
      <c r="Q1794" t="str">
        <f>VLOOKUP(C1794, Query[[Country]:[World Percentage]],4,FALSE)</f>
        <v>0.48%</v>
      </c>
      <c r="R1794" t="str">
        <f>VLOOKUP(C1794, Query[[Country]:[Density]],5,FALSE)</f>
        <v>3.78</v>
      </c>
      <c r="S1794" t="str">
        <f>VLOOKUP(C1794, Query[[Country]:[Land Area]],6, FALSE)</f>
        <v>9,093,510</v>
      </c>
      <c r="T1794" t="str">
        <f>VLOOKUP(C1794, Query[[Country]:[Area]],10, FALSE)</f>
        <v>9,984,670</v>
      </c>
      <c r="U1794" t="str">
        <f>VLOOKUP(C1794, Query[[Country]:[Region]],12, FALSE)</f>
        <v>Americas</v>
      </c>
      <c r="V1794" t="str">
        <f>VLOOKUP(C1794, Query[[Country]:[Subregion]],13, FALSE)</f>
        <v>Northern America</v>
      </c>
      <c r="W1794" t="str">
        <f>VLOOKUP(C1794, Query[[Country]:[GDP (IMF)]],16, FALSE)</f>
        <v>$1.83 Tn</v>
      </c>
      <c r="X1794" t="str">
        <f>VLOOKUP(C1794, Query[[Country]:[GDP (UN)]],17, FALSE)</f>
        <v>$1.53 Tn</v>
      </c>
      <c r="Y1794">
        <f>VLOOKUP(C1794, Query[[Country]:[GDP Per Capita]],18, FALSE)</f>
        <v>48552.87</v>
      </c>
    </row>
    <row r="1795" spans="1:25" x14ac:dyDescent="0.2">
      <c r="A1795">
        <v>594</v>
      </c>
      <c r="B1795" t="s">
        <v>429</v>
      </c>
      <c r="C1795" t="s">
        <v>19</v>
      </c>
      <c r="D1795">
        <v>44</v>
      </c>
      <c r="E1795">
        <v>367</v>
      </c>
      <c r="F1795">
        <v>176</v>
      </c>
      <c r="G1795">
        <v>218</v>
      </c>
      <c r="H1795">
        <v>763</v>
      </c>
      <c r="I1795">
        <v>762</v>
      </c>
      <c r="J1795">
        <v>812</v>
      </c>
      <c r="K1795" t="s">
        <v>2895</v>
      </c>
      <c r="L1795">
        <v>549</v>
      </c>
      <c r="M1795">
        <v>44.52</v>
      </c>
      <c r="N1795">
        <v>2015</v>
      </c>
      <c r="O1795" t="str">
        <f>VLOOKUP(C1795, Query[[Country]:[Population Rank]],2,FALSE)</f>
        <v>21</v>
      </c>
      <c r="P1795" t="str">
        <f>VLOOKUP(C1795, Query[[Country]:[Growth Rate]],3,FALSE)</f>
        <v>0.53%</v>
      </c>
      <c r="Q1795" t="str">
        <f>VLOOKUP(C1795, Query[[Country]:[World Percentage]],4,FALSE)</f>
        <v>0.87%</v>
      </c>
      <c r="R1795" t="str">
        <f>VLOOKUP(C1795, Query[[Country]:[Density]],5,FALSE)</f>
        <v>279.48</v>
      </c>
      <c r="S1795" t="str">
        <f>VLOOKUP(C1795, Query[[Country]:[Land Area]],6, FALSE)</f>
        <v>241,930</v>
      </c>
      <c r="T1795" t="str">
        <f>VLOOKUP(C1795, Query[[Country]:[Area]],10, FALSE)</f>
        <v>242,900</v>
      </c>
      <c r="U1795" t="str">
        <f>VLOOKUP(C1795, Query[[Country]:[Region]],12, FALSE)</f>
        <v>Europe</v>
      </c>
      <c r="V1795" t="str">
        <f>VLOOKUP(C1795, Query[[Country]:[Subregion]],13, FALSE)</f>
        <v>Northern Europe</v>
      </c>
      <c r="W1795" t="str">
        <f>VLOOKUP(C1795, Query[[Country]:[GDP (IMF)]],16, FALSE)</f>
        <v>$2.93 Tn</v>
      </c>
      <c r="X1795" t="str">
        <f>VLOOKUP(C1795, Query[[Country]:[GDP (UN)]],17, FALSE)</f>
        <v>$2.65 Tn</v>
      </c>
      <c r="Y1795">
        <f>VLOOKUP(C1795, Query[[Country]:[GDP Per Capita]],18, FALSE)</f>
        <v>43117.57</v>
      </c>
    </row>
    <row r="1796" spans="1:25" x14ac:dyDescent="0.2">
      <c r="A1796">
        <v>595</v>
      </c>
      <c r="B1796" t="s">
        <v>646</v>
      </c>
      <c r="C1796" t="s">
        <v>115</v>
      </c>
      <c r="D1796">
        <v>15</v>
      </c>
      <c r="E1796">
        <v>367</v>
      </c>
      <c r="F1796">
        <v>559</v>
      </c>
      <c r="G1796">
        <v>218</v>
      </c>
      <c r="H1796">
        <v>425</v>
      </c>
      <c r="I1796">
        <v>384</v>
      </c>
      <c r="J1796">
        <v>511</v>
      </c>
      <c r="K1796" t="s">
        <v>2905</v>
      </c>
      <c r="L1796">
        <v>518</v>
      </c>
      <c r="M1796">
        <v>44.52</v>
      </c>
      <c r="N1796">
        <v>2015</v>
      </c>
      <c r="O1796" t="str">
        <f>VLOOKUP(C1796, Query[[Country]:[Population Rank]],2,FALSE)</f>
        <v>55</v>
      </c>
      <c r="P1796" t="str">
        <f>VLOOKUP(C1796, Query[[Country]:[Growth Rate]],3,FALSE)</f>
        <v>1.18%</v>
      </c>
      <c r="Q1796" t="str">
        <f>VLOOKUP(C1796, Query[[Country]:[World Percentage]],4,FALSE)</f>
        <v>0.33%</v>
      </c>
      <c r="R1796" t="str">
        <f>VLOOKUP(C1796, Query[[Country]:[Density]],5,FALSE)</f>
        <v>3.32</v>
      </c>
      <c r="S1796" t="str">
        <f>VLOOKUP(C1796, Query[[Country]:[Land Area]],6, FALSE)</f>
        <v>7,682,300</v>
      </c>
      <c r="T1796" t="str">
        <f>VLOOKUP(C1796, Query[[Country]:[Area]],10, FALSE)</f>
        <v>7,692,024</v>
      </c>
      <c r="U1796" t="str">
        <f>VLOOKUP(C1796, Query[[Country]:[Region]],12, FALSE)</f>
        <v>Oceania</v>
      </c>
      <c r="V1796" t="str">
        <f>VLOOKUP(C1796, Query[[Country]:[Subregion]],13, FALSE)</f>
        <v>Australia and New Zealand</v>
      </c>
      <c r="W1796" t="str">
        <f>VLOOKUP(C1796, Query[[Country]:[GDP (IMF)]],16, FALSE)</f>
        <v>$1.48 Tn</v>
      </c>
      <c r="X1796" t="str">
        <f>VLOOKUP(C1796, Query[[Country]:[GDP (UN)]],17, FALSE)</f>
        <v>$1.30 Tn</v>
      </c>
      <c r="Y1796">
        <f>VLOOKUP(C1796, Query[[Country]:[GDP Per Capita]],18, FALSE)</f>
        <v>58096.73</v>
      </c>
    </row>
    <row r="1797" spans="1:25" x14ac:dyDescent="0.2">
      <c r="A1797">
        <v>596</v>
      </c>
      <c r="B1797" t="s">
        <v>569</v>
      </c>
      <c r="C1797" t="s">
        <v>358</v>
      </c>
      <c r="D1797">
        <v>6</v>
      </c>
      <c r="E1797">
        <v>367</v>
      </c>
      <c r="F1797">
        <v>507</v>
      </c>
      <c r="G1797">
        <v>218</v>
      </c>
      <c r="H1797">
        <v>521</v>
      </c>
      <c r="I1797">
        <v>815</v>
      </c>
      <c r="J1797">
        <v>645</v>
      </c>
      <c r="K1797" t="s">
        <v>2912</v>
      </c>
      <c r="L1797">
        <v>176</v>
      </c>
      <c r="M1797">
        <v>44.52</v>
      </c>
      <c r="N1797">
        <v>2015</v>
      </c>
      <c r="O1797" t="str">
        <f>VLOOKUP(C1797, Query[[Country]:[Population Rank]],2,FALSE)</f>
        <v>2</v>
      </c>
      <c r="P1797" t="str">
        <f>VLOOKUP(C1797, Query[[Country]:[Growth Rate]],3,FALSE)</f>
        <v>0.99%</v>
      </c>
      <c r="Q1797" t="str">
        <f>VLOOKUP(C1797, Query[[Country]:[World Percentage]],4,FALSE)</f>
        <v>17.70%</v>
      </c>
      <c r="R1797" t="str">
        <f>VLOOKUP(C1797, Query[[Country]:[Density]],5,FALSE)</f>
        <v>419.76</v>
      </c>
      <c r="S1797" t="str">
        <f>VLOOKUP(C1797, Query[[Country]:[Land Area]],6, FALSE)</f>
        <v>2,973,190</v>
      </c>
      <c r="T1797" t="str">
        <f>VLOOKUP(C1797, Query[[Country]:[Area]],10, FALSE)</f>
        <v>3,287,590</v>
      </c>
      <c r="U1797" t="str">
        <f>VLOOKUP(C1797, Query[[Country]:[Region]],12, FALSE)</f>
        <v>Asia</v>
      </c>
      <c r="V1797" t="str">
        <f>VLOOKUP(C1797, Query[[Country]:[Subregion]],13, FALSE)</f>
        <v>Southern Asia</v>
      </c>
      <c r="W1797" t="str">
        <f>VLOOKUP(C1797, Query[[Country]:[GDP (IMF)]],16, FALSE)</f>
        <v>$3.26 Tn</v>
      </c>
      <c r="X1797" t="str">
        <f>VLOOKUP(C1797, Query[[Country]:[GDP (UN)]],17, FALSE)</f>
        <v>$2.26 Tn</v>
      </c>
      <c r="Y1797">
        <f>VLOOKUP(C1797, Query[[Country]:[GDP Per Capita]],18, FALSE)</f>
        <v>2360.66</v>
      </c>
    </row>
    <row r="1798" spans="1:25" x14ac:dyDescent="0.2">
      <c r="A1798">
        <v>597</v>
      </c>
      <c r="B1798" t="s">
        <v>672</v>
      </c>
      <c r="C1798" t="s">
        <v>19</v>
      </c>
      <c r="D1798">
        <v>45</v>
      </c>
      <c r="E1798">
        <v>367</v>
      </c>
      <c r="F1798">
        <v>567</v>
      </c>
      <c r="G1798">
        <v>218</v>
      </c>
      <c r="H1798">
        <v>768</v>
      </c>
      <c r="I1798">
        <v>719</v>
      </c>
      <c r="J1798">
        <v>234</v>
      </c>
      <c r="K1798" t="s">
        <v>2886</v>
      </c>
      <c r="L1798">
        <v>765</v>
      </c>
      <c r="M1798">
        <v>44.52</v>
      </c>
      <c r="N1798">
        <v>2015</v>
      </c>
      <c r="O1798" t="str">
        <f>VLOOKUP(C1798, Query[[Country]:[Population Rank]],2,FALSE)</f>
        <v>21</v>
      </c>
      <c r="P1798" t="str">
        <f>VLOOKUP(C1798, Query[[Country]:[Growth Rate]],3,FALSE)</f>
        <v>0.53%</v>
      </c>
      <c r="Q1798" t="str">
        <f>VLOOKUP(C1798, Query[[Country]:[World Percentage]],4,FALSE)</f>
        <v>0.87%</v>
      </c>
      <c r="R1798" t="str">
        <f>VLOOKUP(C1798, Query[[Country]:[Density]],5,FALSE)</f>
        <v>279.48</v>
      </c>
      <c r="S1798" t="str">
        <f>VLOOKUP(C1798, Query[[Country]:[Land Area]],6, FALSE)</f>
        <v>241,930</v>
      </c>
      <c r="T1798" t="str">
        <f>VLOOKUP(C1798, Query[[Country]:[Area]],10, FALSE)</f>
        <v>242,900</v>
      </c>
      <c r="U1798" t="str">
        <f>VLOOKUP(C1798, Query[[Country]:[Region]],12, FALSE)</f>
        <v>Europe</v>
      </c>
      <c r="V1798" t="str">
        <f>VLOOKUP(C1798, Query[[Country]:[Subregion]],13, FALSE)</f>
        <v>Northern Europe</v>
      </c>
      <c r="W1798" t="str">
        <f>VLOOKUP(C1798, Query[[Country]:[GDP (IMF)]],16, FALSE)</f>
        <v>$2.93 Tn</v>
      </c>
      <c r="X1798" t="str">
        <f>VLOOKUP(C1798, Query[[Country]:[GDP (UN)]],17, FALSE)</f>
        <v>$2.65 Tn</v>
      </c>
      <c r="Y1798">
        <f>VLOOKUP(C1798, Query[[Country]:[GDP Per Capita]],18, FALSE)</f>
        <v>43117.57</v>
      </c>
    </row>
    <row r="1799" spans="1:25" x14ac:dyDescent="0.2">
      <c r="A1799">
        <v>598</v>
      </c>
      <c r="B1799" t="s">
        <v>629</v>
      </c>
      <c r="C1799" t="s">
        <v>30</v>
      </c>
      <c r="D1799">
        <v>33</v>
      </c>
      <c r="E1799">
        <v>367</v>
      </c>
      <c r="F1799">
        <v>411</v>
      </c>
      <c r="G1799">
        <v>218</v>
      </c>
      <c r="H1799">
        <v>688</v>
      </c>
      <c r="I1799">
        <v>671</v>
      </c>
      <c r="J1799">
        <v>812</v>
      </c>
      <c r="K1799" t="s">
        <v>2913</v>
      </c>
      <c r="L1799">
        <v>187</v>
      </c>
      <c r="M1799">
        <v>44.52</v>
      </c>
      <c r="N1799">
        <v>2015</v>
      </c>
      <c r="O1799" t="str">
        <f>VLOOKUP(C1799, Query[[Country]:[Population Rank]],2,FALSE)</f>
        <v>11</v>
      </c>
      <c r="P1799" t="str">
        <f>VLOOKUP(C1799, Query[[Country]:[Growth Rate]],3,FALSE)</f>
        <v>-0.30%</v>
      </c>
      <c r="Q1799" t="str">
        <f>VLOOKUP(C1799, Query[[Country]:[World Percentage]],4,FALSE)</f>
        <v>1.62%</v>
      </c>
      <c r="R1799" t="str">
        <f>VLOOKUP(C1799, Query[[Country]:[Density]],5,FALSE)</f>
        <v>334.66</v>
      </c>
      <c r="S1799" t="str">
        <f>VLOOKUP(C1799, Query[[Country]:[Land Area]],6, FALSE)</f>
        <v>364,555</v>
      </c>
      <c r="T1799" t="str">
        <f>VLOOKUP(C1799, Query[[Country]:[Area]],10, FALSE)</f>
        <v>377,930</v>
      </c>
      <c r="U1799" t="str">
        <f>VLOOKUP(C1799, Query[[Country]:[Region]],12, FALSE)</f>
        <v>Asia</v>
      </c>
      <c r="V1799" t="str">
        <f>VLOOKUP(C1799, Query[[Country]:[Subregion]],13, FALSE)</f>
        <v>Eastern Asia</v>
      </c>
      <c r="W1799" t="str">
        <f>VLOOKUP(C1799, Query[[Country]:[GDP (IMF)]],16, FALSE)</f>
        <v>$5.50 Tn</v>
      </c>
      <c r="X1799" t="str">
        <f>VLOOKUP(C1799, Query[[Country]:[GDP (UN)]],17, FALSE)</f>
        <v>$4.94 Tn</v>
      </c>
      <c r="Y1799">
        <f>VLOOKUP(C1799, Query[[Country]:[GDP Per Capita]],18, FALSE)</f>
        <v>43450.14</v>
      </c>
    </row>
    <row r="1800" spans="1:25" x14ac:dyDescent="0.2">
      <c r="A1800">
        <v>599</v>
      </c>
      <c r="B1800" t="s">
        <v>588</v>
      </c>
      <c r="C1800" t="s">
        <v>30</v>
      </c>
      <c r="D1800">
        <v>34</v>
      </c>
      <c r="E1800">
        <v>367</v>
      </c>
      <c r="F1800">
        <v>333</v>
      </c>
      <c r="G1800">
        <v>218</v>
      </c>
      <c r="H1800">
        <v>785</v>
      </c>
      <c r="I1800">
        <v>525</v>
      </c>
      <c r="J1800">
        <v>368</v>
      </c>
      <c r="K1800" t="s">
        <v>2885</v>
      </c>
      <c r="L1800">
        <v>400</v>
      </c>
      <c r="M1800">
        <v>44.52</v>
      </c>
      <c r="N1800">
        <v>2015</v>
      </c>
      <c r="O1800" t="str">
        <f>VLOOKUP(C1800, Query[[Country]:[Population Rank]],2,FALSE)</f>
        <v>11</v>
      </c>
      <c r="P1800" t="str">
        <f>VLOOKUP(C1800, Query[[Country]:[Growth Rate]],3,FALSE)</f>
        <v>-0.30%</v>
      </c>
      <c r="Q1800" t="str">
        <f>VLOOKUP(C1800, Query[[Country]:[World Percentage]],4,FALSE)</f>
        <v>1.62%</v>
      </c>
      <c r="R1800" t="str">
        <f>VLOOKUP(C1800, Query[[Country]:[Density]],5,FALSE)</f>
        <v>334.66</v>
      </c>
      <c r="S1800" t="str">
        <f>VLOOKUP(C1800, Query[[Country]:[Land Area]],6, FALSE)</f>
        <v>364,555</v>
      </c>
      <c r="T1800" t="str">
        <f>VLOOKUP(C1800, Query[[Country]:[Area]],10, FALSE)</f>
        <v>377,930</v>
      </c>
      <c r="U1800" t="str">
        <f>VLOOKUP(C1800, Query[[Country]:[Region]],12, FALSE)</f>
        <v>Asia</v>
      </c>
      <c r="V1800" t="str">
        <f>VLOOKUP(C1800, Query[[Country]:[Subregion]],13, FALSE)</f>
        <v>Eastern Asia</v>
      </c>
      <c r="W1800" t="str">
        <f>VLOOKUP(C1800, Query[[Country]:[GDP (IMF)]],16, FALSE)</f>
        <v>$5.50 Tn</v>
      </c>
      <c r="X1800" t="str">
        <f>VLOOKUP(C1800, Query[[Country]:[GDP (UN)]],17, FALSE)</f>
        <v>$4.94 Tn</v>
      </c>
      <c r="Y1800">
        <f>VLOOKUP(C1800, Query[[Country]:[GDP Per Capita]],18, FALSE)</f>
        <v>43450.14</v>
      </c>
    </row>
    <row r="1801" spans="1:25" x14ac:dyDescent="0.2">
      <c r="A1801">
        <v>600</v>
      </c>
      <c r="B1801" t="s">
        <v>625</v>
      </c>
      <c r="C1801" t="s">
        <v>15</v>
      </c>
      <c r="D1801">
        <v>178</v>
      </c>
      <c r="E1801">
        <v>367</v>
      </c>
      <c r="F1801">
        <v>567</v>
      </c>
      <c r="G1801">
        <v>218</v>
      </c>
      <c r="H1801">
        <v>823</v>
      </c>
      <c r="I1801">
        <v>544</v>
      </c>
      <c r="J1801">
        <v>645</v>
      </c>
      <c r="K1801" t="s">
        <v>2879</v>
      </c>
      <c r="L1801">
        <v>661</v>
      </c>
      <c r="M1801">
        <v>44.52</v>
      </c>
      <c r="N1801">
        <v>2015</v>
      </c>
      <c r="O1801" t="str">
        <f>VLOOKUP(C1801, Query[[Country]:[Population Rank]],2,FALSE)</f>
        <v>3</v>
      </c>
      <c r="P1801" t="str">
        <f>VLOOKUP(C1801, Query[[Country]:[Growth Rate]],3,FALSE)</f>
        <v>0.59%</v>
      </c>
      <c r="Q1801" t="str">
        <f>VLOOKUP(C1801, Query[[Country]:[World Percentage]],4,FALSE)</f>
        <v>4.25%</v>
      </c>
      <c r="R1801" t="str">
        <f>VLOOKUP(C1801, Query[[Country]:[Density]],5,FALSE)</f>
        <v>35.32</v>
      </c>
      <c r="S1801" t="str">
        <f>VLOOKUP(C1801, Query[[Country]:[Land Area]],6, FALSE)</f>
        <v>9,147,420</v>
      </c>
      <c r="T1801" t="str">
        <f>VLOOKUP(C1801, Query[[Country]:[Area]],10, FALSE)</f>
        <v>9,372,610</v>
      </c>
      <c r="U1801" t="str">
        <f>VLOOKUP(C1801, Query[[Country]:[Region]],12, FALSE)</f>
        <v>Americas</v>
      </c>
      <c r="V1801" t="str">
        <f>VLOOKUP(C1801, Query[[Country]:[Subregion]],13, FALSE)</f>
        <v>Northern America</v>
      </c>
      <c r="W1801" t="str">
        <f>VLOOKUP(C1801, Query[[Country]:[GDP (IMF)]],16, FALSE)</f>
        <v>$22.20 Tn</v>
      </c>
      <c r="X1801" t="str">
        <f>VLOOKUP(C1801, Query[[Country]:[GDP (UN)]],17, FALSE)</f>
        <v>$18.62 Tn</v>
      </c>
      <c r="Y1801">
        <f>VLOOKUP(C1801, Query[[Country]:[GDP Per Capita]],18, FALSE)</f>
        <v>67063.27</v>
      </c>
    </row>
    <row r="1802" spans="1:25" x14ac:dyDescent="0.2">
      <c r="A1802">
        <v>601</v>
      </c>
      <c r="B1802" t="s">
        <v>627</v>
      </c>
      <c r="C1802" t="s">
        <v>358</v>
      </c>
      <c r="D1802">
        <v>7</v>
      </c>
      <c r="E1802">
        <v>367</v>
      </c>
      <c r="F1802">
        <v>567</v>
      </c>
      <c r="G1802">
        <v>218</v>
      </c>
      <c r="H1802">
        <v>468</v>
      </c>
      <c r="I1802">
        <v>450</v>
      </c>
      <c r="J1802">
        <v>368</v>
      </c>
      <c r="K1802" t="s">
        <v>2886</v>
      </c>
      <c r="L1802">
        <v>792</v>
      </c>
      <c r="M1802">
        <v>44.51</v>
      </c>
      <c r="N1802">
        <v>2015</v>
      </c>
      <c r="O1802" t="str">
        <f>VLOOKUP(C1802, Query[[Country]:[Population Rank]],2,FALSE)</f>
        <v>2</v>
      </c>
      <c r="P1802" t="str">
        <f>VLOOKUP(C1802, Query[[Country]:[Growth Rate]],3,FALSE)</f>
        <v>0.99%</v>
      </c>
      <c r="Q1802" t="str">
        <f>VLOOKUP(C1802, Query[[Country]:[World Percentage]],4,FALSE)</f>
        <v>17.70%</v>
      </c>
      <c r="R1802" t="str">
        <f>VLOOKUP(C1802, Query[[Country]:[Density]],5,FALSE)</f>
        <v>419.76</v>
      </c>
      <c r="S1802" t="str">
        <f>VLOOKUP(C1802, Query[[Country]:[Land Area]],6, FALSE)</f>
        <v>2,973,190</v>
      </c>
      <c r="T1802" t="str">
        <f>VLOOKUP(C1802, Query[[Country]:[Area]],10, FALSE)</f>
        <v>3,287,590</v>
      </c>
      <c r="U1802" t="str">
        <f>VLOOKUP(C1802, Query[[Country]:[Region]],12, FALSE)</f>
        <v>Asia</v>
      </c>
      <c r="V1802" t="str">
        <f>VLOOKUP(C1802, Query[[Country]:[Subregion]],13, FALSE)</f>
        <v>Southern Asia</v>
      </c>
      <c r="W1802" t="str">
        <f>VLOOKUP(C1802, Query[[Country]:[GDP (IMF)]],16, FALSE)</f>
        <v>$3.26 Tn</v>
      </c>
      <c r="X1802" t="str">
        <f>VLOOKUP(C1802, Query[[Country]:[GDP (UN)]],17, FALSE)</f>
        <v>$2.26 Tn</v>
      </c>
      <c r="Y1802">
        <f>VLOOKUP(C1802, Query[[Country]:[GDP Per Capita]],18, FALSE)</f>
        <v>2360.66</v>
      </c>
    </row>
    <row r="1803" spans="1:25" x14ac:dyDescent="0.2">
      <c r="A1803">
        <v>602</v>
      </c>
      <c r="B1803" t="s">
        <v>563</v>
      </c>
      <c r="C1803" t="s">
        <v>92</v>
      </c>
      <c r="D1803">
        <v>22</v>
      </c>
      <c r="E1803">
        <v>367</v>
      </c>
      <c r="F1803">
        <v>388</v>
      </c>
      <c r="G1803">
        <v>218</v>
      </c>
      <c r="H1803">
        <v>533</v>
      </c>
      <c r="I1803">
        <v>748</v>
      </c>
      <c r="J1803">
        <v>812</v>
      </c>
      <c r="K1803" t="s">
        <v>2913</v>
      </c>
      <c r="L1803">
        <v>204</v>
      </c>
      <c r="M1803">
        <v>44.51</v>
      </c>
      <c r="N1803">
        <v>2015</v>
      </c>
      <c r="O1803" t="str">
        <f>VLOOKUP(C1803, Query[[Country]:[Population Rank]],2,FALSE)</f>
        <v>28</v>
      </c>
      <c r="P1803" t="str">
        <f>VLOOKUP(C1803, Query[[Country]:[Growth Rate]],3,FALSE)</f>
        <v>0.09%</v>
      </c>
      <c r="Q1803" t="str">
        <f>VLOOKUP(C1803, Query[[Country]:[World Percentage]],4,FALSE)</f>
        <v>0.66%</v>
      </c>
      <c r="R1803" t="str">
        <f>VLOOKUP(C1803, Query[[Country]:[Density]],5,FALSE)</f>
        <v>511.62</v>
      </c>
      <c r="S1803" t="str">
        <f>VLOOKUP(C1803, Query[[Country]:[Land Area]],6, FALSE)</f>
        <v>97,230</v>
      </c>
      <c r="T1803" t="str">
        <f>VLOOKUP(C1803, Query[[Country]:[Area]],10, FALSE)</f>
        <v>100,210</v>
      </c>
      <c r="U1803" t="str">
        <f>VLOOKUP(C1803, Query[[Country]:[Region]],12, FALSE)</f>
        <v>Asia</v>
      </c>
      <c r="V1803" t="str">
        <f>VLOOKUP(C1803, Query[[Country]:[Subregion]],13, FALSE)</f>
        <v>Eastern Asia</v>
      </c>
      <c r="W1803" t="str">
        <f>VLOOKUP(C1803, Query[[Country]:[GDP (IMF)]],16, FALSE)</f>
        <v>$1.74 Tn</v>
      </c>
      <c r="X1803" t="str">
        <f>VLOOKUP(C1803, Query[[Country]:[GDP (UN)]],17, FALSE)</f>
        <v>$1.41 Tn</v>
      </c>
      <c r="Y1803">
        <f>VLOOKUP(C1803, Query[[Country]:[GDP Per Capita]],18, FALSE)</f>
        <v>34023.56</v>
      </c>
    </row>
    <row r="1804" spans="1:25" x14ac:dyDescent="0.2">
      <c r="A1804">
        <v>603</v>
      </c>
      <c r="B1804" t="s">
        <v>673</v>
      </c>
      <c r="C1804" t="s">
        <v>159</v>
      </c>
      <c r="D1804">
        <v>17</v>
      </c>
      <c r="E1804">
        <v>367</v>
      </c>
      <c r="F1804">
        <v>567</v>
      </c>
      <c r="G1804">
        <v>218</v>
      </c>
      <c r="H1804">
        <v>514</v>
      </c>
      <c r="I1804">
        <v>336</v>
      </c>
      <c r="J1804">
        <v>645</v>
      </c>
      <c r="K1804" t="s">
        <v>2874</v>
      </c>
      <c r="L1804">
        <v>661</v>
      </c>
      <c r="M1804">
        <v>44.51</v>
      </c>
      <c r="N1804">
        <v>2015</v>
      </c>
      <c r="O1804" t="str">
        <f>VLOOKUP(C1804, Query[[Country]:[Population Rank]],2,FALSE)</f>
        <v>30</v>
      </c>
      <c r="P1804" t="str">
        <f>VLOOKUP(C1804, Query[[Country]:[Growth Rate]],3,FALSE)</f>
        <v>0.04%</v>
      </c>
      <c r="Q1804" t="str">
        <f>VLOOKUP(C1804, Query[[Country]:[World Percentage]],4,FALSE)</f>
        <v>0.60%</v>
      </c>
      <c r="R1804" t="str">
        <f>VLOOKUP(C1804, Query[[Country]:[Density]],5,FALSE)</f>
        <v>92.40</v>
      </c>
      <c r="S1804" t="str">
        <f>VLOOKUP(C1804, Query[[Country]:[Land Area]],6, FALSE)</f>
        <v>498,800</v>
      </c>
      <c r="T1804" t="str">
        <f>VLOOKUP(C1804, Query[[Country]:[Area]],10, FALSE)</f>
        <v>505,992</v>
      </c>
      <c r="U1804" t="str">
        <f>VLOOKUP(C1804, Query[[Country]:[Region]],12, FALSE)</f>
        <v>Europe</v>
      </c>
      <c r="V1804" t="str">
        <f>VLOOKUP(C1804, Query[[Country]:[Subregion]],13, FALSE)</f>
        <v>Southern Europe</v>
      </c>
      <c r="W1804" t="str">
        <f>VLOOKUP(C1804, Query[[Country]:[GDP (IMF)]],16, FALSE)</f>
        <v>$1.50 Tn</v>
      </c>
      <c r="X1804" t="str">
        <f>VLOOKUP(C1804, Query[[Country]:[GDP (UN)]],17, FALSE)</f>
        <v>$1.24 Tn</v>
      </c>
      <c r="Y1804">
        <f>VLOOKUP(C1804, Query[[Country]:[GDP Per Capita]],18, FALSE)</f>
        <v>32019.83</v>
      </c>
    </row>
    <row r="1805" spans="1:25" x14ac:dyDescent="0.2">
      <c r="A1805">
        <v>604</v>
      </c>
      <c r="B1805" t="s">
        <v>677</v>
      </c>
      <c r="C1805" t="s">
        <v>19</v>
      </c>
      <c r="D1805">
        <v>46</v>
      </c>
      <c r="E1805">
        <v>367</v>
      </c>
      <c r="F1805">
        <v>567</v>
      </c>
      <c r="G1805">
        <v>218</v>
      </c>
      <c r="H1805">
        <v>792</v>
      </c>
      <c r="I1805">
        <v>396</v>
      </c>
      <c r="J1805">
        <v>511</v>
      </c>
      <c r="K1805" t="s">
        <v>2864</v>
      </c>
      <c r="L1805">
        <v>839</v>
      </c>
      <c r="M1805">
        <v>44.51</v>
      </c>
      <c r="N1805">
        <v>2015</v>
      </c>
      <c r="O1805" t="str">
        <f>VLOOKUP(C1805, Query[[Country]:[Population Rank]],2,FALSE)</f>
        <v>21</v>
      </c>
      <c r="P1805" t="str">
        <f>VLOOKUP(C1805, Query[[Country]:[Growth Rate]],3,FALSE)</f>
        <v>0.53%</v>
      </c>
      <c r="Q1805" t="str">
        <f>VLOOKUP(C1805, Query[[Country]:[World Percentage]],4,FALSE)</f>
        <v>0.87%</v>
      </c>
      <c r="R1805" t="str">
        <f>VLOOKUP(C1805, Query[[Country]:[Density]],5,FALSE)</f>
        <v>279.48</v>
      </c>
      <c r="S1805" t="str">
        <f>VLOOKUP(C1805, Query[[Country]:[Land Area]],6, FALSE)</f>
        <v>241,930</v>
      </c>
      <c r="T1805" t="str">
        <f>VLOOKUP(C1805, Query[[Country]:[Area]],10, FALSE)</f>
        <v>242,900</v>
      </c>
      <c r="U1805" t="str">
        <f>VLOOKUP(C1805, Query[[Country]:[Region]],12, FALSE)</f>
        <v>Europe</v>
      </c>
      <c r="V1805" t="str">
        <f>VLOOKUP(C1805, Query[[Country]:[Subregion]],13, FALSE)</f>
        <v>Northern Europe</v>
      </c>
      <c r="W1805" t="str">
        <f>VLOOKUP(C1805, Query[[Country]:[GDP (IMF)]],16, FALSE)</f>
        <v>$2.93 Tn</v>
      </c>
      <c r="X1805" t="str">
        <f>VLOOKUP(C1805, Query[[Country]:[GDP (UN)]],17, FALSE)</f>
        <v>$2.65 Tn</v>
      </c>
      <c r="Y1805">
        <f>VLOOKUP(C1805, Query[[Country]:[GDP Per Capita]],18, FALSE)</f>
        <v>43117.57</v>
      </c>
    </row>
    <row r="1806" spans="1:25" x14ac:dyDescent="0.2">
      <c r="A1806">
        <v>605</v>
      </c>
      <c r="B1806" t="s">
        <v>674</v>
      </c>
      <c r="C1806" t="s">
        <v>15</v>
      </c>
      <c r="D1806">
        <v>179</v>
      </c>
      <c r="E1806">
        <v>367</v>
      </c>
      <c r="F1806">
        <v>567</v>
      </c>
      <c r="G1806">
        <v>218</v>
      </c>
      <c r="H1806">
        <v>496</v>
      </c>
      <c r="I1806">
        <v>508</v>
      </c>
      <c r="J1806">
        <v>428</v>
      </c>
      <c r="K1806" t="s">
        <v>2886</v>
      </c>
      <c r="L1806">
        <v>585</v>
      </c>
      <c r="M1806">
        <v>44.5</v>
      </c>
      <c r="N1806">
        <v>2015</v>
      </c>
      <c r="O1806" t="str">
        <f>VLOOKUP(C1806, Query[[Country]:[Population Rank]],2,FALSE)</f>
        <v>3</v>
      </c>
      <c r="P1806" t="str">
        <f>VLOOKUP(C1806, Query[[Country]:[Growth Rate]],3,FALSE)</f>
        <v>0.59%</v>
      </c>
      <c r="Q1806" t="str">
        <f>VLOOKUP(C1806, Query[[Country]:[World Percentage]],4,FALSE)</f>
        <v>4.25%</v>
      </c>
      <c r="R1806" t="str">
        <f>VLOOKUP(C1806, Query[[Country]:[Density]],5,FALSE)</f>
        <v>35.32</v>
      </c>
      <c r="S1806" t="str">
        <f>VLOOKUP(C1806, Query[[Country]:[Land Area]],6, FALSE)</f>
        <v>9,147,420</v>
      </c>
      <c r="T1806" t="str">
        <f>VLOOKUP(C1806, Query[[Country]:[Area]],10, FALSE)</f>
        <v>9,372,610</v>
      </c>
      <c r="U1806" t="str">
        <f>VLOOKUP(C1806, Query[[Country]:[Region]],12, FALSE)</f>
        <v>Americas</v>
      </c>
      <c r="V1806" t="str">
        <f>VLOOKUP(C1806, Query[[Country]:[Subregion]],13, FALSE)</f>
        <v>Northern America</v>
      </c>
      <c r="W1806" t="str">
        <f>VLOOKUP(C1806, Query[[Country]:[GDP (IMF)]],16, FALSE)</f>
        <v>$22.20 Tn</v>
      </c>
      <c r="X1806" t="str">
        <f>VLOOKUP(C1806, Query[[Country]:[GDP (UN)]],17, FALSE)</f>
        <v>$18.62 Tn</v>
      </c>
      <c r="Y1806">
        <f>VLOOKUP(C1806, Query[[Country]:[GDP Per Capita]],18, FALSE)</f>
        <v>67063.27</v>
      </c>
    </row>
    <row r="1807" spans="1:25" x14ac:dyDescent="0.2">
      <c r="A1807">
        <v>606</v>
      </c>
      <c r="B1807" t="s">
        <v>690</v>
      </c>
      <c r="C1807" t="s">
        <v>15</v>
      </c>
      <c r="D1807">
        <v>180</v>
      </c>
      <c r="E1807">
        <v>367</v>
      </c>
      <c r="F1807">
        <v>265</v>
      </c>
      <c r="G1807">
        <v>218</v>
      </c>
      <c r="H1807">
        <v>664</v>
      </c>
      <c r="I1807">
        <v>385</v>
      </c>
      <c r="J1807">
        <v>511</v>
      </c>
      <c r="K1807" t="s">
        <v>2898</v>
      </c>
      <c r="L1807">
        <v>472</v>
      </c>
      <c r="M1807">
        <v>44.5</v>
      </c>
      <c r="N1807">
        <v>2015</v>
      </c>
      <c r="O1807" t="str">
        <f>VLOOKUP(C1807, Query[[Country]:[Population Rank]],2,FALSE)</f>
        <v>3</v>
      </c>
      <c r="P1807" t="str">
        <f>VLOOKUP(C1807, Query[[Country]:[Growth Rate]],3,FALSE)</f>
        <v>0.59%</v>
      </c>
      <c r="Q1807" t="str">
        <f>VLOOKUP(C1807, Query[[Country]:[World Percentage]],4,FALSE)</f>
        <v>4.25%</v>
      </c>
      <c r="R1807" t="str">
        <f>VLOOKUP(C1807, Query[[Country]:[Density]],5,FALSE)</f>
        <v>35.32</v>
      </c>
      <c r="S1807" t="str">
        <f>VLOOKUP(C1807, Query[[Country]:[Land Area]],6, FALSE)</f>
        <v>9,147,420</v>
      </c>
      <c r="T1807" t="str">
        <f>VLOOKUP(C1807, Query[[Country]:[Area]],10, FALSE)</f>
        <v>9,372,610</v>
      </c>
      <c r="U1807" t="str">
        <f>VLOOKUP(C1807, Query[[Country]:[Region]],12, FALSE)</f>
        <v>Americas</v>
      </c>
      <c r="V1807" t="str">
        <f>VLOOKUP(C1807, Query[[Country]:[Subregion]],13, FALSE)</f>
        <v>Northern America</v>
      </c>
      <c r="W1807" t="str">
        <f>VLOOKUP(C1807, Query[[Country]:[GDP (IMF)]],16, FALSE)</f>
        <v>$22.20 Tn</v>
      </c>
      <c r="X1807" t="str">
        <f>VLOOKUP(C1807, Query[[Country]:[GDP (UN)]],17, FALSE)</f>
        <v>$18.62 Tn</v>
      </c>
      <c r="Y1807">
        <f>VLOOKUP(C1807, Query[[Country]:[GDP Per Capita]],18, FALSE)</f>
        <v>67063.27</v>
      </c>
    </row>
    <row r="1808" spans="1:25" x14ac:dyDescent="0.2">
      <c r="A1808">
        <v>607</v>
      </c>
      <c r="B1808" t="s">
        <v>538</v>
      </c>
      <c r="C1808" t="s">
        <v>15</v>
      </c>
      <c r="D1808">
        <v>181</v>
      </c>
      <c r="E1808">
        <v>155</v>
      </c>
      <c r="F1808">
        <v>220</v>
      </c>
      <c r="G1808">
        <v>218</v>
      </c>
      <c r="H1808">
        <v>605</v>
      </c>
      <c r="I1808">
        <v>608</v>
      </c>
      <c r="J1808">
        <v>645</v>
      </c>
      <c r="K1808" t="s">
        <v>2891</v>
      </c>
      <c r="L1808">
        <v>566</v>
      </c>
      <c r="M1808">
        <v>44.5</v>
      </c>
      <c r="N1808">
        <v>2015</v>
      </c>
      <c r="O1808" t="str">
        <f>VLOOKUP(C1808, Query[[Country]:[Population Rank]],2,FALSE)</f>
        <v>3</v>
      </c>
      <c r="P1808" t="str">
        <f>VLOOKUP(C1808, Query[[Country]:[Growth Rate]],3,FALSE)</f>
        <v>0.59%</v>
      </c>
      <c r="Q1808" t="str">
        <f>VLOOKUP(C1808, Query[[Country]:[World Percentage]],4,FALSE)</f>
        <v>4.25%</v>
      </c>
      <c r="R1808" t="str">
        <f>VLOOKUP(C1808, Query[[Country]:[Density]],5,FALSE)</f>
        <v>35.32</v>
      </c>
      <c r="S1808" t="str">
        <f>VLOOKUP(C1808, Query[[Country]:[Land Area]],6, FALSE)</f>
        <v>9,147,420</v>
      </c>
      <c r="T1808" t="str">
        <f>VLOOKUP(C1808, Query[[Country]:[Area]],10, FALSE)</f>
        <v>9,372,610</v>
      </c>
      <c r="U1808" t="str">
        <f>VLOOKUP(C1808, Query[[Country]:[Region]],12, FALSE)</f>
        <v>Americas</v>
      </c>
      <c r="V1808" t="str">
        <f>VLOOKUP(C1808, Query[[Country]:[Subregion]],13, FALSE)</f>
        <v>Northern America</v>
      </c>
      <c r="W1808" t="str">
        <f>VLOOKUP(C1808, Query[[Country]:[GDP (IMF)]],16, FALSE)</f>
        <v>$22.20 Tn</v>
      </c>
      <c r="X1808" t="str">
        <f>VLOOKUP(C1808, Query[[Country]:[GDP (UN)]],17, FALSE)</f>
        <v>$18.62 Tn</v>
      </c>
      <c r="Y1808">
        <f>VLOOKUP(C1808, Query[[Country]:[GDP Per Capita]],18, FALSE)</f>
        <v>67063.27</v>
      </c>
    </row>
    <row r="1809" spans="1:25" x14ac:dyDescent="0.2">
      <c r="A1809">
        <v>608</v>
      </c>
      <c r="B1809" t="s">
        <v>684</v>
      </c>
      <c r="C1809" t="s">
        <v>30</v>
      </c>
      <c r="D1809">
        <v>35</v>
      </c>
      <c r="E1809">
        <v>367</v>
      </c>
      <c r="F1809">
        <v>567</v>
      </c>
      <c r="G1809">
        <v>218</v>
      </c>
      <c r="H1809">
        <v>627</v>
      </c>
      <c r="I1809">
        <v>531</v>
      </c>
      <c r="J1809">
        <v>511</v>
      </c>
      <c r="K1809" t="s">
        <v>2869</v>
      </c>
      <c r="L1809">
        <v>252</v>
      </c>
      <c r="M1809">
        <v>44.5</v>
      </c>
      <c r="N1809">
        <v>2015</v>
      </c>
      <c r="O1809" t="str">
        <f>VLOOKUP(C1809, Query[[Country]:[Population Rank]],2,FALSE)</f>
        <v>11</v>
      </c>
      <c r="P1809" t="str">
        <f>VLOOKUP(C1809, Query[[Country]:[Growth Rate]],3,FALSE)</f>
        <v>-0.30%</v>
      </c>
      <c r="Q1809" t="str">
        <f>VLOOKUP(C1809, Query[[Country]:[World Percentage]],4,FALSE)</f>
        <v>1.62%</v>
      </c>
      <c r="R1809" t="str">
        <f>VLOOKUP(C1809, Query[[Country]:[Density]],5,FALSE)</f>
        <v>334.66</v>
      </c>
      <c r="S1809" t="str">
        <f>VLOOKUP(C1809, Query[[Country]:[Land Area]],6, FALSE)</f>
        <v>364,555</v>
      </c>
      <c r="T1809" t="str">
        <f>VLOOKUP(C1809, Query[[Country]:[Area]],10, FALSE)</f>
        <v>377,930</v>
      </c>
      <c r="U1809" t="str">
        <f>VLOOKUP(C1809, Query[[Country]:[Region]],12, FALSE)</f>
        <v>Asia</v>
      </c>
      <c r="V1809" t="str">
        <f>VLOOKUP(C1809, Query[[Country]:[Subregion]],13, FALSE)</f>
        <v>Eastern Asia</v>
      </c>
      <c r="W1809" t="str">
        <f>VLOOKUP(C1809, Query[[Country]:[GDP (IMF)]],16, FALSE)</f>
        <v>$5.50 Tn</v>
      </c>
      <c r="X1809" t="str">
        <f>VLOOKUP(C1809, Query[[Country]:[GDP (UN)]],17, FALSE)</f>
        <v>$4.94 Tn</v>
      </c>
      <c r="Y1809">
        <f>VLOOKUP(C1809, Query[[Country]:[GDP Per Capita]],18, FALSE)</f>
        <v>43450.14</v>
      </c>
    </row>
    <row r="1810" spans="1:25" x14ac:dyDescent="0.2">
      <c r="A1810">
        <v>609</v>
      </c>
      <c r="B1810" t="s">
        <v>650</v>
      </c>
      <c r="C1810" t="s">
        <v>15</v>
      </c>
      <c r="D1810">
        <v>182</v>
      </c>
      <c r="E1810">
        <v>367</v>
      </c>
      <c r="F1810">
        <v>567</v>
      </c>
      <c r="G1810">
        <v>218</v>
      </c>
      <c r="H1810">
        <v>944</v>
      </c>
      <c r="I1810">
        <v>840</v>
      </c>
      <c r="J1810">
        <v>428</v>
      </c>
      <c r="K1810" t="s">
        <v>2864</v>
      </c>
      <c r="L1810">
        <v>871</v>
      </c>
      <c r="M1810">
        <v>44.5</v>
      </c>
      <c r="N1810">
        <v>2015</v>
      </c>
      <c r="O1810" t="str">
        <f>VLOOKUP(C1810, Query[[Country]:[Population Rank]],2,FALSE)</f>
        <v>3</v>
      </c>
      <c r="P1810" t="str">
        <f>VLOOKUP(C1810, Query[[Country]:[Growth Rate]],3,FALSE)</f>
        <v>0.59%</v>
      </c>
      <c r="Q1810" t="str">
        <f>VLOOKUP(C1810, Query[[Country]:[World Percentage]],4,FALSE)</f>
        <v>4.25%</v>
      </c>
      <c r="R1810" t="str">
        <f>VLOOKUP(C1810, Query[[Country]:[Density]],5,FALSE)</f>
        <v>35.32</v>
      </c>
      <c r="S1810" t="str">
        <f>VLOOKUP(C1810, Query[[Country]:[Land Area]],6, FALSE)</f>
        <v>9,147,420</v>
      </c>
      <c r="T1810" t="str">
        <f>VLOOKUP(C1810, Query[[Country]:[Area]],10, FALSE)</f>
        <v>9,372,610</v>
      </c>
      <c r="U1810" t="str">
        <f>VLOOKUP(C1810, Query[[Country]:[Region]],12, FALSE)</f>
        <v>Americas</v>
      </c>
      <c r="V1810" t="str">
        <f>VLOOKUP(C1810, Query[[Country]:[Subregion]],13, FALSE)</f>
        <v>Northern America</v>
      </c>
      <c r="W1810" t="str">
        <f>VLOOKUP(C1810, Query[[Country]:[GDP (IMF)]],16, FALSE)</f>
        <v>$22.20 Tn</v>
      </c>
      <c r="X1810" t="str">
        <f>VLOOKUP(C1810, Query[[Country]:[GDP (UN)]],17, FALSE)</f>
        <v>$18.62 Tn</v>
      </c>
      <c r="Y1810">
        <f>VLOOKUP(C1810, Query[[Country]:[GDP Per Capita]],18, FALSE)</f>
        <v>67063.27</v>
      </c>
    </row>
    <row r="1811" spans="1:25" x14ac:dyDescent="0.2">
      <c r="A1811">
        <v>610</v>
      </c>
      <c r="B1811" t="s">
        <v>798</v>
      </c>
      <c r="C1811" t="s">
        <v>345</v>
      </c>
      <c r="D1811">
        <v>3</v>
      </c>
      <c r="E1811">
        <v>367</v>
      </c>
      <c r="F1811">
        <v>567</v>
      </c>
      <c r="G1811">
        <v>218</v>
      </c>
      <c r="H1811">
        <v>860</v>
      </c>
      <c r="I1811">
        <v>900</v>
      </c>
      <c r="J1811">
        <v>812</v>
      </c>
      <c r="K1811" t="s">
        <v>2787</v>
      </c>
      <c r="L1811">
        <v>114</v>
      </c>
      <c r="M1811">
        <v>44.49</v>
      </c>
      <c r="N1811">
        <v>2015</v>
      </c>
      <c r="O1811" t="str">
        <f>VLOOKUP(C1811, Query[[Country]:[Population Rank]],2,FALSE)</f>
        <v>45</v>
      </c>
      <c r="P1811" t="str">
        <f>VLOOKUP(C1811, Query[[Country]:[Growth Rate]],3,FALSE)</f>
        <v>1.30%</v>
      </c>
      <c r="Q1811" t="str">
        <f>VLOOKUP(C1811, Query[[Country]:[World Percentage]],4,FALSE)</f>
        <v>0.42%</v>
      </c>
      <c r="R1811" t="str">
        <f>VLOOKUP(C1811, Query[[Country]:[Density]],5,FALSE)</f>
        <v>97.84</v>
      </c>
      <c r="S1811" t="str">
        <f>VLOOKUP(C1811, Query[[Country]:[Land Area]],6, FALSE)</f>
        <v>328,550</v>
      </c>
      <c r="T1811" t="str">
        <f>VLOOKUP(C1811, Query[[Country]:[Area]],10, FALSE)</f>
        <v>330,803</v>
      </c>
      <c r="U1811" t="str">
        <f>VLOOKUP(C1811, Query[[Country]:[Region]],12, FALSE)</f>
        <v>Asia</v>
      </c>
      <c r="V1811" t="str">
        <f>VLOOKUP(C1811, Query[[Country]:[Subregion]],13, FALSE)</f>
        <v>South-Eastern Asia</v>
      </c>
      <c r="W1811" t="str">
        <f>VLOOKUP(C1811, Query[[Country]:[GDP (IMF)]],16, FALSE)</f>
        <v>$401.99 Bn</v>
      </c>
      <c r="X1811" t="str">
        <f>VLOOKUP(C1811, Query[[Country]:[GDP (UN)]],17, FALSE)</f>
        <v>$296.53 Bn</v>
      </c>
      <c r="Y1811">
        <f>VLOOKUP(C1811, Query[[Country]:[GDP Per Capita]],18, FALSE)</f>
        <v>12419.98</v>
      </c>
    </row>
    <row r="1812" spans="1:25" x14ac:dyDescent="0.2">
      <c r="A1812">
        <v>611</v>
      </c>
      <c r="B1812" t="s">
        <v>688</v>
      </c>
      <c r="C1812" t="s">
        <v>52</v>
      </c>
      <c r="D1812">
        <v>24</v>
      </c>
      <c r="E1812">
        <v>367</v>
      </c>
      <c r="F1812">
        <v>567</v>
      </c>
      <c r="G1812">
        <v>218</v>
      </c>
      <c r="H1812">
        <v>552</v>
      </c>
      <c r="I1812">
        <v>577</v>
      </c>
      <c r="J1812">
        <v>645</v>
      </c>
      <c r="K1812" t="s">
        <v>2874</v>
      </c>
      <c r="L1812">
        <v>653</v>
      </c>
      <c r="M1812">
        <v>44.49</v>
      </c>
      <c r="N1812">
        <v>2015</v>
      </c>
      <c r="O1812" t="str">
        <f>VLOOKUP(C1812, Query[[Country]:[Population Rank]],2,FALSE)</f>
        <v>39</v>
      </c>
      <c r="P1812" t="str">
        <f>VLOOKUP(C1812, Query[[Country]:[Growth Rate]],3,FALSE)</f>
        <v>0.89%</v>
      </c>
      <c r="Q1812" t="str">
        <f>VLOOKUP(C1812, Query[[Country]:[World Percentage]],4,FALSE)</f>
        <v>0.48%</v>
      </c>
      <c r="R1812" t="str">
        <f>VLOOKUP(C1812, Query[[Country]:[Density]],5,FALSE)</f>
        <v>3.78</v>
      </c>
      <c r="S1812" t="str">
        <f>VLOOKUP(C1812, Query[[Country]:[Land Area]],6, FALSE)</f>
        <v>9,093,510</v>
      </c>
      <c r="T1812" t="str">
        <f>VLOOKUP(C1812, Query[[Country]:[Area]],10, FALSE)</f>
        <v>9,984,670</v>
      </c>
      <c r="U1812" t="str">
        <f>VLOOKUP(C1812, Query[[Country]:[Region]],12, FALSE)</f>
        <v>Americas</v>
      </c>
      <c r="V1812" t="str">
        <f>VLOOKUP(C1812, Query[[Country]:[Subregion]],13, FALSE)</f>
        <v>Northern America</v>
      </c>
      <c r="W1812" t="str">
        <f>VLOOKUP(C1812, Query[[Country]:[GDP (IMF)]],16, FALSE)</f>
        <v>$1.83 Tn</v>
      </c>
      <c r="X1812" t="str">
        <f>VLOOKUP(C1812, Query[[Country]:[GDP (UN)]],17, FALSE)</f>
        <v>$1.53 Tn</v>
      </c>
      <c r="Y1812">
        <f>VLOOKUP(C1812, Query[[Country]:[GDP Per Capita]],18, FALSE)</f>
        <v>48552.87</v>
      </c>
    </row>
    <row r="1813" spans="1:25" x14ac:dyDescent="0.2">
      <c r="A1813">
        <v>612</v>
      </c>
      <c r="B1813" t="s">
        <v>664</v>
      </c>
      <c r="C1813" t="s">
        <v>307</v>
      </c>
      <c r="D1813">
        <v>5</v>
      </c>
      <c r="E1813">
        <v>367</v>
      </c>
      <c r="F1813">
        <v>567</v>
      </c>
      <c r="G1813">
        <v>218</v>
      </c>
      <c r="H1813">
        <v>506</v>
      </c>
      <c r="I1813">
        <v>477</v>
      </c>
      <c r="J1813">
        <v>645</v>
      </c>
      <c r="K1813" t="s">
        <v>2886</v>
      </c>
      <c r="L1813">
        <v>590</v>
      </c>
      <c r="M1813">
        <v>44.49</v>
      </c>
      <c r="N1813">
        <v>2015</v>
      </c>
      <c r="O1813" t="str">
        <f>VLOOKUP(C1813, Query[[Country]:[Population Rank]],2,FALSE)</f>
        <v>89</v>
      </c>
      <c r="P1813" t="str">
        <f>VLOOKUP(C1813, Query[[Country]:[Growth Rate]],3,FALSE)</f>
        <v>-0.29%</v>
      </c>
      <c r="Q1813" t="str">
        <f>VLOOKUP(C1813, Query[[Country]:[World Percentage]],4,FALSE)</f>
        <v>0.13%</v>
      </c>
      <c r="R1813" t="str">
        <f>VLOOKUP(C1813, Query[[Country]:[Density]],5,FALSE)</f>
        <v>110.73</v>
      </c>
      <c r="S1813" t="str">
        <f>VLOOKUP(C1813, Query[[Country]:[Land Area]],6, FALSE)</f>
        <v>91,590</v>
      </c>
      <c r="T1813" t="str">
        <f>VLOOKUP(C1813, Query[[Country]:[Area]],10, FALSE)</f>
        <v>92,090</v>
      </c>
      <c r="U1813" t="str">
        <f>VLOOKUP(C1813, Query[[Country]:[Region]],12, FALSE)</f>
        <v>Europe</v>
      </c>
      <c r="V1813" t="str">
        <f>VLOOKUP(C1813, Query[[Country]:[Subregion]],13, FALSE)</f>
        <v>Southern Europe</v>
      </c>
      <c r="W1813" t="str">
        <f>VLOOKUP(C1813, Query[[Country]:[GDP (IMF)]],16, FALSE)</f>
        <v>$249.91 Bn</v>
      </c>
      <c r="X1813" t="str">
        <f>VLOOKUP(C1813, Query[[Country]:[GDP (UN)]],17, FALSE)</f>
        <v>$204.84 Bn</v>
      </c>
      <c r="Y1813">
        <f>VLOOKUP(C1813, Query[[Country]:[GDP Per Capita]],18, FALSE)</f>
        <v>24509.08</v>
      </c>
    </row>
    <row r="1814" spans="1:25" x14ac:dyDescent="0.2">
      <c r="A1814">
        <v>613</v>
      </c>
      <c r="B1814" t="s">
        <v>658</v>
      </c>
      <c r="C1814" t="s">
        <v>115</v>
      </c>
      <c r="D1814">
        <v>16</v>
      </c>
      <c r="E1814">
        <v>367</v>
      </c>
      <c r="F1814">
        <v>567</v>
      </c>
      <c r="G1814">
        <v>218</v>
      </c>
      <c r="H1814">
        <v>436</v>
      </c>
      <c r="I1814">
        <v>500</v>
      </c>
      <c r="J1814">
        <v>368</v>
      </c>
      <c r="K1814" t="s">
        <v>2885</v>
      </c>
      <c r="L1814">
        <v>556</v>
      </c>
      <c r="M1814">
        <v>44.49</v>
      </c>
      <c r="N1814">
        <v>2015</v>
      </c>
      <c r="O1814" t="str">
        <f>VLOOKUP(C1814, Query[[Country]:[Population Rank]],2,FALSE)</f>
        <v>55</v>
      </c>
      <c r="P1814" t="str">
        <f>VLOOKUP(C1814, Query[[Country]:[Growth Rate]],3,FALSE)</f>
        <v>1.18%</v>
      </c>
      <c r="Q1814" t="str">
        <f>VLOOKUP(C1814, Query[[Country]:[World Percentage]],4,FALSE)</f>
        <v>0.33%</v>
      </c>
      <c r="R1814" t="str">
        <f>VLOOKUP(C1814, Query[[Country]:[Density]],5,FALSE)</f>
        <v>3.32</v>
      </c>
      <c r="S1814" t="str">
        <f>VLOOKUP(C1814, Query[[Country]:[Land Area]],6, FALSE)</f>
        <v>7,682,300</v>
      </c>
      <c r="T1814" t="str">
        <f>VLOOKUP(C1814, Query[[Country]:[Area]],10, FALSE)</f>
        <v>7,692,024</v>
      </c>
      <c r="U1814" t="str">
        <f>VLOOKUP(C1814, Query[[Country]:[Region]],12, FALSE)</f>
        <v>Oceania</v>
      </c>
      <c r="V1814" t="str">
        <f>VLOOKUP(C1814, Query[[Country]:[Subregion]],13, FALSE)</f>
        <v>Australia and New Zealand</v>
      </c>
      <c r="W1814" t="str">
        <f>VLOOKUP(C1814, Query[[Country]:[GDP (IMF)]],16, FALSE)</f>
        <v>$1.48 Tn</v>
      </c>
      <c r="X1814" t="str">
        <f>VLOOKUP(C1814, Query[[Country]:[GDP (UN)]],17, FALSE)</f>
        <v>$1.30 Tn</v>
      </c>
      <c r="Y1814">
        <f>VLOOKUP(C1814, Query[[Country]:[GDP Per Capita]],18, FALSE)</f>
        <v>58096.73</v>
      </c>
    </row>
    <row r="1815" spans="1:25" x14ac:dyDescent="0.2">
      <c r="A1815">
        <v>614</v>
      </c>
      <c r="B1815" t="s">
        <v>608</v>
      </c>
      <c r="C1815" t="s">
        <v>358</v>
      </c>
      <c r="D1815">
        <v>8</v>
      </c>
      <c r="E1815">
        <v>367</v>
      </c>
      <c r="F1815">
        <v>242</v>
      </c>
      <c r="G1815">
        <v>218</v>
      </c>
      <c r="H1815">
        <v>500</v>
      </c>
      <c r="I1815">
        <v>974</v>
      </c>
      <c r="J1815">
        <v>812</v>
      </c>
      <c r="K1815" t="s">
        <v>2913</v>
      </c>
      <c r="L1815">
        <v>644</v>
      </c>
      <c r="M1815">
        <v>44.49</v>
      </c>
      <c r="N1815">
        <v>2015</v>
      </c>
      <c r="O1815" t="str">
        <f>VLOOKUP(C1815, Query[[Country]:[Population Rank]],2,FALSE)</f>
        <v>2</v>
      </c>
      <c r="P1815" t="str">
        <f>VLOOKUP(C1815, Query[[Country]:[Growth Rate]],3,FALSE)</f>
        <v>0.99%</v>
      </c>
      <c r="Q1815" t="str">
        <f>VLOOKUP(C1815, Query[[Country]:[World Percentage]],4,FALSE)</f>
        <v>17.70%</v>
      </c>
      <c r="R1815" t="str">
        <f>VLOOKUP(C1815, Query[[Country]:[Density]],5,FALSE)</f>
        <v>419.76</v>
      </c>
      <c r="S1815" t="str">
        <f>VLOOKUP(C1815, Query[[Country]:[Land Area]],6, FALSE)</f>
        <v>2,973,190</v>
      </c>
      <c r="T1815" t="str">
        <f>VLOOKUP(C1815, Query[[Country]:[Area]],10, FALSE)</f>
        <v>3,287,590</v>
      </c>
      <c r="U1815" t="str">
        <f>VLOOKUP(C1815, Query[[Country]:[Region]],12, FALSE)</f>
        <v>Asia</v>
      </c>
      <c r="V1815" t="str">
        <f>VLOOKUP(C1815, Query[[Country]:[Subregion]],13, FALSE)</f>
        <v>Southern Asia</v>
      </c>
      <c r="W1815" t="str">
        <f>VLOOKUP(C1815, Query[[Country]:[GDP (IMF)]],16, FALSE)</f>
        <v>$3.26 Tn</v>
      </c>
      <c r="X1815" t="str">
        <f>VLOOKUP(C1815, Query[[Country]:[GDP (UN)]],17, FALSE)</f>
        <v>$2.26 Tn</v>
      </c>
      <c r="Y1815">
        <f>VLOOKUP(C1815, Query[[Country]:[GDP Per Capita]],18, FALSE)</f>
        <v>2360.66</v>
      </c>
    </row>
    <row r="1816" spans="1:25" x14ac:dyDescent="0.2">
      <c r="A1816">
        <v>615</v>
      </c>
      <c r="B1816" t="s">
        <v>739</v>
      </c>
      <c r="C1816" t="s">
        <v>138</v>
      </c>
      <c r="D1816">
        <v>33</v>
      </c>
      <c r="E1816">
        <v>367</v>
      </c>
      <c r="F1816">
        <v>567</v>
      </c>
      <c r="G1816">
        <v>218</v>
      </c>
      <c r="H1816">
        <v>396</v>
      </c>
      <c r="I1816">
        <v>773</v>
      </c>
      <c r="J1816">
        <v>812</v>
      </c>
      <c r="K1816" t="s">
        <v>2885</v>
      </c>
      <c r="L1816">
        <v>871</v>
      </c>
      <c r="M1816">
        <v>44.49</v>
      </c>
      <c r="N1816">
        <v>2015</v>
      </c>
      <c r="O1816" t="str">
        <f>VLOOKUP(C1816, Query[[Country]:[Population Rank]],2,FALSE)</f>
        <v>1</v>
      </c>
      <c r="P1816" t="str">
        <f>VLOOKUP(C1816, Query[[Country]:[Growth Rate]],3,FALSE)</f>
        <v>0.39%</v>
      </c>
      <c r="Q1816" t="str">
        <f>VLOOKUP(C1816, Query[[Country]:[World Percentage]],4,FALSE)</f>
        <v>18.47%</v>
      </c>
      <c r="R1816" t="str">
        <f>VLOOKUP(C1816, Query[[Country]:[Density]],5,FALSE)</f>
        <v>148.28</v>
      </c>
      <c r="S1816" t="str">
        <f>VLOOKUP(C1816, Query[[Country]:[Land Area]],6, FALSE)</f>
        <v>9,388,211</v>
      </c>
      <c r="T1816" t="str">
        <f>VLOOKUP(C1816, Query[[Country]:[Area]],10, FALSE)</f>
        <v>9,706,961</v>
      </c>
      <c r="U1816" t="str">
        <f>VLOOKUP(C1816, Query[[Country]:[Region]],12, FALSE)</f>
        <v>Asia</v>
      </c>
      <c r="V1816" t="str">
        <f>VLOOKUP(C1816, Query[[Country]:[Subregion]],13, FALSE)</f>
        <v>Eastern Asia</v>
      </c>
      <c r="W1816" t="str">
        <f>VLOOKUP(C1816, Query[[Country]:[GDP (IMF)]],16, FALSE)</f>
        <v>$15.47 Tn</v>
      </c>
      <c r="X1816" t="str">
        <f>VLOOKUP(C1816, Query[[Country]:[GDP (UN)]],17, FALSE)</f>
        <v>$11.22 Tn</v>
      </c>
      <c r="Y1816">
        <f>VLOOKUP(C1816, Query[[Country]:[GDP Per Capita]],18, FALSE)</f>
        <v>10746.78</v>
      </c>
    </row>
    <row r="1817" spans="1:25" x14ac:dyDescent="0.2">
      <c r="A1817">
        <v>616</v>
      </c>
      <c r="B1817" t="s">
        <v>665</v>
      </c>
      <c r="C1817" t="s">
        <v>15</v>
      </c>
      <c r="D1817">
        <v>183</v>
      </c>
      <c r="E1817">
        <v>367</v>
      </c>
      <c r="F1817">
        <v>567</v>
      </c>
      <c r="G1817">
        <v>218</v>
      </c>
      <c r="H1817">
        <v>672</v>
      </c>
      <c r="I1817">
        <v>440</v>
      </c>
      <c r="J1817">
        <v>645</v>
      </c>
      <c r="K1817" t="s">
        <v>2875</v>
      </c>
      <c r="L1817">
        <v>336</v>
      </c>
      <c r="M1817">
        <v>44.49</v>
      </c>
      <c r="N1817">
        <v>2015</v>
      </c>
      <c r="O1817" t="str">
        <f>VLOOKUP(C1817, Query[[Country]:[Population Rank]],2,FALSE)</f>
        <v>3</v>
      </c>
      <c r="P1817" t="str">
        <f>VLOOKUP(C1817, Query[[Country]:[Growth Rate]],3,FALSE)</f>
        <v>0.59%</v>
      </c>
      <c r="Q1817" t="str">
        <f>VLOOKUP(C1817, Query[[Country]:[World Percentage]],4,FALSE)</f>
        <v>4.25%</v>
      </c>
      <c r="R1817" t="str">
        <f>VLOOKUP(C1817, Query[[Country]:[Density]],5,FALSE)</f>
        <v>35.32</v>
      </c>
      <c r="S1817" t="str">
        <f>VLOOKUP(C1817, Query[[Country]:[Land Area]],6, FALSE)</f>
        <v>9,147,420</v>
      </c>
      <c r="T1817" t="str">
        <f>VLOOKUP(C1817, Query[[Country]:[Area]],10, FALSE)</f>
        <v>9,372,610</v>
      </c>
      <c r="U1817" t="str">
        <f>VLOOKUP(C1817, Query[[Country]:[Region]],12, FALSE)</f>
        <v>Americas</v>
      </c>
      <c r="V1817" t="str">
        <f>VLOOKUP(C1817, Query[[Country]:[Subregion]],13, FALSE)</f>
        <v>Northern America</v>
      </c>
      <c r="W1817" t="str">
        <f>VLOOKUP(C1817, Query[[Country]:[GDP (IMF)]],16, FALSE)</f>
        <v>$22.20 Tn</v>
      </c>
      <c r="X1817" t="str">
        <f>VLOOKUP(C1817, Query[[Country]:[GDP (UN)]],17, FALSE)</f>
        <v>$18.62 Tn</v>
      </c>
      <c r="Y1817">
        <f>VLOOKUP(C1817, Query[[Country]:[GDP Per Capita]],18, FALSE)</f>
        <v>67063.27</v>
      </c>
    </row>
    <row r="1818" spans="1:25" x14ac:dyDescent="0.2">
      <c r="A1818">
        <v>617</v>
      </c>
      <c r="B1818" t="s">
        <v>633</v>
      </c>
      <c r="C1818" t="s">
        <v>401</v>
      </c>
      <c r="D1818">
        <v>2</v>
      </c>
      <c r="E1818">
        <v>367</v>
      </c>
      <c r="F1818">
        <v>567</v>
      </c>
      <c r="G1818">
        <v>218</v>
      </c>
      <c r="H1818">
        <v>650</v>
      </c>
      <c r="I1818">
        <v>481</v>
      </c>
      <c r="J1818">
        <v>511</v>
      </c>
      <c r="K1818" t="s">
        <v>2874</v>
      </c>
      <c r="L1818">
        <v>670</v>
      </c>
      <c r="M1818">
        <v>44.48</v>
      </c>
      <c r="N1818">
        <v>2015</v>
      </c>
      <c r="O1818" t="str">
        <f>VLOOKUP(C1818, Query[[Country]:[Population Rank]],2,FALSE)</f>
        <v>94</v>
      </c>
      <c r="P1818" t="str">
        <f>VLOOKUP(C1818, Query[[Country]:[Growth Rate]],3,FALSE)</f>
        <v>-0.25%</v>
      </c>
      <c r="Q1818" t="str">
        <f>VLOOKUP(C1818, Query[[Country]:[World Percentage]],4,FALSE)</f>
        <v>0.12%</v>
      </c>
      <c r="R1818" t="str">
        <f>VLOOKUP(C1818, Query[[Country]:[Density]],5,FALSE)</f>
        <v>103.84</v>
      </c>
      <c r="S1818" t="str">
        <f>VLOOKUP(C1818, Query[[Country]:[Land Area]],6, FALSE)</f>
        <v>90,530</v>
      </c>
      <c r="T1818" t="str">
        <f>VLOOKUP(C1818, Query[[Country]:[Area]],10, FALSE)</f>
        <v>93,028</v>
      </c>
      <c r="U1818" t="str">
        <f>VLOOKUP(C1818, Query[[Country]:[Region]],12, FALSE)</f>
        <v>Europe</v>
      </c>
      <c r="V1818" t="str">
        <f>VLOOKUP(C1818, Query[[Country]:[Subregion]],13, FALSE)</f>
        <v>Eastern Europe</v>
      </c>
      <c r="W1818" t="str">
        <f>VLOOKUP(C1818, Query[[Country]:[GDP (IMF)]],16, FALSE)</f>
        <v>$177.73 Bn</v>
      </c>
      <c r="X1818" t="str">
        <f>VLOOKUP(C1818, Query[[Country]:[GDP (UN)]],17, FALSE)</f>
        <v>$125.82 Bn</v>
      </c>
      <c r="Y1818">
        <f>VLOOKUP(C1818, Query[[Country]:[GDP Per Capita]],18, FALSE)</f>
        <v>18398.3</v>
      </c>
    </row>
    <row r="1819" spans="1:25" x14ac:dyDescent="0.2">
      <c r="A1819">
        <v>618</v>
      </c>
      <c r="B1819" t="s">
        <v>693</v>
      </c>
      <c r="C1819" t="s">
        <v>66</v>
      </c>
      <c r="D1819">
        <v>26</v>
      </c>
      <c r="E1819">
        <v>367</v>
      </c>
      <c r="F1819">
        <v>567</v>
      </c>
      <c r="G1819">
        <v>218</v>
      </c>
      <c r="H1819">
        <v>821</v>
      </c>
      <c r="I1819">
        <v>631</v>
      </c>
      <c r="J1819">
        <v>645</v>
      </c>
      <c r="K1819" t="s">
        <v>2904</v>
      </c>
      <c r="L1819">
        <v>630</v>
      </c>
      <c r="M1819">
        <v>44.48</v>
      </c>
      <c r="N1819">
        <v>2015</v>
      </c>
      <c r="O1819" t="str">
        <f>VLOOKUP(C1819, Query[[Country]:[Population Rank]],2,FALSE)</f>
        <v>22</v>
      </c>
      <c r="P1819" t="str">
        <f>VLOOKUP(C1819, Query[[Country]:[Growth Rate]],3,FALSE)</f>
        <v>0.22%</v>
      </c>
      <c r="Q1819" t="str">
        <f>VLOOKUP(C1819, Query[[Country]:[World Percentage]],4,FALSE)</f>
        <v>0.84%</v>
      </c>
      <c r="R1819" t="str">
        <f>VLOOKUP(C1819, Query[[Country]:[Density]],5,FALSE)</f>
        <v>118.31</v>
      </c>
      <c r="S1819" t="str">
        <f>VLOOKUP(C1819, Query[[Country]:[Land Area]],6, FALSE)</f>
        <v>547,557</v>
      </c>
      <c r="T1819" t="str">
        <f>VLOOKUP(C1819, Query[[Country]:[Area]],10, FALSE)</f>
        <v>551,695</v>
      </c>
      <c r="U1819" t="str">
        <f>VLOOKUP(C1819, Query[[Country]:[Region]],12, FALSE)</f>
        <v>Europe</v>
      </c>
      <c r="V1819" t="str">
        <f>VLOOKUP(C1819, Query[[Country]:[Subregion]],13, FALSE)</f>
        <v>Western Europe</v>
      </c>
      <c r="W1819" t="str">
        <f>VLOOKUP(C1819, Query[[Country]:[GDP (IMF)]],16, FALSE)</f>
        <v>$2.88 Tn</v>
      </c>
      <c r="X1819" t="str">
        <f>VLOOKUP(C1819, Query[[Country]:[GDP (UN)]],17, FALSE)</f>
        <v>$2.47 Tn</v>
      </c>
      <c r="Y1819">
        <f>VLOOKUP(C1819, Query[[Country]:[GDP Per Capita]],18, FALSE)</f>
        <v>44061.52</v>
      </c>
    </row>
    <row r="1820" spans="1:25" x14ac:dyDescent="0.2">
      <c r="A1820">
        <v>619</v>
      </c>
      <c r="B1820" t="s">
        <v>604</v>
      </c>
      <c r="C1820" t="s">
        <v>30</v>
      </c>
      <c r="D1820">
        <v>36</v>
      </c>
      <c r="E1820">
        <v>367</v>
      </c>
      <c r="F1820">
        <v>281</v>
      </c>
      <c r="G1820">
        <v>218</v>
      </c>
      <c r="H1820">
        <v>733</v>
      </c>
      <c r="I1820">
        <v>706</v>
      </c>
      <c r="J1820">
        <v>511</v>
      </c>
      <c r="K1820" t="s">
        <v>2900</v>
      </c>
      <c r="L1820">
        <v>251</v>
      </c>
      <c r="M1820">
        <v>44.48</v>
      </c>
      <c r="N1820">
        <v>2015</v>
      </c>
      <c r="O1820" t="str">
        <f>VLOOKUP(C1820, Query[[Country]:[Population Rank]],2,FALSE)</f>
        <v>11</v>
      </c>
      <c r="P1820" t="str">
        <f>VLOOKUP(C1820, Query[[Country]:[Growth Rate]],3,FALSE)</f>
        <v>-0.30%</v>
      </c>
      <c r="Q1820" t="str">
        <f>VLOOKUP(C1820, Query[[Country]:[World Percentage]],4,FALSE)</f>
        <v>1.62%</v>
      </c>
      <c r="R1820" t="str">
        <f>VLOOKUP(C1820, Query[[Country]:[Density]],5,FALSE)</f>
        <v>334.66</v>
      </c>
      <c r="S1820" t="str">
        <f>VLOOKUP(C1820, Query[[Country]:[Land Area]],6, FALSE)</f>
        <v>364,555</v>
      </c>
      <c r="T1820" t="str">
        <f>VLOOKUP(C1820, Query[[Country]:[Area]],10, FALSE)</f>
        <v>377,930</v>
      </c>
      <c r="U1820" t="str">
        <f>VLOOKUP(C1820, Query[[Country]:[Region]],12, FALSE)</f>
        <v>Asia</v>
      </c>
      <c r="V1820" t="str">
        <f>VLOOKUP(C1820, Query[[Country]:[Subregion]],13, FALSE)</f>
        <v>Eastern Asia</v>
      </c>
      <c r="W1820" t="str">
        <f>VLOOKUP(C1820, Query[[Country]:[GDP (IMF)]],16, FALSE)</f>
        <v>$5.50 Tn</v>
      </c>
      <c r="X1820" t="str">
        <f>VLOOKUP(C1820, Query[[Country]:[GDP (UN)]],17, FALSE)</f>
        <v>$4.94 Tn</v>
      </c>
      <c r="Y1820">
        <f>VLOOKUP(C1820, Query[[Country]:[GDP Per Capita]],18, FALSE)</f>
        <v>43450.14</v>
      </c>
    </row>
    <row r="1821" spans="1:25" x14ac:dyDescent="0.2">
      <c r="A1821">
        <v>620</v>
      </c>
      <c r="B1821" t="s">
        <v>541</v>
      </c>
      <c r="C1821" t="s">
        <v>115</v>
      </c>
      <c r="D1821">
        <v>17</v>
      </c>
      <c r="E1821">
        <v>122</v>
      </c>
      <c r="F1821">
        <v>567</v>
      </c>
      <c r="G1821">
        <v>218</v>
      </c>
      <c r="H1821">
        <v>518</v>
      </c>
      <c r="I1821">
        <v>581</v>
      </c>
      <c r="J1821">
        <v>812</v>
      </c>
      <c r="K1821" t="s">
        <v>2911</v>
      </c>
      <c r="L1821">
        <v>686</v>
      </c>
      <c r="M1821">
        <v>44.48</v>
      </c>
      <c r="N1821">
        <v>2015</v>
      </c>
      <c r="O1821" t="str">
        <f>VLOOKUP(C1821, Query[[Country]:[Population Rank]],2,FALSE)</f>
        <v>55</v>
      </c>
      <c r="P1821" t="str">
        <f>VLOOKUP(C1821, Query[[Country]:[Growth Rate]],3,FALSE)</f>
        <v>1.18%</v>
      </c>
      <c r="Q1821" t="str">
        <f>VLOOKUP(C1821, Query[[Country]:[World Percentage]],4,FALSE)</f>
        <v>0.33%</v>
      </c>
      <c r="R1821" t="str">
        <f>VLOOKUP(C1821, Query[[Country]:[Density]],5,FALSE)</f>
        <v>3.32</v>
      </c>
      <c r="S1821" t="str">
        <f>VLOOKUP(C1821, Query[[Country]:[Land Area]],6, FALSE)</f>
        <v>7,682,300</v>
      </c>
      <c r="T1821" t="str">
        <f>VLOOKUP(C1821, Query[[Country]:[Area]],10, FALSE)</f>
        <v>7,692,024</v>
      </c>
      <c r="U1821" t="str">
        <f>VLOOKUP(C1821, Query[[Country]:[Region]],12, FALSE)</f>
        <v>Oceania</v>
      </c>
      <c r="V1821" t="str">
        <f>VLOOKUP(C1821, Query[[Country]:[Subregion]],13, FALSE)</f>
        <v>Australia and New Zealand</v>
      </c>
      <c r="W1821" t="str">
        <f>VLOOKUP(C1821, Query[[Country]:[GDP (IMF)]],16, FALSE)</f>
        <v>$1.48 Tn</v>
      </c>
      <c r="X1821" t="str">
        <f>VLOOKUP(C1821, Query[[Country]:[GDP (UN)]],17, FALSE)</f>
        <v>$1.30 Tn</v>
      </c>
      <c r="Y1821">
        <f>VLOOKUP(C1821, Query[[Country]:[GDP Per Capita]],18, FALSE)</f>
        <v>58096.73</v>
      </c>
    </row>
    <row r="1822" spans="1:25" x14ac:dyDescent="0.2">
      <c r="A1822">
        <v>621</v>
      </c>
      <c r="B1822" t="s">
        <v>640</v>
      </c>
      <c r="C1822" t="s">
        <v>115</v>
      </c>
      <c r="D1822">
        <v>18</v>
      </c>
      <c r="E1822">
        <v>367</v>
      </c>
      <c r="F1822">
        <v>567</v>
      </c>
      <c r="G1822">
        <v>218</v>
      </c>
      <c r="H1822">
        <v>477</v>
      </c>
      <c r="I1822">
        <v>750</v>
      </c>
      <c r="J1822">
        <v>511</v>
      </c>
      <c r="K1822" t="s">
        <v>2875</v>
      </c>
      <c r="L1822">
        <v>492</v>
      </c>
      <c r="M1822">
        <v>44.48</v>
      </c>
      <c r="N1822">
        <v>2015</v>
      </c>
      <c r="O1822" t="str">
        <f>VLOOKUP(C1822, Query[[Country]:[Population Rank]],2,FALSE)</f>
        <v>55</v>
      </c>
      <c r="P1822" t="str">
        <f>VLOOKUP(C1822, Query[[Country]:[Growth Rate]],3,FALSE)</f>
        <v>1.18%</v>
      </c>
      <c r="Q1822" t="str">
        <f>VLOOKUP(C1822, Query[[Country]:[World Percentage]],4,FALSE)</f>
        <v>0.33%</v>
      </c>
      <c r="R1822" t="str">
        <f>VLOOKUP(C1822, Query[[Country]:[Density]],5,FALSE)</f>
        <v>3.32</v>
      </c>
      <c r="S1822" t="str">
        <f>VLOOKUP(C1822, Query[[Country]:[Land Area]],6, FALSE)</f>
        <v>7,682,300</v>
      </c>
      <c r="T1822" t="str">
        <f>VLOOKUP(C1822, Query[[Country]:[Area]],10, FALSE)</f>
        <v>7,692,024</v>
      </c>
      <c r="U1822" t="str">
        <f>VLOOKUP(C1822, Query[[Country]:[Region]],12, FALSE)</f>
        <v>Oceania</v>
      </c>
      <c r="V1822" t="str">
        <f>VLOOKUP(C1822, Query[[Country]:[Subregion]],13, FALSE)</f>
        <v>Australia and New Zealand</v>
      </c>
      <c r="W1822" t="str">
        <f>VLOOKUP(C1822, Query[[Country]:[GDP (IMF)]],16, FALSE)</f>
        <v>$1.48 Tn</v>
      </c>
      <c r="X1822" t="str">
        <f>VLOOKUP(C1822, Query[[Country]:[GDP (UN)]],17, FALSE)</f>
        <v>$1.30 Tn</v>
      </c>
      <c r="Y1822">
        <f>VLOOKUP(C1822, Query[[Country]:[GDP Per Capita]],18, FALSE)</f>
        <v>58096.73</v>
      </c>
    </row>
    <row r="1823" spans="1:25" x14ac:dyDescent="0.2">
      <c r="A1823">
        <v>622</v>
      </c>
      <c r="B1823" t="s">
        <v>624</v>
      </c>
      <c r="C1823" t="s">
        <v>30</v>
      </c>
      <c r="D1823">
        <v>37</v>
      </c>
      <c r="E1823">
        <v>367</v>
      </c>
      <c r="F1823">
        <v>567</v>
      </c>
      <c r="G1823">
        <v>218</v>
      </c>
      <c r="H1823">
        <v>721</v>
      </c>
      <c r="I1823">
        <v>644</v>
      </c>
      <c r="J1823">
        <v>645</v>
      </c>
      <c r="K1823" t="s">
        <v>2886</v>
      </c>
      <c r="L1823">
        <v>448</v>
      </c>
      <c r="M1823">
        <v>44.48</v>
      </c>
      <c r="N1823">
        <v>2015</v>
      </c>
      <c r="O1823" t="str">
        <f>VLOOKUP(C1823, Query[[Country]:[Population Rank]],2,FALSE)</f>
        <v>11</v>
      </c>
      <c r="P1823" t="str">
        <f>VLOOKUP(C1823, Query[[Country]:[Growth Rate]],3,FALSE)</f>
        <v>-0.30%</v>
      </c>
      <c r="Q1823" t="str">
        <f>VLOOKUP(C1823, Query[[Country]:[World Percentage]],4,FALSE)</f>
        <v>1.62%</v>
      </c>
      <c r="R1823" t="str">
        <f>VLOOKUP(C1823, Query[[Country]:[Density]],5,FALSE)</f>
        <v>334.66</v>
      </c>
      <c r="S1823" t="str">
        <f>VLOOKUP(C1823, Query[[Country]:[Land Area]],6, FALSE)</f>
        <v>364,555</v>
      </c>
      <c r="T1823" t="str">
        <f>VLOOKUP(C1823, Query[[Country]:[Area]],10, FALSE)</f>
        <v>377,930</v>
      </c>
      <c r="U1823" t="str">
        <f>VLOOKUP(C1823, Query[[Country]:[Region]],12, FALSE)</f>
        <v>Asia</v>
      </c>
      <c r="V1823" t="str">
        <f>VLOOKUP(C1823, Query[[Country]:[Subregion]],13, FALSE)</f>
        <v>Eastern Asia</v>
      </c>
      <c r="W1823" t="str">
        <f>VLOOKUP(C1823, Query[[Country]:[GDP (IMF)]],16, FALSE)</f>
        <v>$5.50 Tn</v>
      </c>
      <c r="X1823" t="str">
        <f>VLOOKUP(C1823, Query[[Country]:[GDP (UN)]],17, FALSE)</f>
        <v>$4.94 Tn</v>
      </c>
      <c r="Y1823">
        <f>VLOOKUP(C1823, Query[[Country]:[GDP Per Capita]],18, FALSE)</f>
        <v>43450.14</v>
      </c>
    </row>
    <row r="1824" spans="1:25" x14ac:dyDescent="0.2">
      <c r="A1824">
        <v>623</v>
      </c>
      <c r="B1824" t="s">
        <v>637</v>
      </c>
      <c r="C1824" t="s">
        <v>428</v>
      </c>
      <c r="D1824">
        <v>2</v>
      </c>
      <c r="E1824">
        <v>253</v>
      </c>
      <c r="F1824">
        <v>386</v>
      </c>
      <c r="G1824">
        <v>218</v>
      </c>
      <c r="H1824">
        <v>684</v>
      </c>
      <c r="I1824">
        <v>560</v>
      </c>
      <c r="J1824">
        <v>645</v>
      </c>
      <c r="K1824" t="s">
        <v>2875</v>
      </c>
      <c r="L1824">
        <v>871</v>
      </c>
      <c r="M1824">
        <v>44.48</v>
      </c>
      <c r="N1824">
        <v>2015</v>
      </c>
      <c r="O1824" t="str">
        <f>VLOOKUP(C1824, Query[[Country]:[Population Rank]],2,FALSE)</f>
        <v>17</v>
      </c>
      <c r="P1824" t="str">
        <f>VLOOKUP(C1824, Query[[Country]:[Growth Rate]],3,FALSE)</f>
        <v>1.09%</v>
      </c>
      <c r="Q1824" t="str">
        <f>VLOOKUP(C1824, Query[[Country]:[World Percentage]],4,FALSE)</f>
        <v>1.08%</v>
      </c>
      <c r="R1824" t="str">
        <f>VLOOKUP(C1824, Query[[Country]:[Density]],5,FALSE)</f>
        <v>107.64</v>
      </c>
      <c r="S1824" t="str">
        <f>VLOOKUP(C1824, Query[[Country]:[Land Area]],6, FALSE)</f>
        <v>769,630</v>
      </c>
      <c r="T1824" t="str">
        <f>VLOOKUP(C1824, Query[[Country]:[Area]],10, FALSE)</f>
        <v>783,562</v>
      </c>
      <c r="U1824" t="str">
        <f>VLOOKUP(C1824, Query[[Country]:[Region]],12, FALSE)</f>
        <v>Asia</v>
      </c>
      <c r="V1824" t="str">
        <f>VLOOKUP(C1824, Query[[Country]:[Subregion]],13, FALSE)</f>
        <v>Western Asia</v>
      </c>
      <c r="W1824" t="str">
        <f>VLOOKUP(C1824, Query[[Country]:[GDP (IMF)]],16, FALSE)</f>
        <v>$809.55 Bn</v>
      </c>
      <c r="X1824" t="str">
        <f>VLOOKUP(C1824, Query[[Country]:[GDP (UN)]],17, FALSE)</f>
        <v>$863.71 Bn</v>
      </c>
      <c r="Y1824">
        <f>VLOOKUP(C1824, Query[[Country]:[GDP Per Capita]],18, FALSE)</f>
        <v>9598.81</v>
      </c>
    </row>
    <row r="1825" spans="1:25" x14ac:dyDescent="0.2">
      <c r="A1825">
        <v>624</v>
      </c>
      <c r="B1825" t="s">
        <v>638</v>
      </c>
      <c r="C1825" t="s">
        <v>30</v>
      </c>
      <c r="D1825">
        <v>38</v>
      </c>
      <c r="E1825">
        <v>367</v>
      </c>
      <c r="F1825">
        <v>567</v>
      </c>
      <c r="G1825">
        <v>218</v>
      </c>
      <c r="H1825">
        <v>641</v>
      </c>
      <c r="I1825">
        <v>756</v>
      </c>
      <c r="J1825">
        <v>511</v>
      </c>
      <c r="K1825" t="s">
        <v>2877</v>
      </c>
      <c r="L1825">
        <v>264</v>
      </c>
      <c r="M1825">
        <v>44.47</v>
      </c>
      <c r="N1825">
        <v>2015</v>
      </c>
      <c r="O1825" t="str">
        <f>VLOOKUP(C1825, Query[[Country]:[Population Rank]],2,FALSE)</f>
        <v>11</v>
      </c>
      <c r="P1825" t="str">
        <f>VLOOKUP(C1825, Query[[Country]:[Growth Rate]],3,FALSE)</f>
        <v>-0.30%</v>
      </c>
      <c r="Q1825" t="str">
        <f>VLOOKUP(C1825, Query[[Country]:[World Percentage]],4,FALSE)</f>
        <v>1.62%</v>
      </c>
      <c r="R1825" t="str">
        <f>VLOOKUP(C1825, Query[[Country]:[Density]],5,FALSE)</f>
        <v>334.66</v>
      </c>
      <c r="S1825" t="str">
        <f>VLOOKUP(C1825, Query[[Country]:[Land Area]],6, FALSE)</f>
        <v>364,555</v>
      </c>
      <c r="T1825" t="str">
        <f>VLOOKUP(C1825, Query[[Country]:[Area]],10, FALSE)</f>
        <v>377,930</v>
      </c>
      <c r="U1825" t="str">
        <f>VLOOKUP(C1825, Query[[Country]:[Region]],12, FALSE)</f>
        <v>Asia</v>
      </c>
      <c r="V1825" t="str">
        <f>VLOOKUP(C1825, Query[[Country]:[Subregion]],13, FALSE)</f>
        <v>Eastern Asia</v>
      </c>
      <c r="W1825" t="str">
        <f>VLOOKUP(C1825, Query[[Country]:[GDP (IMF)]],16, FALSE)</f>
        <v>$5.50 Tn</v>
      </c>
      <c r="X1825" t="str">
        <f>VLOOKUP(C1825, Query[[Country]:[GDP (UN)]],17, FALSE)</f>
        <v>$4.94 Tn</v>
      </c>
      <c r="Y1825">
        <f>VLOOKUP(C1825, Query[[Country]:[GDP Per Capita]],18, FALSE)</f>
        <v>43450.14</v>
      </c>
    </row>
    <row r="1826" spans="1:25" x14ac:dyDescent="0.2">
      <c r="A1826">
        <v>625</v>
      </c>
      <c r="B1826" t="s">
        <v>671</v>
      </c>
      <c r="C1826" t="s">
        <v>15</v>
      </c>
      <c r="D1826">
        <v>184</v>
      </c>
      <c r="E1826">
        <v>367</v>
      </c>
      <c r="F1826">
        <v>197</v>
      </c>
      <c r="G1826">
        <v>218</v>
      </c>
      <c r="H1826">
        <v>969</v>
      </c>
      <c r="I1826">
        <v>871</v>
      </c>
      <c r="J1826">
        <v>428</v>
      </c>
      <c r="K1826" t="s">
        <v>2891</v>
      </c>
      <c r="L1826">
        <v>792</v>
      </c>
      <c r="M1826">
        <v>44.47</v>
      </c>
      <c r="N1826">
        <v>2015</v>
      </c>
      <c r="O1826" t="str">
        <f>VLOOKUP(C1826, Query[[Country]:[Population Rank]],2,FALSE)</f>
        <v>3</v>
      </c>
      <c r="P1826" t="str">
        <f>VLOOKUP(C1826, Query[[Country]:[Growth Rate]],3,FALSE)</f>
        <v>0.59%</v>
      </c>
      <c r="Q1826" t="str">
        <f>VLOOKUP(C1826, Query[[Country]:[World Percentage]],4,FALSE)</f>
        <v>4.25%</v>
      </c>
      <c r="R1826" t="str">
        <f>VLOOKUP(C1826, Query[[Country]:[Density]],5,FALSE)</f>
        <v>35.32</v>
      </c>
      <c r="S1826" t="str">
        <f>VLOOKUP(C1826, Query[[Country]:[Land Area]],6, FALSE)</f>
        <v>9,147,420</v>
      </c>
      <c r="T1826" t="str">
        <f>VLOOKUP(C1826, Query[[Country]:[Area]],10, FALSE)</f>
        <v>9,372,610</v>
      </c>
      <c r="U1826" t="str">
        <f>VLOOKUP(C1826, Query[[Country]:[Region]],12, FALSE)</f>
        <v>Americas</v>
      </c>
      <c r="V1826" t="str">
        <f>VLOOKUP(C1826, Query[[Country]:[Subregion]],13, FALSE)</f>
        <v>Northern America</v>
      </c>
      <c r="W1826" t="str">
        <f>VLOOKUP(C1826, Query[[Country]:[GDP (IMF)]],16, FALSE)</f>
        <v>$22.20 Tn</v>
      </c>
      <c r="X1826" t="str">
        <f>VLOOKUP(C1826, Query[[Country]:[GDP (UN)]],17, FALSE)</f>
        <v>$18.62 Tn</v>
      </c>
      <c r="Y1826">
        <f>VLOOKUP(C1826, Query[[Country]:[GDP Per Capita]],18, FALSE)</f>
        <v>67063.27</v>
      </c>
    </row>
    <row r="1827" spans="1:25" x14ac:dyDescent="0.2">
      <c r="A1827">
        <v>626</v>
      </c>
      <c r="B1827" t="s">
        <v>710</v>
      </c>
      <c r="C1827" t="s">
        <v>15</v>
      </c>
      <c r="D1827">
        <v>185</v>
      </c>
      <c r="E1827">
        <v>367</v>
      </c>
      <c r="F1827">
        <v>567</v>
      </c>
      <c r="G1827">
        <v>218</v>
      </c>
      <c r="H1827">
        <v>492</v>
      </c>
      <c r="I1827">
        <v>532</v>
      </c>
      <c r="J1827">
        <v>511</v>
      </c>
      <c r="K1827" t="s">
        <v>2885</v>
      </c>
      <c r="L1827">
        <v>462</v>
      </c>
      <c r="M1827">
        <v>44.47</v>
      </c>
      <c r="N1827">
        <v>2015</v>
      </c>
      <c r="O1827" t="str">
        <f>VLOOKUP(C1827, Query[[Country]:[Population Rank]],2,FALSE)</f>
        <v>3</v>
      </c>
      <c r="P1827" t="str">
        <f>VLOOKUP(C1827, Query[[Country]:[Growth Rate]],3,FALSE)</f>
        <v>0.59%</v>
      </c>
      <c r="Q1827" t="str">
        <f>VLOOKUP(C1827, Query[[Country]:[World Percentage]],4,FALSE)</f>
        <v>4.25%</v>
      </c>
      <c r="R1827" t="str">
        <f>VLOOKUP(C1827, Query[[Country]:[Density]],5,FALSE)</f>
        <v>35.32</v>
      </c>
      <c r="S1827" t="str">
        <f>VLOOKUP(C1827, Query[[Country]:[Land Area]],6, FALSE)</f>
        <v>9,147,420</v>
      </c>
      <c r="T1827" t="str">
        <f>VLOOKUP(C1827, Query[[Country]:[Area]],10, FALSE)</f>
        <v>9,372,610</v>
      </c>
      <c r="U1827" t="str">
        <f>VLOOKUP(C1827, Query[[Country]:[Region]],12, FALSE)</f>
        <v>Americas</v>
      </c>
      <c r="V1827" t="str">
        <f>VLOOKUP(C1827, Query[[Country]:[Subregion]],13, FALSE)</f>
        <v>Northern America</v>
      </c>
      <c r="W1827" t="str">
        <f>VLOOKUP(C1827, Query[[Country]:[GDP (IMF)]],16, FALSE)</f>
        <v>$22.20 Tn</v>
      </c>
      <c r="X1827" t="str">
        <f>VLOOKUP(C1827, Query[[Country]:[GDP (UN)]],17, FALSE)</f>
        <v>$18.62 Tn</v>
      </c>
      <c r="Y1827">
        <f>VLOOKUP(C1827, Query[[Country]:[GDP Per Capita]],18, FALSE)</f>
        <v>67063.27</v>
      </c>
    </row>
    <row r="1828" spans="1:25" x14ac:dyDescent="0.2">
      <c r="A1828">
        <v>627</v>
      </c>
      <c r="B1828" t="s">
        <v>726</v>
      </c>
      <c r="C1828" t="s">
        <v>138</v>
      </c>
      <c r="D1828">
        <v>34</v>
      </c>
      <c r="E1828">
        <v>367</v>
      </c>
      <c r="F1828">
        <v>534</v>
      </c>
      <c r="G1828">
        <v>218</v>
      </c>
      <c r="H1828">
        <v>407</v>
      </c>
      <c r="I1828">
        <v>362</v>
      </c>
      <c r="J1828">
        <v>645</v>
      </c>
      <c r="K1828" t="s">
        <v>2869</v>
      </c>
      <c r="L1828">
        <v>572</v>
      </c>
      <c r="M1828">
        <v>44.47</v>
      </c>
      <c r="N1828">
        <v>2015</v>
      </c>
      <c r="O1828" t="str">
        <f>VLOOKUP(C1828, Query[[Country]:[Population Rank]],2,FALSE)</f>
        <v>1</v>
      </c>
      <c r="P1828" t="str">
        <f>VLOOKUP(C1828, Query[[Country]:[Growth Rate]],3,FALSE)</f>
        <v>0.39%</v>
      </c>
      <c r="Q1828" t="str">
        <f>VLOOKUP(C1828, Query[[Country]:[World Percentage]],4,FALSE)</f>
        <v>18.47%</v>
      </c>
      <c r="R1828" t="str">
        <f>VLOOKUP(C1828, Query[[Country]:[Density]],5,FALSE)</f>
        <v>148.28</v>
      </c>
      <c r="S1828" t="str">
        <f>VLOOKUP(C1828, Query[[Country]:[Land Area]],6, FALSE)</f>
        <v>9,388,211</v>
      </c>
      <c r="T1828" t="str">
        <f>VLOOKUP(C1828, Query[[Country]:[Area]],10, FALSE)</f>
        <v>9,706,961</v>
      </c>
      <c r="U1828" t="str">
        <f>VLOOKUP(C1828, Query[[Country]:[Region]],12, FALSE)</f>
        <v>Asia</v>
      </c>
      <c r="V1828" t="str">
        <f>VLOOKUP(C1828, Query[[Country]:[Subregion]],13, FALSE)</f>
        <v>Eastern Asia</v>
      </c>
      <c r="W1828" t="str">
        <f>VLOOKUP(C1828, Query[[Country]:[GDP (IMF)]],16, FALSE)</f>
        <v>$15.47 Tn</v>
      </c>
      <c r="X1828" t="str">
        <f>VLOOKUP(C1828, Query[[Country]:[GDP (UN)]],17, FALSE)</f>
        <v>$11.22 Tn</v>
      </c>
      <c r="Y1828">
        <f>VLOOKUP(C1828, Query[[Country]:[GDP Per Capita]],18, FALSE)</f>
        <v>10746.78</v>
      </c>
    </row>
    <row r="1829" spans="1:25" x14ac:dyDescent="0.2">
      <c r="A1829">
        <v>628</v>
      </c>
      <c r="B1829" t="s">
        <v>652</v>
      </c>
      <c r="C1829" t="s">
        <v>92</v>
      </c>
      <c r="D1829">
        <v>23</v>
      </c>
      <c r="E1829">
        <v>367</v>
      </c>
      <c r="F1829">
        <v>567</v>
      </c>
      <c r="G1829">
        <v>218</v>
      </c>
      <c r="H1829">
        <v>470</v>
      </c>
      <c r="I1829">
        <v>563</v>
      </c>
      <c r="J1829">
        <v>645</v>
      </c>
      <c r="K1829" t="s">
        <v>2911</v>
      </c>
      <c r="L1829">
        <v>290</v>
      </c>
      <c r="M1829">
        <v>44.47</v>
      </c>
      <c r="N1829">
        <v>2015</v>
      </c>
      <c r="O1829" t="str">
        <f>VLOOKUP(C1829, Query[[Country]:[Population Rank]],2,FALSE)</f>
        <v>28</v>
      </c>
      <c r="P1829" t="str">
        <f>VLOOKUP(C1829, Query[[Country]:[Growth Rate]],3,FALSE)</f>
        <v>0.09%</v>
      </c>
      <c r="Q1829" t="str">
        <f>VLOOKUP(C1829, Query[[Country]:[World Percentage]],4,FALSE)</f>
        <v>0.66%</v>
      </c>
      <c r="R1829" t="str">
        <f>VLOOKUP(C1829, Query[[Country]:[Density]],5,FALSE)</f>
        <v>511.62</v>
      </c>
      <c r="S1829" t="str">
        <f>VLOOKUP(C1829, Query[[Country]:[Land Area]],6, FALSE)</f>
        <v>97,230</v>
      </c>
      <c r="T1829" t="str">
        <f>VLOOKUP(C1829, Query[[Country]:[Area]],10, FALSE)</f>
        <v>100,210</v>
      </c>
      <c r="U1829" t="str">
        <f>VLOOKUP(C1829, Query[[Country]:[Region]],12, FALSE)</f>
        <v>Asia</v>
      </c>
      <c r="V1829" t="str">
        <f>VLOOKUP(C1829, Query[[Country]:[Subregion]],13, FALSE)</f>
        <v>Eastern Asia</v>
      </c>
      <c r="W1829" t="str">
        <f>VLOOKUP(C1829, Query[[Country]:[GDP (IMF)]],16, FALSE)</f>
        <v>$1.74 Tn</v>
      </c>
      <c r="X1829" t="str">
        <f>VLOOKUP(C1829, Query[[Country]:[GDP (UN)]],17, FALSE)</f>
        <v>$1.41 Tn</v>
      </c>
      <c r="Y1829">
        <f>VLOOKUP(C1829, Query[[Country]:[GDP Per Capita]],18, FALSE)</f>
        <v>34023.56</v>
      </c>
    </row>
    <row r="1830" spans="1:25" x14ac:dyDescent="0.2">
      <c r="A1830">
        <v>629</v>
      </c>
      <c r="B1830" t="s">
        <v>708</v>
      </c>
      <c r="C1830" t="s">
        <v>307</v>
      </c>
      <c r="D1830">
        <v>6</v>
      </c>
      <c r="E1830">
        <v>367</v>
      </c>
      <c r="F1830">
        <v>567</v>
      </c>
      <c r="G1830">
        <v>218</v>
      </c>
      <c r="H1830">
        <v>588</v>
      </c>
      <c r="I1830">
        <v>652</v>
      </c>
      <c r="J1830">
        <v>287</v>
      </c>
      <c r="K1830" t="s">
        <v>2877</v>
      </c>
      <c r="L1830">
        <v>363</v>
      </c>
      <c r="M1830">
        <v>44.46</v>
      </c>
      <c r="N1830">
        <v>2015</v>
      </c>
      <c r="O1830" t="str">
        <f>VLOOKUP(C1830, Query[[Country]:[Population Rank]],2,FALSE)</f>
        <v>89</v>
      </c>
      <c r="P1830" t="str">
        <f>VLOOKUP(C1830, Query[[Country]:[Growth Rate]],3,FALSE)</f>
        <v>-0.29%</v>
      </c>
      <c r="Q1830" t="str">
        <f>VLOOKUP(C1830, Query[[Country]:[World Percentage]],4,FALSE)</f>
        <v>0.13%</v>
      </c>
      <c r="R1830" t="str">
        <f>VLOOKUP(C1830, Query[[Country]:[Density]],5,FALSE)</f>
        <v>110.73</v>
      </c>
      <c r="S1830" t="str">
        <f>VLOOKUP(C1830, Query[[Country]:[Land Area]],6, FALSE)</f>
        <v>91,590</v>
      </c>
      <c r="T1830" t="str">
        <f>VLOOKUP(C1830, Query[[Country]:[Area]],10, FALSE)</f>
        <v>92,090</v>
      </c>
      <c r="U1830" t="str">
        <f>VLOOKUP(C1830, Query[[Country]:[Region]],12, FALSE)</f>
        <v>Europe</v>
      </c>
      <c r="V1830" t="str">
        <f>VLOOKUP(C1830, Query[[Country]:[Subregion]],13, FALSE)</f>
        <v>Southern Europe</v>
      </c>
      <c r="W1830" t="str">
        <f>VLOOKUP(C1830, Query[[Country]:[GDP (IMF)]],16, FALSE)</f>
        <v>$249.91 Bn</v>
      </c>
      <c r="X1830" t="str">
        <f>VLOOKUP(C1830, Query[[Country]:[GDP (UN)]],17, FALSE)</f>
        <v>$204.84 Bn</v>
      </c>
      <c r="Y1830">
        <f>VLOOKUP(C1830, Query[[Country]:[GDP Per Capita]],18, FALSE)</f>
        <v>24509.08</v>
      </c>
    </row>
    <row r="1831" spans="1:25" x14ac:dyDescent="0.2">
      <c r="A1831">
        <v>630</v>
      </c>
      <c r="B1831" t="s">
        <v>828</v>
      </c>
      <c r="C1831" t="s">
        <v>95</v>
      </c>
      <c r="D1831">
        <v>33</v>
      </c>
      <c r="E1831">
        <v>367</v>
      </c>
      <c r="F1831">
        <v>567</v>
      </c>
      <c r="G1831">
        <v>218</v>
      </c>
      <c r="H1831">
        <v>693</v>
      </c>
      <c r="I1831">
        <v>623</v>
      </c>
      <c r="J1831">
        <v>645</v>
      </c>
      <c r="K1831" t="s">
        <v>2886</v>
      </c>
      <c r="L1831">
        <v>739</v>
      </c>
      <c r="M1831">
        <v>44.46</v>
      </c>
      <c r="N1831">
        <v>2015</v>
      </c>
      <c r="O1831" t="str">
        <f>VLOOKUP(C1831, Query[[Country]:[Population Rank]],2,FALSE)</f>
        <v>23</v>
      </c>
      <c r="P1831" t="str">
        <f>VLOOKUP(C1831, Query[[Country]:[Growth Rate]],3,FALSE)</f>
        <v>-0.15%</v>
      </c>
      <c r="Q1831" t="str">
        <f>VLOOKUP(C1831, Query[[Country]:[World Percentage]],4,FALSE)</f>
        <v>0.78%</v>
      </c>
      <c r="R1831" t="str">
        <f>VLOOKUP(C1831, Query[[Country]:[Density]],5,FALSE)</f>
        <v>200.65</v>
      </c>
      <c r="S1831" t="str">
        <f>VLOOKUP(C1831, Query[[Country]:[Land Area]],6, FALSE)</f>
        <v>294,140</v>
      </c>
      <c r="T1831" t="str">
        <f>VLOOKUP(C1831, Query[[Country]:[Area]],10, FALSE)</f>
        <v>301,336</v>
      </c>
      <c r="U1831" t="str">
        <f>VLOOKUP(C1831, Query[[Country]:[Region]],12, FALSE)</f>
        <v>Europe</v>
      </c>
      <c r="V1831" t="str">
        <f>VLOOKUP(C1831, Query[[Country]:[Subregion]],13, FALSE)</f>
        <v>Southern Europe</v>
      </c>
      <c r="W1831" t="str">
        <f>VLOOKUP(C1831, Query[[Country]:[GDP (IMF)]],16, FALSE)</f>
        <v>$2.09 Tn</v>
      </c>
      <c r="X1831" t="str">
        <f>VLOOKUP(C1831, Query[[Country]:[GDP (UN)]],17, FALSE)</f>
        <v>$1.86 Tn</v>
      </c>
      <c r="Y1831">
        <f>VLOOKUP(C1831, Query[[Country]:[GDP Per Capita]],18, FALSE)</f>
        <v>34574.71</v>
      </c>
    </row>
    <row r="1832" spans="1:25" x14ac:dyDescent="0.2">
      <c r="A1832">
        <v>631</v>
      </c>
      <c r="B1832" t="s">
        <v>662</v>
      </c>
      <c r="C1832" t="s">
        <v>19</v>
      </c>
      <c r="D1832">
        <v>47</v>
      </c>
      <c r="E1832">
        <v>367</v>
      </c>
      <c r="F1832">
        <v>567</v>
      </c>
      <c r="G1832">
        <v>218</v>
      </c>
      <c r="H1832">
        <v>616</v>
      </c>
      <c r="I1832">
        <v>340</v>
      </c>
      <c r="J1832">
        <v>645</v>
      </c>
      <c r="K1832" t="s">
        <v>2905</v>
      </c>
      <c r="L1832">
        <v>809</v>
      </c>
      <c r="M1832">
        <v>44.46</v>
      </c>
      <c r="N1832">
        <v>2015</v>
      </c>
      <c r="O1832" t="str">
        <f>VLOOKUP(C1832, Query[[Country]:[Population Rank]],2,FALSE)</f>
        <v>21</v>
      </c>
      <c r="P1832" t="str">
        <f>VLOOKUP(C1832, Query[[Country]:[Growth Rate]],3,FALSE)</f>
        <v>0.53%</v>
      </c>
      <c r="Q1832" t="str">
        <f>VLOOKUP(C1832, Query[[Country]:[World Percentage]],4,FALSE)</f>
        <v>0.87%</v>
      </c>
      <c r="R1832" t="str">
        <f>VLOOKUP(C1832, Query[[Country]:[Density]],5,FALSE)</f>
        <v>279.48</v>
      </c>
      <c r="S1832" t="str">
        <f>VLOOKUP(C1832, Query[[Country]:[Land Area]],6, FALSE)</f>
        <v>241,930</v>
      </c>
      <c r="T1832" t="str">
        <f>VLOOKUP(C1832, Query[[Country]:[Area]],10, FALSE)</f>
        <v>242,900</v>
      </c>
      <c r="U1832" t="str">
        <f>VLOOKUP(C1832, Query[[Country]:[Region]],12, FALSE)</f>
        <v>Europe</v>
      </c>
      <c r="V1832" t="str">
        <f>VLOOKUP(C1832, Query[[Country]:[Subregion]],13, FALSE)</f>
        <v>Northern Europe</v>
      </c>
      <c r="W1832" t="str">
        <f>VLOOKUP(C1832, Query[[Country]:[GDP (IMF)]],16, FALSE)</f>
        <v>$2.93 Tn</v>
      </c>
      <c r="X1832" t="str">
        <f>VLOOKUP(C1832, Query[[Country]:[GDP (UN)]],17, FALSE)</f>
        <v>$2.65 Tn</v>
      </c>
      <c r="Y1832">
        <f>VLOOKUP(C1832, Query[[Country]:[GDP Per Capita]],18, FALSE)</f>
        <v>43117.57</v>
      </c>
    </row>
    <row r="1833" spans="1:25" x14ac:dyDescent="0.2">
      <c r="A1833">
        <v>632</v>
      </c>
      <c r="B1833" t="s">
        <v>596</v>
      </c>
      <c r="C1833" t="s">
        <v>19</v>
      </c>
      <c r="D1833">
        <v>48</v>
      </c>
      <c r="E1833">
        <v>119</v>
      </c>
      <c r="F1833">
        <v>358</v>
      </c>
      <c r="G1833">
        <v>218</v>
      </c>
      <c r="H1833">
        <v>694</v>
      </c>
      <c r="I1833">
        <v>695</v>
      </c>
      <c r="J1833">
        <v>511</v>
      </c>
      <c r="K1833" t="s">
        <v>2893</v>
      </c>
      <c r="L1833">
        <v>871</v>
      </c>
      <c r="M1833">
        <v>44.45</v>
      </c>
      <c r="N1833">
        <v>2015</v>
      </c>
      <c r="O1833" t="str">
        <f>VLOOKUP(C1833, Query[[Country]:[Population Rank]],2,FALSE)</f>
        <v>21</v>
      </c>
      <c r="P1833" t="str">
        <f>VLOOKUP(C1833, Query[[Country]:[Growth Rate]],3,FALSE)</f>
        <v>0.53%</v>
      </c>
      <c r="Q1833" t="str">
        <f>VLOOKUP(C1833, Query[[Country]:[World Percentage]],4,FALSE)</f>
        <v>0.87%</v>
      </c>
      <c r="R1833" t="str">
        <f>VLOOKUP(C1833, Query[[Country]:[Density]],5,FALSE)</f>
        <v>279.48</v>
      </c>
      <c r="S1833" t="str">
        <f>VLOOKUP(C1833, Query[[Country]:[Land Area]],6, FALSE)</f>
        <v>241,930</v>
      </c>
      <c r="T1833" t="str">
        <f>VLOOKUP(C1833, Query[[Country]:[Area]],10, FALSE)</f>
        <v>242,900</v>
      </c>
      <c r="U1833" t="str">
        <f>VLOOKUP(C1833, Query[[Country]:[Region]],12, FALSE)</f>
        <v>Europe</v>
      </c>
      <c r="V1833" t="str">
        <f>VLOOKUP(C1833, Query[[Country]:[Subregion]],13, FALSE)</f>
        <v>Northern Europe</v>
      </c>
      <c r="W1833" t="str">
        <f>VLOOKUP(C1833, Query[[Country]:[GDP (IMF)]],16, FALSE)</f>
        <v>$2.93 Tn</v>
      </c>
      <c r="X1833" t="str">
        <f>VLOOKUP(C1833, Query[[Country]:[GDP (UN)]],17, FALSE)</f>
        <v>$2.65 Tn</v>
      </c>
      <c r="Y1833">
        <f>VLOOKUP(C1833, Query[[Country]:[GDP Per Capita]],18, FALSE)</f>
        <v>43117.57</v>
      </c>
    </row>
    <row r="1834" spans="1:25" x14ac:dyDescent="0.2">
      <c r="A1834">
        <v>633</v>
      </c>
      <c r="B1834" t="s">
        <v>2782</v>
      </c>
      <c r="C1834" t="s">
        <v>66</v>
      </c>
      <c r="D1834">
        <v>27</v>
      </c>
      <c r="E1834">
        <v>367</v>
      </c>
      <c r="F1834">
        <v>406</v>
      </c>
      <c r="G1834">
        <v>218</v>
      </c>
      <c r="H1834">
        <v>732</v>
      </c>
      <c r="I1834">
        <v>611</v>
      </c>
      <c r="J1834">
        <v>812</v>
      </c>
      <c r="K1834" t="s">
        <v>2875</v>
      </c>
      <c r="L1834">
        <v>824</v>
      </c>
      <c r="M1834">
        <v>44.45</v>
      </c>
      <c r="N1834">
        <v>2015</v>
      </c>
      <c r="O1834" t="str">
        <f>VLOOKUP(C1834, Query[[Country]:[Population Rank]],2,FALSE)</f>
        <v>22</v>
      </c>
      <c r="P1834" t="str">
        <f>VLOOKUP(C1834, Query[[Country]:[Growth Rate]],3,FALSE)</f>
        <v>0.22%</v>
      </c>
      <c r="Q1834" t="str">
        <f>VLOOKUP(C1834, Query[[Country]:[World Percentage]],4,FALSE)</f>
        <v>0.84%</v>
      </c>
      <c r="R1834" t="str">
        <f>VLOOKUP(C1834, Query[[Country]:[Density]],5,FALSE)</f>
        <v>118.31</v>
      </c>
      <c r="S1834" t="str">
        <f>VLOOKUP(C1834, Query[[Country]:[Land Area]],6, FALSE)</f>
        <v>547,557</v>
      </c>
      <c r="T1834" t="str">
        <f>VLOOKUP(C1834, Query[[Country]:[Area]],10, FALSE)</f>
        <v>551,695</v>
      </c>
      <c r="U1834" t="str">
        <f>VLOOKUP(C1834, Query[[Country]:[Region]],12, FALSE)</f>
        <v>Europe</v>
      </c>
      <c r="V1834" t="str">
        <f>VLOOKUP(C1834, Query[[Country]:[Subregion]],13, FALSE)</f>
        <v>Western Europe</v>
      </c>
      <c r="W1834" t="str">
        <f>VLOOKUP(C1834, Query[[Country]:[GDP (IMF)]],16, FALSE)</f>
        <v>$2.88 Tn</v>
      </c>
      <c r="X1834" t="str">
        <f>VLOOKUP(C1834, Query[[Country]:[GDP (UN)]],17, FALSE)</f>
        <v>$2.47 Tn</v>
      </c>
      <c r="Y1834">
        <f>VLOOKUP(C1834, Query[[Country]:[GDP Per Capita]],18, FALSE)</f>
        <v>44061.52</v>
      </c>
    </row>
    <row r="1835" spans="1:25" x14ac:dyDescent="0.2">
      <c r="A1835">
        <v>634</v>
      </c>
      <c r="B1835" t="s">
        <v>687</v>
      </c>
      <c r="C1835" t="s">
        <v>428</v>
      </c>
      <c r="D1835">
        <v>3</v>
      </c>
      <c r="E1835">
        <v>367</v>
      </c>
      <c r="F1835">
        <v>567</v>
      </c>
      <c r="G1835">
        <v>218</v>
      </c>
      <c r="H1835">
        <v>658</v>
      </c>
      <c r="I1835">
        <v>630</v>
      </c>
      <c r="J1835">
        <v>428</v>
      </c>
      <c r="K1835" t="s">
        <v>2905</v>
      </c>
      <c r="L1835">
        <v>871</v>
      </c>
      <c r="M1835">
        <v>44.45</v>
      </c>
      <c r="N1835">
        <v>2015</v>
      </c>
      <c r="O1835" t="str">
        <f>VLOOKUP(C1835, Query[[Country]:[Population Rank]],2,FALSE)</f>
        <v>17</v>
      </c>
      <c r="P1835" t="str">
        <f>VLOOKUP(C1835, Query[[Country]:[Growth Rate]],3,FALSE)</f>
        <v>1.09%</v>
      </c>
      <c r="Q1835" t="str">
        <f>VLOOKUP(C1835, Query[[Country]:[World Percentage]],4,FALSE)</f>
        <v>1.08%</v>
      </c>
      <c r="R1835" t="str">
        <f>VLOOKUP(C1835, Query[[Country]:[Density]],5,FALSE)</f>
        <v>107.64</v>
      </c>
      <c r="S1835" t="str">
        <f>VLOOKUP(C1835, Query[[Country]:[Land Area]],6, FALSE)</f>
        <v>769,630</v>
      </c>
      <c r="T1835" t="str">
        <f>VLOOKUP(C1835, Query[[Country]:[Area]],10, FALSE)</f>
        <v>783,562</v>
      </c>
      <c r="U1835" t="str">
        <f>VLOOKUP(C1835, Query[[Country]:[Region]],12, FALSE)</f>
        <v>Asia</v>
      </c>
      <c r="V1835" t="str">
        <f>VLOOKUP(C1835, Query[[Country]:[Subregion]],13, FALSE)</f>
        <v>Western Asia</v>
      </c>
      <c r="W1835" t="str">
        <f>VLOOKUP(C1835, Query[[Country]:[GDP (IMF)]],16, FALSE)</f>
        <v>$809.55 Bn</v>
      </c>
      <c r="X1835" t="str">
        <f>VLOOKUP(C1835, Query[[Country]:[GDP (UN)]],17, FALSE)</f>
        <v>$863.71 Bn</v>
      </c>
      <c r="Y1835">
        <f>VLOOKUP(C1835, Query[[Country]:[GDP Per Capita]],18, FALSE)</f>
        <v>9598.81</v>
      </c>
    </row>
    <row r="1836" spans="1:25" x14ac:dyDescent="0.2">
      <c r="A1836">
        <v>635</v>
      </c>
      <c r="B1836" t="s">
        <v>678</v>
      </c>
      <c r="C1836" t="s">
        <v>15</v>
      </c>
      <c r="D1836">
        <v>186</v>
      </c>
      <c r="E1836">
        <v>367</v>
      </c>
      <c r="F1836">
        <v>567</v>
      </c>
      <c r="G1836">
        <v>218</v>
      </c>
      <c r="H1836">
        <v>774</v>
      </c>
      <c r="I1836">
        <v>632</v>
      </c>
      <c r="J1836">
        <v>428</v>
      </c>
      <c r="K1836" t="s">
        <v>2905</v>
      </c>
      <c r="L1836">
        <v>598</v>
      </c>
      <c r="M1836">
        <v>44.45</v>
      </c>
      <c r="N1836">
        <v>2015</v>
      </c>
      <c r="O1836" t="str">
        <f>VLOOKUP(C1836, Query[[Country]:[Population Rank]],2,FALSE)</f>
        <v>3</v>
      </c>
      <c r="P1836" t="str">
        <f>VLOOKUP(C1836, Query[[Country]:[Growth Rate]],3,FALSE)</f>
        <v>0.59%</v>
      </c>
      <c r="Q1836" t="str">
        <f>VLOOKUP(C1836, Query[[Country]:[World Percentage]],4,FALSE)</f>
        <v>4.25%</v>
      </c>
      <c r="R1836" t="str">
        <f>VLOOKUP(C1836, Query[[Country]:[Density]],5,FALSE)</f>
        <v>35.32</v>
      </c>
      <c r="S1836" t="str">
        <f>VLOOKUP(C1836, Query[[Country]:[Land Area]],6, FALSE)</f>
        <v>9,147,420</v>
      </c>
      <c r="T1836" t="str">
        <f>VLOOKUP(C1836, Query[[Country]:[Area]],10, FALSE)</f>
        <v>9,372,610</v>
      </c>
      <c r="U1836" t="str">
        <f>VLOOKUP(C1836, Query[[Country]:[Region]],12, FALSE)</f>
        <v>Americas</v>
      </c>
      <c r="V1836" t="str">
        <f>VLOOKUP(C1836, Query[[Country]:[Subregion]],13, FALSE)</f>
        <v>Northern America</v>
      </c>
      <c r="W1836" t="str">
        <f>VLOOKUP(C1836, Query[[Country]:[GDP (IMF)]],16, FALSE)</f>
        <v>$22.20 Tn</v>
      </c>
      <c r="X1836" t="str">
        <f>VLOOKUP(C1836, Query[[Country]:[GDP (UN)]],17, FALSE)</f>
        <v>$18.62 Tn</v>
      </c>
      <c r="Y1836">
        <f>VLOOKUP(C1836, Query[[Country]:[GDP Per Capita]],18, FALSE)</f>
        <v>67063.27</v>
      </c>
    </row>
    <row r="1837" spans="1:25" x14ac:dyDescent="0.2">
      <c r="A1837">
        <v>636</v>
      </c>
      <c r="B1837" t="s">
        <v>666</v>
      </c>
      <c r="C1837" t="s">
        <v>101</v>
      </c>
      <c r="D1837">
        <v>46</v>
      </c>
      <c r="E1837">
        <v>226</v>
      </c>
      <c r="F1837">
        <v>567</v>
      </c>
      <c r="G1837">
        <v>218</v>
      </c>
      <c r="H1837">
        <v>551</v>
      </c>
      <c r="I1837">
        <v>383</v>
      </c>
      <c r="J1837">
        <v>645</v>
      </c>
      <c r="K1837" t="s">
        <v>2911</v>
      </c>
      <c r="L1837">
        <v>343</v>
      </c>
      <c r="M1837">
        <v>44.44</v>
      </c>
      <c r="N1837">
        <v>2015</v>
      </c>
      <c r="O1837" t="str">
        <f>VLOOKUP(C1837, Query[[Country]:[Population Rank]],2,FALSE)</f>
        <v>19</v>
      </c>
      <c r="P1837" t="str">
        <f>VLOOKUP(C1837, Query[[Country]:[Growth Rate]],3,FALSE)</f>
        <v>0.32%</v>
      </c>
      <c r="Q1837" t="str">
        <f>VLOOKUP(C1837, Query[[Country]:[World Percentage]],4,FALSE)</f>
        <v>1.07%</v>
      </c>
      <c r="R1837" t="str">
        <f>VLOOKUP(C1837, Query[[Country]:[Density]],5,FALSE)</f>
        <v>234.61</v>
      </c>
      <c r="S1837" t="str">
        <f>VLOOKUP(C1837, Query[[Country]:[Land Area]],6, FALSE)</f>
        <v>348,560</v>
      </c>
      <c r="T1837" t="str">
        <f>VLOOKUP(C1837, Query[[Country]:[Area]],10, FALSE)</f>
        <v>357,114</v>
      </c>
      <c r="U1837" t="str">
        <f>VLOOKUP(C1837, Query[[Country]:[Region]],12, FALSE)</f>
        <v>Europe</v>
      </c>
      <c r="V1837" t="str">
        <f>VLOOKUP(C1837, Query[[Country]:[Subregion]],13, FALSE)</f>
        <v>Western Europe</v>
      </c>
      <c r="W1837" t="str">
        <f>VLOOKUP(C1837, Query[[Country]:[GDP (IMF)]],16, FALSE)</f>
        <v>$4.16 Tn</v>
      </c>
      <c r="X1837" t="str">
        <f>VLOOKUP(C1837, Query[[Country]:[GDP (UN)]],17, FALSE)</f>
        <v>$3.48 Tn</v>
      </c>
      <c r="Y1837">
        <f>VLOOKUP(C1837, Query[[Country]:[GDP Per Capita]],18, FALSE)</f>
        <v>49617.15</v>
      </c>
    </row>
    <row r="1838" spans="1:25" x14ac:dyDescent="0.2">
      <c r="A1838">
        <v>637</v>
      </c>
      <c r="B1838" t="s">
        <v>653</v>
      </c>
      <c r="C1838" t="s">
        <v>159</v>
      </c>
      <c r="D1838">
        <v>18</v>
      </c>
      <c r="E1838">
        <v>367</v>
      </c>
      <c r="F1838">
        <v>491</v>
      </c>
      <c r="G1838">
        <v>218</v>
      </c>
      <c r="H1838">
        <v>544</v>
      </c>
      <c r="I1838">
        <v>483</v>
      </c>
      <c r="J1838">
        <v>511</v>
      </c>
      <c r="K1838" t="s">
        <v>2885</v>
      </c>
      <c r="L1838">
        <v>736</v>
      </c>
      <c r="M1838">
        <v>44.44</v>
      </c>
      <c r="N1838">
        <v>2015</v>
      </c>
      <c r="O1838" t="str">
        <f>VLOOKUP(C1838, Query[[Country]:[Population Rank]],2,FALSE)</f>
        <v>30</v>
      </c>
      <c r="P1838" t="str">
        <f>VLOOKUP(C1838, Query[[Country]:[Growth Rate]],3,FALSE)</f>
        <v>0.04%</v>
      </c>
      <c r="Q1838" t="str">
        <f>VLOOKUP(C1838, Query[[Country]:[World Percentage]],4,FALSE)</f>
        <v>0.60%</v>
      </c>
      <c r="R1838" t="str">
        <f>VLOOKUP(C1838, Query[[Country]:[Density]],5,FALSE)</f>
        <v>92.40</v>
      </c>
      <c r="S1838" t="str">
        <f>VLOOKUP(C1838, Query[[Country]:[Land Area]],6, FALSE)</f>
        <v>498,800</v>
      </c>
      <c r="T1838" t="str">
        <f>VLOOKUP(C1838, Query[[Country]:[Area]],10, FALSE)</f>
        <v>505,992</v>
      </c>
      <c r="U1838" t="str">
        <f>VLOOKUP(C1838, Query[[Country]:[Region]],12, FALSE)</f>
        <v>Europe</v>
      </c>
      <c r="V1838" t="str">
        <f>VLOOKUP(C1838, Query[[Country]:[Subregion]],13, FALSE)</f>
        <v>Southern Europe</v>
      </c>
      <c r="W1838" t="str">
        <f>VLOOKUP(C1838, Query[[Country]:[GDP (IMF)]],16, FALSE)</f>
        <v>$1.50 Tn</v>
      </c>
      <c r="X1838" t="str">
        <f>VLOOKUP(C1838, Query[[Country]:[GDP (UN)]],17, FALSE)</f>
        <v>$1.24 Tn</v>
      </c>
      <c r="Y1838">
        <f>VLOOKUP(C1838, Query[[Country]:[GDP Per Capita]],18, FALSE)</f>
        <v>32019.83</v>
      </c>
    </row>
    <row r="1839" spans="1:25" x14ac:dyDescent="0.2">
      <c r="A1839">
        <v>638</v>
      </c>
      <c r="B1839" t="s">
        <v>645</v>
      </c>
      <c r="C1839" t="s">
        <v>358</v>
      </c>
      <c r="D1839">
        <v>9</v>
      </c>
      <c r="E1839">
        <v>367</v>
      </c>
      <c r="F1839">
        <v>395</v>
      </c>
      <c r="G1839">
        <v>218</v>
      </c>
      <c r="H1839">
        <v>839</v>
      </c>
      <c r="I1839">
        <v>931</v>
      </c>
      <c r="J1839">
        <v>428</v>
      </c>
      <c r="K1839" t="s">
        <v>2885</v>
      </c>
      <c r="L1839">
        <v>871</v>
      </c>
      <c r="M1839">
        <v>44.44</v>
      </c>
      <c r="N1839">
        <v>2015</v>
      </c>
      <c r="O1839" t="str">
        <f>VLOOKUP(C1839, Query[[Country]:[Population Rank]],2,FALSE)</f>
        <v>2</v>
      </c>
      <c r="P1839" t="str">
        <f>VLOOKUP(C1839, Query[[Country]:[Growth Rate]],3,FALSE)</f>
        <v>0.99%</v>
      </c>
      <c r="Q1839" t="str">
        <f>VLOOKUP(C1839, Query[[Country]:[World Percentage]],4,FALSE)</f>
        <v>17.70%</v>
      </c>
      <c r="R1839" t="str">
        <f>VLOOKUP(C1839, Query[[Country]:[Density]],5,FALSE)</f>
        <v>419.76</v>
      </c>
      <c r="S1839" t="str">
        <f>VLOOKUP(C1839, Query[[Country]:[Land Area]],6, FALSE)</f>
        <v>2,973,190</v>
      </c>
      <c r="T1839" t="str">
        <f>VLOOKUP(C1839, Query[[Country]:[Area]],10, FALSE)</f>
        <v>3,287,590</v>
      </c>
      <c r="U1839" t="str">
        <f>VLOOKUP(C1839, Query[[Country]:[Region]],12, FALSE)</f>
        <v>Asia</v>
      </c>
      <c r="V1839" t="str">
        <f>VLOOKUP(C1839, Query[[Country]:[Subregion]],13, FALSE)</f>
        <v>Southern Asia</v>
      </c>
      <c r="W1839" t="str">
        <f>VLOOKUP(C1839, Query[[Country]:[GDP (IMF)]],16, FALSE)</f>
        <v>$3.26 Tn</v>
      </c>
      <c r="X1839" t="str">
        <f>VLOOKUP(C1839, Query[[Country]:[GDP (UN)]],17, FALSE)</f>
        <v>$2.26 Tn</v>
      </c>
      <c r="Y1839">
        <f>VLOOKUP(C1839, Query[[Country]:[GDP Per Capita]],18, FALSE)</f>
        <v>2360.66</v>
      </c>
    </row>
    <row r="1840" spans="1:25" x14ac:dyDescent="0.2">
      <c r="A1840">
        <v>639</v>
      </c>
      <c r="B1840" t="s">
        <v>2785</v>
      </c>
      <c r="C1840" t="s">
        <v>86</v>
      </c>
      <c r="D1840">
        <v>11</v>
      </c>
      <c r="E1840">
        <v>367</v>
      </c>
      <c r="F1840">
        <v>529</v>
      </c>
      <c r="G1840">
        <v>218</v>
      </c>
      <c r="H1840">
        <v>816</v>
      </c>
      <c r="I1840">
        <v>747</v>
      </c>
      <c r="J1840">
        <v>428</v>
      </c>
      <c r="K1840" t="s">
        <v>2905</v>
      </c>
      <c r="L1840">
        <v>871</v>
      </c>
      <c r="M1840">
        <v>44.44</v>
      </c>
      <c r="N1840">
        <v>2015</v>
      </c>
      <c r="O1840" t="str">
        <f>VLOOKUP(C1840, Query[[Country]:[Population Rank]],2,FALSE)</f>
        <v>91</v>
      </c>
      <c r="P1840" t="str">
        <f>VLOOKUP(C1840, Query[[Country]:[Growth Rate]],3,FALSE)</f>
        <v>0.63%</v>
      </c>
      <c r="Q1840" t="str">
        <f>VLOOKUP(C1840, Query[[Country]:[World Percentage]],4,FALSE)</f>
        <v>0.13%</v>
      </c>
      <c r="R1840" t="str">
        <f>VLOOKUP(C1840, Query[[Country]:[Density]],5,FALSE)</f>
        <v>22.43</v>
      </c>
      <c r="S1840" t="str">
        <f>VLOOKUP(C1840, Query[[Country]:[Land Area]],6, FALSE)</f>
        <v>410,340</v>
      </c>
      <c r="T1840" t="str">
        <f>VLOOKUP(C1840, Query[[Country]:[Area]],10, FALSE)</f>
        <v>450,295</v>
      </c>
      <c r="U1840" t="str">
        <f>VLOOKUP(C1840, Query[[Country]:[Region]],12, FALSE)</f>
        <v>Europe</v>
      </c>
      <c r="V1840" t="str">
        <f>VLOOKUP(C1840, Query[[Country]:[Subregion]],13, FALSE)</f>
        <v>Northern Europe</v>
      </c>
      <c r="W1840" t="str">
        <f>VLOOKUP(C1840, Query[[Country]:[GDP (IMF)]],16, FALSE)</f>
        <v>$576.72 Bn</v>
      </c>
      <c r="X1840" t="str">
        <f>VLOOKUP(C1840, Query[[Country]:[GDP (UN)]],17, FALSE)</f>
        <v>$514.48 Bn</v>
      </c>
      <c r="Y1840">
        <f>VLOOKUP(C1840, Query[[Country]:[GDP Per Capita]],18, FALSE)</f>
        <v>57105.15</v>
      </c>
    </row>
    <row r="1841" spans="1:25" x14ac:dyDescent="0.2">
      <c r="A1841">
        <v>640</v>
      </c>
      <c r="B1841" t="s">
        <v>699</v>
      </c>
      <c r="C1841" t="s">
        <v>138</v>
      </c>
      <c r="D1841">
        <v>35</v>
      </c>
      <c r="E1841">
        <v>367</v>
      </c>
      <c r="F1841">
        <v>567</v>
      </c>
      <c r="G1841">
        <v>218</v>
      </c>
      <c r="H1841">
        <v>678</v>
      </c>
      <c r="I1841">
        <v>765</v>
      </c>
      <c r="J1841">
        <v>645</v>
      </c>
      <c r="K1841" t="s">
        <v>2905</v>
      </c>
      <c r="L1841">
        <v>871</v>
      </c>
      <c r="M1841">
        <v>44.44</v>
      </c>
      <c r="N1841">
        <v>2015</v>
      </c>
      <c r="O1841" t="str">
        <f>VLOOKUP(C1841, Query[[Country]:[Population Rank]],2,FALSE)</f>
        <v>1</v>
      </c>
      <c r="P1841" t="str">
        <f>VLOOKUP(C1841, Query[[Country]:[Growth Rate]],3,FALSE)</f>
        <v>0.39%</v>
      </c>
      <c r="Q1841" t="str">
        <f>VLOOKUP(C1841, Query[[Country]:[World Percentage]],4,FALSE)</f>
        <v>18.47%</v>
      </c>
      <c r="R1841" t="str">
        <f>VLOOKUP(C1841, Query[[Country]:[Density]],5,FALSE)</f>
        <v>148.28</v>
      </c>
      <c r="S1841" t="str">
        <f>VLOOKUP(C1841, Query[[Country]:[Land Area]],6, FALSE)</f>
        <v>9,388,211</v>
      </c>
      <c r="T1841" t="str">
        <f>VLOOKUP(C1841, Query[[Country]:[Area]],10, FALSE)</f>
        <v>9,706,961</v>
      </c>
      <c r="U1841" t="str">
        <f>VLOOKUP(C1841, Query[[Country]:[Region]],12, FALSE)</f>
        <v>Asia</v>
      </c>
      <c r="V1841" t="str">
        <f>VLOOKUP(C1841, Query[[Country]:[Subregion]],13, FALSE)</f>
        <v>Eastern Asia</v>
      </c>
      <c r="W1841" t="str">
        <f>VLOOKUP(C1841, Query[[Country]:[GDP (IMF)]],16, FALSE)</f>
        <v>$15.47 Tn</v>
      </c>
      <c r="X1841" t="str">
        <f>VLOOKUP(C1841, Query[[Country]:[GDP (UN)]],17, FALSE)</f>
        <v>$11.22 Tn</v>
      </c>
      <c r="Y1841">
        <f>VLOOKUP(C1841, Query[[Country]:[GDP Per Capita]],18, FALSE)</f>
        <v>10746.78</v>
      </c>
    </row>
    <row r="1842" spans="1:25" x14ac:dyDescent="0.2">
      <c r="A1842">
        <v>641</v>
      </c>
      <c r="B1842" t="s">
        <v>663</v>
      </c>
      <c r="C1842" t="s">
        <v>362</v>
      </c>
      <c r="D1842">
        <v>5</v>
      </c>
      <c r="E1842">
        <v>367</v>
      </c>
      <c r="F1842">
        <v>567</v>
      </c>
      <c r="G1842">
        <v>218</v>
      </c>
      <c r="H1842">
        <v>510</v>
      </c>
      <c r="I1842">
        <v>704</v>
      </c>
      <c r="J1842">
        <v>511</v>
      </c>
      <c r="K1842" t="s">
        <v>2885</v>
      </c>
      <c r="L1842">
        <v>731</v>
      </c>
      <c r="M1842">
        <v>44.44</v>
      </c>
      <c r="N1842">
        <v>2015</v>
      </c>
      <c r="O1842" t="str">
        <f>VLOOKUP(C1842, Query[[Country]:[Population Rank]],2,FALSE)</f>
        <v>87</v>
      </c>
      <c r="P1842" t="str">
        <f>VLOOKUP(C1842, Query[[Country]:[Growth Rate]],3,FALSE)</f>
        <v>-0.48%</v>
      </c>
      <c r="Q1842" t="str">
        <f>VLOOKUP(C1842, Query[[Country]:[World Percentage]],4,FALSE)</f>
        <v>0.13%</v>
      </c>
      <c r="R1842" t="str">
        <f>VLOOKUP(C1842, Query[[Country]:[Density]],5,FALSE)</f>
        <v>78.97</v>
      </c>
      <c r="S1842" t="str">
        <f>VLOOKUP(C1842, Query[[Country]:[Land Area]],6, FALSE)</f>
        <v>128,900</v>
      </c>
      <c r="T1842" t="str">
        <f>VLOOKUP(C1842, Query[[Country]:[Area]],10, FALSE)</f>
        <v>131,990</v>
      </c>
      <c r="U1842" t="str">
        <f>VLOOKUP(C1842, Query[[Country]:[Region]],12, FALSE)</f>
        <v>Europe</v>
      </c>
      <c r="V1842" t="str">
        <f>VLOOKUP(C1842, Query[[Country]:[Subregion]],13, FALSE)</f>
        <v>Southern Europe</v>
      </c>
      <c r="W1842" t="str">
        <f>VLOOKUP(C1842, Query[[Country]:[GDP (IMF)]],16, FALSE)</f>
        <v>$230.50 Bn</v>
      </c>
      <c r="X1842" t="str">
        <f>VLOOKUP(C1842, Query[[Country]:[GDP (UN)]],17, FALSE)</f>
        <v>$192.69 Bn</v>
      </c>
      <c r="Y1842">
        <f>VLOOKUP(C1842, Query[[Country]:[GDP Per Capita]],18, FALSE)</f>
        <v>22114.44</v>
      </c>
    </row>
    <row r="1843" spans="1:25" x14ac:dyDescent="0.2">
      <c r="A1843">
        <v>642</v>
      </c>
      <c r="B1843" t="s">
        <v>712</v>
      </c>
      <c r="C1843" t="s">
        <v>138</v>
      </c>
      <c r="D1843">
        <v>36</v>
      </c>
      <c r="E1843">
        <v>367</v>
      </c>
      <c r="F1843">
        <v>536</v>
      </c>
      <c r="G1843">
        <v>218</v>
      </c>
      <c r="H1843">
        <v>558</v>
      </c>
      <c r="I1843">
        <v>984</v>
      </c>
      <c r="J1843">
        <v>812</v>
      </c>
      <c r="K1843" t="s">
        <v>2900</v>
      </c>
      <c r="L1843">
        <v>214</v>
      </c>
      <c r="M1843">
        <v>44.44</v>
      </c>
      <c r="N1843">
        <v>2015</v>
      </c>
      <c r="O1843" t="str">
        <f>VLOOKUP(C1843, Query[[Country]:[Population Rank]],2,FALSE)</f>
        <v>1</v>
      </c>
      <c r="P1843" t="str">
        <f>VLOOKUP(C1843, Query[[Country]:[Growth Rate]],3,FALSE)</f>
        <v>0.39%</v>
      </c>
      <c r="Q1843" t="str">
        <f>VLOOKUP(C1843, Query[[Country]:[World Percentage]],4,FALSE)</f>
        <v>18.47%</v>
      </c>
      <c r="R1843" t="str">
        <f>VLOOKUP(C1843, Query[[Country]:[Density]],5,FALSE)</f>
        <v>148.28</v>
      </c>
      <c r="S1843" t="str">
        <f>VLOOKUP(C1843, Query[[Country]:[Land Area]],6, FALSE)</f>
        <v>9,388,211</v>
      </c>
      <c r="T1843" t="str">
        <f>VLOOKUP(C1843, Query[[Country]:[Area]],10, FALSE)</f>
        <v>9,706,961</v>
      </c>
      <c r="U1843" t="str">
        <f>VLOOKUP(C1843, Query[[Country]:[Region]],12, FALSE)</f>
        <v>Asia</v>
      </c>
      <c r="V1843" t="str">
        <f>VLOOKUP(C1843, Query[[Country]:[Subregion]],13, FALSE)</f>
        <v>Eastern Asia</v>
      </c>
      <c r="W1843" t="str">
        <f>VLOOKUP(C1843, Query[[Country]:[GDP (IMF)]],16, FALSE)</f>
        <v>$15.47 Tn</v>
      </c>
      <c r="X1843" t="str">
        <f>VLOOKUP(C1843, Query[[Country]:[GDP (UN)]],17, FALSE)</f>
        <v>$11.22 Tn</v>
      </c>
      <c r="Y1843">
        <f>VLOOKUP(C1843, Query[[Country]:[GDP Per Capita]],18, FALSE)</f>
        <v>10746.78</v>
      </c>
    </row>
    <row r="1844" spans="1:25" x14ac:dyDescent="0.2">
      <c r="A1844">
        <v>643</v>
      </c>
      <c r="B1844" t="s">
        <v>631</v>
      </c>
      <c r="C1844" t="s">
        <v>15</v>
      </c>
      <c r="D1844">
        <v>187</v>
      </c>
      <c r="E1844">
        <v>367</v>
      </c>
      <c r="F1844">
        <v>284</v>
      </c>
      <c r="G1844">
        <v>218</v>
      </c>
      <c r="H1844">
        <v>669</v>
      </c>
      <c r="I1844">
        <v>661</v>
      </c>
      <c r="J1844">
        <v>321</v>
      </c>
      <c r="K1844" t="s">
        <v>2893</v>
      </c>
      <c r="L1844">
        <v>621</v>
      </c>
      <c r="M1844">
        <v>44.44</v>
      </c>
      <c r="N1844">
        <v>2015</v>
      </c>
      <c r="O1844" t="str">
        <f>VLOOKUP(C1844, Query[[Country]:[Population Rank]],2,FALSE)</f>
        <v>3</v>
      </c>
      <c r="P1844" t="str">
        <f>VLOOKUP(C1844, Query[[Country]:[Growth Rate]],3,FALSE)</f>
        <v>0.59%</v>
      </c>
      <c r="Q1844" t="str">
        <f>VLOOKUP(C1844, Query[[Country]:[World Percentage]],4,FALSE)</f>
        <v>4.25%</v>
      </c>
      <c r="R1844" t="str">
        <f>VLOOKUP(C1844, Query[[Country]:[Density]],5,FALSE)</f>
        <v>35.32</v>
      </c>
      <c r="S1844" t="str">
        <f>VLOOKUP(C1844, Query[[Country]:[Land Area]],6, FALSE)</f>
        <v>9,147,420</v>
      </c>
      <c r="T1844" t="str">
        <f>VLOOKUP(C1844, Query[[Country]:[Area]],10, FALSE)</f>
        <v>9,372,610</v>
      </c>
      <c r="U1844" t="str">
        <f>VLOOKUP(C1844, Query[[Country]:[Region]],12, FALSE)</f>
        <v>Americas</v>
      </c>
      <c r="V1844" t="str">
        <f>VLOOKUP(C1844, Query[[Country]:[Subregion]],13, FALSE)</f>
        <v>Northern America</v>
      </c>
      <c r="W1844" t="str">
        <f>VLOOKUP(C1844, Query[[Country]:[GDP (IMF)]],16, FALSE)</f>
        <v>$22.20 Tn</v>
      </c>
      <c r="X1844" t="str">
        <f>VLOOKUP(C1844, Query[[Country]:[GDP (UN)]],17, FALSE)</f>
        <v>$18.62 Tn</v>
      </c>
      <c r="Y1844">
        <f>VLOOKUP(C1844, Query[[Country]:[GDP Per Capita]],18, FALSE)</f>
        <v>67063.27</v>
      </c>
    </row>
    <row r="1845" spans="1:25" x14ac:dyDescent="0.2">
      <c r="A1845">
        <v>644</v>
      </c>
      <c r="B1845" t="s">
        <v>682</v>
      </c>
      <c r="C1845" t="s">
        <v>159</v>
      </c>
      <c r="D1845">
        <v>19</v>
      </c>
      <c r="E1845">
        <v>367</v>
      </c>
      <c r="F1845">
        <v>567</v>
      </c>
      <c r="G1845">
        <v>218</v>
      </c>
      <c r="H1845">
        <v>555</v>
      </c>
      <c r="I1845">
        <v>573</v>
      </c>
      <c r="J1845">
        <v>428</v>
      </c>
      <c r="K1845" t="s">
        <v>2899</v>
      </c>
      <c r="L1845">
        <v>485</v>
      </c>
      <c r="M1845">
        <v>44.44</v>
      </c>
      <c r="N1845">
        <v>2015</v>
      </c>
      <c r="O1845" t="str">
        <f>VLOOKUP(C1845, Query[[Country]:[Population Rank]],2,FALSE)</f>
        <v>30</v>
      </c>
      <c r="P1845" t="str">
        <f>VLOOKUP(C1845, Query[[Country]:[Growth Rate]],3,FALSE)</f>
        <v>0.04%</v>
      </c>
      <c r="Q1845" t="str">
        <f>VLOOKUP(C1845, Query[[Country]:[World Percentage]],4,FALSE)</f>
        <v>0.60%</v>
      </c>
      <c r="R1845" t="str">
        <f>VLOOKUP(C1845, Query[[Country]:[Density]],5,FALSE)</f>
        <v>92.40</v>
      </c>
      <c r="S1845" t="str">
        <f>VLOOKUP(C1845, Query[[Country]:[Land Area]],6, FALSE)</f>
        <v>498,800</v>
      </c>
      <c r="T1845" t="str">
        <f>VLOOKUP(C1845, Query[[Country]:[Area]],10, FALSE)</f>
        <v>505,992</v>
      </c>
      <c r="U1845" t="str">
        <f>VLOOKUP(C1845, Query[[Country]:[Region]],12, FALSE)</f>
        <v>Europe</v>
      </c>
      <c r="V1845" t="str">
        <f>VLOOKUP(C1845, Query[[Country]:[Subregion]],13, FALSE)</f>
        <v>Southern Europe</v>
      </c>
      <c r="W1845" t="str">
        <f>VLOOKUP(C1845, Query[[Country]:[GDP (IMF)]],16, FALSE)</f>
        <v>$1.50 Tn</v>
      </c>
      <c r="X1845" t="str">
        <f>VLOOKUP(C1845, Query[[Country]:[GDP (UN)]],17, FALSE)</f>
        <v>$1.24 Tn</v>
      </c>
      <c r="Y1845">
        <f>VLOOKUP(C1845, Query[[Country]:[GDP Per Capita]],18, FALSE)</f>
        <v>32019.83</v>
      </c>
    </row>
    <row r="1846" spans="1:25" x14ac:dyDescent="0.2">
      <c r="A1846">
        <v>645</v>
      </c>
      <c r="B1846" t="s">
        <v>668</v>
      </c>
      <c r="C1846" t="s">
        <v>115</v>
      </c>
      <c r="D1846">
        <v>19</v>
      </c>
      <c r="E1846">
        <v>367</v>
      </c>
      <c r="F1846">
        <v>457</v>
      </c>
      <c r="G1846">
        <v>218</v>
      </c>
      <c r="H1846">
        <v>536</v>
      </c>
      <c r="I1846">
        <v>455</v>
      </c>
      <c r="J1846">
        <v>812</v>
      </c>
      <c r="K1846" t="s">
        <v>2899</v>
      </c>
      <c r="L1846">
        <v>803</v>
      </c>
      <c r="M1846">
        <v>44.44</v>
      </c>
      <c r="N1846">
        <v>2015</v>
      </c>
      <c r="O1846" t="str">
        <f>VLOOKUP(C1846, Query[[Country]:[Population Rank]],2,FALSE)</f>
        <v>55</v>
      </c>
      <c r="P1846" t="str">
        <f>VLOOKUP(C1846, Query[[Country]:[Growth Rate]],3,FALSE)</f>
        <v>1.18%</v>
      </c>
      <c r="Q1846" t="str">
        <f>VLOOKUP(C1846, Query[[Country]:[World Percentage]],4,FALSE)</f>
        <v>0.33%</v>
      </c>
      <c r="R1846" t="str">
        <f>VLOOKUP(C1846, Query[[Country]:[Density]],5,FALSE)</f>
        <v>3.32</v>
      </c>
      <c r="S1846" t="str">
        <f>VLOOKUP(C1846, Query[[Country]:[Land Area]],6, FALSE)</f>
        <v>7,682,300</v>
      </c>
      <c r="T1846" t="str">
        <f>VLOOKUP(C1846, Query[[Country]:[Area]],10, FALSE)</f>
        <v>7,692,024</v>
      </c>
      <c r="U1846" t="str">
        <f>VLOOKUP(C1846, Query[[Country]:[Region]],12, FALSE)</f>
        <v>Oceania</v>
      </c>
      <c r="V1846" t="str">
        <f>VLOOKUP(C1846, Query[[Country]:[Subregion]],13, FALSE)</f>
        <v>Australia and New Zealand</v>
      </c>
      <c r="W1846" t="str">
        <f>VLOOKUP(C1846, Query[[Country]:[GDP (IMF)]],16, FALSE)</f>
        <v>$1.48 Tn</v>
      </c>
      <c r="X1846" t="str">
        <f>VLOOKUP(C1846, Query[[Country]:[GDP (UN)]],17, FALSE)</f>
        <v>$1.30 Tn</v>
      </c>
      <c r="Y1846">
        <f>VLOOKUP(C1846, Query[[Country]:[GDP Per Capita]],18, FALSE)</f>
        <v>58096.73</v>
      </c>
    </row>
    <row r="1847" spans="1:25" x14ac:dyDescent="0.2">
      <c r="A1847">
        <v>646</v>
      </c>
      <c r="B1847" t="s">
        <v>715</v>
      </c>
      <c r="C1847" t="s">
        <v>452</v>
      </c>
      <c r="D1847">
        <v>3</v>
      </c>
      <c r="E1847">
        <v>344</v>
      </c>
      <c r="F1847">
        <v>545</v>
      </c>
      <c r="G1847">
        <v>218</v>
      </c>
      <c r="H1847">
        <v>696</v>
      </c>
      <c r="I1847">
        <v>757</v>
      </c>
      <c r="J1847">
        <v>287</v>
      </c>
      <c r="K1847" t="s">
        <v>2899</v>
      </c>
      <c r="L1847">
        <v>824</v>
      </c>
      <c r="M1847">
        <v>44.43</v>
      </c>
      <c r="N1847">
        <v>2015</v>
      </c>
      <c r="O1847" t="str">
        <f>VLOOKUP(C1847, Query[[Country]:[Population Rank]],2,FALSE)</f>
        <v>38</v>
      </c>
      <c r="P1847" t="str">
        <f>VLOOKUP(C1847, Query[[Country]:[Growth Rate]],3,FALSE)</f>
        <v>-0.11%</v>
      </c>
      <c r="Q1847" t="str">
        <f>VLOOKUP(C1847, Query[[Country]:[World Percentage]],4,FALSE)</f>
        <v>0.49%</v>
      </c>
      <c r="R1847" t="str">
        <f>VLOOKUP(C1847, Query[[Country]:[Density]],5,FALSE)</f>
        <v>121.04</v>
      </c>
      <c r="S1847" t="str">
        <f>VLOOKUP(C1847, Query[[Country]:[Land Area]],6, FALSE)</f>
        <v>306,230</v>
      </c>
      <c r="T1847" t="str">
        <f>VLOOKUP(C1847, Query[[Country]:[Area]],10, FALSE)</f>
        <v>312,679</v>
      </c>
      <c r="U1847" t="str">
        <f>VLOOKUP(C1847, Query[[Country]:[Region]],12, FALSE)</f>
        <v>Europe</v>
      </c>
      <c r="V1847" t="str">
        <f>VLOOKUP(C1847, Query[[Country]:[Subregion]],13, FALSE)</f>
        <v>Eastern Europe</v>
      </c>
      <c r="W1847" t="str">
        <f>VLOOKUP(C1847, Query[[Country]:[GDP (IMF)]],16, FALSE)</f>
        <v>$643.27 Bn</v>
      </c>
      <c r="X1847" t="str">
        <f>VLOOKUP(C1847, Query[[Country]:[GDP (UN)]],17, FALSE)</f>
        <v>$471.40 Bn</v>
      </c>
      <c r="Y1847">
        <f>VLOOKUP(C1847, Query[[Country]:[GDP Per Capita]],18, FALSE)</f>
        <v>16996.87</v>
      </c>
    </row>
    <row r="1848" spans="1:25" x14ac:dyDescent="0.2">
      <c r="A1848">
        <v>647</v>
      </c>
      <c r="B1848" t="s">
        <v>641</v>
      </c>
      <c r="C1848" t="s">
        <v>15</v>
      </c>
      <c r="D1848">
        <v>188</v>
      </c>
      <c r="E1848">
        <v>367</v>
      </c>
      <c r="F1848">
        <v>263</v>
      </c>
      <c r="G1848">
        <v>218</v>
      </c>
      <c r="H1848">
        <v>710</v>
      </c>
      <c r="I1848">
        <v>593</v>
      </c>
      <c r="J1848">
        <v>812</v>
      </c>
      <c r="K1848" t="s">
        <v>2893</v>
      </c>
      <c r="L1848">
        <v>853</v>
      </c>
      <c r="M1848">
        <v>44.43</v>
      </c>
      <c r="N1848">
        <v>2015</v>
      </c>
      <c r="O1848" t="str">
        <f>VLOOKUP(C1848, Query[[Country]:[Population Rank]],2,FALSE)</f>
        <v>3</v>
      </c>
      <c r="P1848" t="str">
        <f>VLOOKUP(C1848, Query[[Country]:[Growth Rate]],3,FALSE)</f>
        <v>0.59%</v>
      </c>
      <c r="Q1848" t="str">
        <f>VLOOKUP(C1848, Query[[Country]:[World Percentage]],4,FALSE)</f>
        <v>4.25%</v>
      </c>
      <c r="R1848" t="str">
        <f>VLOOKUP(C1848, Query[[Country]:[Density]],5,FALSE)</f>
        <v>35.32</v>
      </c>
      <c r="S1848" t="str">
        <f>VLOOKUP(C1848, Query[[Country]:[Land Area]],6, FALSE)</f>
        <v>9,147,420</v>
      </c>
      <c r="T1848" t="str">
        <f>VLOOKUP(C1848, Query[[Country]:[Area]],10, FALSE)</f>
        <v>9,372,610</v>
      </c>
      <c r="U1848" t="str">
        <f>VLOOKUP(C1848, Query[[Country]:[Region]],12, FALSE)</f>
        <v>Americas</v>
      </c>
      <c r="V1848" t="str">
        <f>VLOOKUP(C1848, Query[[Country]:[Subregion]],13, FALSE)</f>
        <v>Northern America</v>
      </c>
      <c r="W1848" t="str">
        <f>VLOOKUP(C1848, Query[[Country]:[GDP (IMF)]],16, FALSE)</f>
        <v>$22.20 Tn</v>
      </c>
      <c r="X1848" t="str">
        <f>VLOOKUP(C1848, Query[[Country]:[GDP (UN)]],17, FALSE)</f>
        <v>$18.62 Tn</v>
      </c>
      <c r="Y1848">
        <f>VLOOKUP(C1848, Query[[Country]:[GDP Per Capita]],18, FALSE)</f>
        <v>67063.27</v>
      </c>
    </row>
    <row r="1849" spans="1:25" x14ac:dyDescent="0.2">
      <c r="A1849">
        <v>648</v>
      </c>
      <c r="B1849" t="s">
        <v>607</v>
      </c>
      <c r="C1849" t="s">
        <v>30</v>
      </c>
      <c r="D1849">
        <v>39</v>
      </c>
      <c r="E1849">
        <v>367</v>
      </c>
      <c r="F1849">
        <v>476</v>
      </c>
      <c r="G1849">
        <v>218</v>
      </c>
      <c r="H1849">
        <v>834</v>
      </c>
      <c r="I1849">
        <v>708</v>
      </c>
      <c r="J1849">
        <v>645</v>
      </c>
      <c r="K1849" t="s">
        <v>2914</v>
      </c>
      <c r="L1849">
        <v>163</v>
      </c>
      <c r="M1849">
        <v>44.43</v>
      </c>
      <c r="N1849">
        <v>2015</v>
      </c>
      <c r="O1849" t="str">
        <f>VLOOKUP(C1849, Query[[Country]:[Population Rank]],2,FALSE)</f>
        <v>11</v>
      </c>
      <c r="P1849" t="str">
        <f>VLOOKUP(C1849, Query[[Country]:[Growth Rate]],3,FALSE)</f>
        <v>-0.30%</v>
      </c>
      <c r="Q1849" t="str">
        <f>VLOOKUP(C1849, Query[[Country]:[World Percentage]],4,FALSE)</f>
        <v>1.62%</v>
      </c>
      <c r="R1849" t="str">
        <f>VLOOKUP(C1849, Query[[Country]:[Density]],5,FALSE)</f>
        <v>334.66</v>
      </c>
      <c r="S1849" t="str">
        <f>VLOOKUP(C1849, Query[[Country]:[Land Area]],6, FALSE)</f>
        <v>364,555</v>
      </c>
      <c r="T1849" t="str">
        <f>VLOOKUP(C1849, Query[[Country]:[Area]],10, FALSE)</f>
        <v>377,930</v>
      </c>
      <c r="U1849" t="str">
        <f>VLOOKUP(C1849, Query[[Country]:[Region]],12, FALSE)</f>
        <v>Asia</v>
      </c>
      <c r="V1849" t="str">
        <f>VLOOKUP(C1849, Query[[Country]:[Subregion]],13, FALSE)</f>
        <v>Eastern Asia</v>
      </c>
      <c r="W1849" t="str">
        <f>VLOOKUP(C1849, Query[[Country]:[GDP (IMF)]],16, FALSE)</f>
        <v>$5.50 Tn</v>
      </c>
      <c r="X1849" t="str">
        <f>VLOOKUP(C1849, Query[[Country]:[GDP (UN)]],17, FALSE)</f>
        <v>$4.94 Tn</v>
      </c>
      <c r="Y1849">
        <f>VLOOKUP(C1849, Query[[Country]:[GDP Per Capita]],18, FALSE)</f>
        <v>43450.14</v>
      </c>
    </row>
    <row r="1850" spans="1:25" x14ac:dyDescent="0.2">
      <c r="A1850">
        <v>649</v>
      </c>
      <c r="B1850" t="s">
        <v>707</v>
      </c>
      <c r="C1850" t="s">
        <v>189</v>
      </c>
      <c r="D1850">
        <v>6</v>
      </c>
      <c r="E1850">
        <v>367</v>
      </c>
      <c r="F1850">
        <v>516</v>
      </c>
      <c r="G1850">
        <v>218</v>
      </c>
      <c r="H1850">
        <v>592</v>
      </c>
      <c r="I1850">
        <v>937</v>
      </c>
      <c r="J1850">
        <v>511</v>
      </c>
      <c r="K1850" t="s">
        <v>2885</v>
      </c>
      <c r="L1850">
        <v>691</v>
      </c>
      <c r="M1850">
        <v>44.43</v>
      </c>
      <c r="N1850">
        <v>2015</v>
      </c>
    </row>
    <row r="1851" spans="1:25" x14ac:dyDescent="0.2">
      <c r="A1851">
        <v>650</v>
      </c>
      <c r="B1851" t="s">
        <v>656</v>
      </c>
      <c r="C1851" t="s">
        <v>15</v>
      </c>
      <c r="D1851">
        <v>189</v>
      </c>
      <c r="E1851">
        <v>171</v>
      </c>
      <c r="F1851">
        <v>567</v>
      </c>
      <c r="G1851">
        <v>218</v>
      </c>
      <c r="H1851">
        <v>893</v>
      </c>
      <c r="I1851">
        <v>771</v>
      </c>
      <c r="J1851">
        <v>645</v>
      </c>
      <c r="K1851" t="s">
        <v>2899</v>
      </c>
      <c r="L1851">
        <v>720</v>
      </c>
      <c r="M1851">
        <v>44.43</v>
      </c>
      <c r="N1851">
        <v>2015</v>
      </c>
      <c r="O1851" t="str">
        <f>VLOOKUP(C1851, Query[[Country]:[Population Rank]],2,FALSE)</f>
        <v>3</v>
      </c>
      <c r="P1851" t="str">
        <f>VLOOKUP(C1851, Query[[Country]:[Growth Rate]],3,FALSE)</f>
        <v>0.59%</v>
      </c>
      <c r="Q1851" t="str">
        <f>VLOOKUP(C1851, Query[[Country]:[World Percentage]],4,FALSE)</f>
        <v>4.25%</v>
      </c>
      <c r="R1851" t="str">
        <f>VLOOKUP(C1851, Query[[Country]:[Density]],5,FALSE)</f>
        <v>35.32</v>
      </c>
      <c r="S1851" t="str">
        <f>VLOOKUP(C1851, Query[[Country]:[Land Area]],6, FALSE)</f>
        <v>9,147,420</v>
      </c>
      <c r="T1851" t="str">
        <f>VLOOKUP(C1851, Query[[Country]:[Area]],10, FALSE)</f>
        <v>9,372,610</v>
      </c>
      <c r="U1851" t="str">
        <f>VLOOKUP(C1851, Query[[Country]:[Region]],12, FALSE)</f>
        <v>Americas</v>
      </c>
      <c r="V1851" t="str">
        <f>VLOOKUP(C1851, Query[[Country]:[Subregion]],13, FALSE)</f>
        <v>Northern America</v>
      </c>
      <c r="W1851" t="str">
        <f>VLOOKUP(C1851, Query[[Country]:[GDP (IMF)]],16, FALSE)</f>
        <v>$22.20 Tn</v>
      </c>
      <c r="X1851" t="str">
        <f>VLOOKUP(C1851, Query[[Country]:[GDP (UN)]],17, FALSE)</f>
        <v>$18.62 Tn</v>
      </c>
      <c r="Y1851">
        <f>VLOOKUP(C1851, Query[[Country]:[GDP Per Capita]],18, FALSE)</f>
        <v>67063.27</v>
      </c>
    </row>
    <row r="1852" spans="1:25" x14ac:dyDescent="0.2">
      <c r="A1852">
        <v>651</v>
      </c>
      <c r="B1852" t="s">
        <v>615</v>
      </c>
      <c r="C1852" t="s">
        <v>30</v>
      </c>
      <c r="D1852">
        <v>40</v>
      </c>
      <c r="E1852">
        <v>367</v>
      </c>
      <c r="F1852">
        <v>514</v>
      </c>
      <c r="G1852">
        <v>218</v>
      </c>
      <c r="H1852">
        <v>619</v>
      </c>
      <c r="I1852">
        <v>582</v>
      </c>
      <c r="J1852">
        <v>511</v>
      </c>
      <c r="K1852" t="s">
        <v>2869</v>
      </c>
      <c r="L1852">
        <v>418</v>
      </c>
      <c r="M1852">
        <v>44.43</v>
      </c>
      <c r="N1852">
        <v>2015</v>
      </c>
      <c r="O1852" t="str">
        <f>VLOOKUP(C1852, Query[[Country]:[Population Rank]],2,FALSE)</f>
        <v>11</v>
      </c>
      <c r="P1852" t="str">
        <f>VLOOKUP(C1852, Query[[Country]:[Growth Rate]],3,FALSE)</f>
        <v>-0.30%</v>
      </c>
      <c r="Q1852" t="str">
        <f>VLOOKUP(C1852, Query[[Country]:[World Percentage]],4,FALSE)</f>
        <v>1.62%</v>
      </c>
      <c r="R1852" t="str">
        <f>VLOOKUP(C1852, Query[[Country]:[Density]],5,FALSE)</f>
        <v>334.66</v>
      </c>
      <c r="S1852" t="str">
        <f>VLOOKUP(C1852, Query[[Country]:[Land Area]],6, FALSE)</f>
        <v>364,555</v>
      </c>
      <c r="T1852" t="str">
        <f>VLOOKUP(C1852, Query[[Country]:[Area]],10, FALSE)</f>
        <v>377,930</v>
      </c>
      <c r="U1852" t="str">
        <f>VLOOKUP(C1852, Query[[Country]:[Region]],12, FALSE)</f>
        <v>Asia</v>
      </c>
      <c r="V1852" t="str">
        <f>VLOOKUP(C1852, Query[[Country]:[Subregion]],13, FALSE)</f>
        <v>Eastern Asia</v>
      </c>
      <c r="W1852" t="str">
        <f>VLOOKUP(C1852, Query[[Country]:[GDP (IMF)]],16, FALSE)</f>
        <v>$5.50 Tn</v>
      </c>
      <c r="X1852" t="str">
        <f>VLOOKUP(C1852, Query[[Country]:[GDP (UN)]],17, FALSE)</f>
        <v>$4.94 Tn</v>
      </c>
      <c r="Y1852">
        <f>VLOOKUP(C1852, Query[[Country]:[GDP Per Capita]],18, FALSE)</f>
        <v>43450.14</v>
      </c>
    </row>
    <row r="1853" spans="1:25" x14ac:dyDescent="0.2">
      <c r="A1853">
        <v>652</v>
      </c>
      <c r="B1853" t="s">
        <v>621</v>
      </c>
      <c r="C1853" t="s">
        <v>622</v>
      </c>
      <c r="D1853">
        <v>1</v>
      </c>
      <c r="E1853">
        <v>367</v>
      </c>
      <c r="F1853">
        <v>189</v>
      </c>
      <c r="G1853">
        <v>218</v>
      </c>
      <c r="H1853">
        <v>898</v>
      </c>
      <c r="I1853">
        <v>561</v>
      </c>
      <c r="J1853">
        <v>428</v>
      </c>
      <c r="K1853" t="s">
        <v>2909</v>
      </c>
      <c r="L1853">
        <v>749</v>
      </c>
      <c r="M1853">
        <v>44.43</v>
      </c>
      <c r="N1853">
        <v>2015</v>
      </c>
      <c r="O1853" t="str">
        <f>VLOOKUP(C1853, Query[[Country]:[Population Rank]],2,FALSE)</f>
        <v>29</v>
      </c>
      <c r="P1853" t="str">
        <f>VLOOKUP(C1853, Query[[Country]:[Growth Rate]],3,FALSE)</f>
        <v>1.08%</v>
      </c>
      <c r="Q1853" t="str">
        <f>VLOOKUP(C1853, Query[[Country]:[World Percentage]],4,FALSE)</f>
        <v>0.65%</v>
      </c>
      <c r="R1853" t="str">
        <f>VLOOKUP(C1853, Query[[Country]:[Density]],5,FALSE)</f>
        <v>44.57</v>
      </c>
      <c r="S1853" t="str">
        <f>VLOOKUP(C1853, Query[[Country]:[Land Area]],6, FALSE)</f>
        <v>1,109,500</v>
      </c>
      <c r="T1853" t="str">
        <f>VLOOKUP(C1853, Query[[Country]:[Area]],10, FALSE)</f>
        <v>1,141,748</v>
      </c>
      <c r="U1853" t="str">
        <f>VLOOKUP(C1853, Query[[Country]:[Region]],12, FALSE)</f>
        <v>Americas</v>
      </c>
      <c r="V1853" t="str">
        <f>VLOOKUP(C1853, Query[[Country]:[Subregion]],13, FALSE)</f>
        <v>South America</v>
      </c>
      <c r="W1853" t="str">
        <f>VLOOKUP(C1853, Query[[Country]:[GDP (IMF)]],16, FALSE)</f>
        <v>$352.81 Bn</v>
      </c>
      <c r="X1853" t="str">
        <f>VLOOKUP(C1853, Query[[Country]:[GDP (UN)]],17, FALSE)</f>
        <v>$282.46 Bn</v>
      </c>
      <c r="Y1853">
        <f>VLOOKUP(C1853, Query[[Country]:[GDP Per Capita]],18, FALSE)</f>
        <v>6933.76</v>
      </c>
    </row>
    <row r="1854" spans="1:25" x14ac:dyDescent="0.2">
      <c r="A1854">
        <v>653</v>
      </c>
      <c r="B1854" t="s">
        <v>613</v>
      </c>
      <c r="C1854" t="s">
        <v>95</v>
      </c>
      <c r="D1854">
        <v>34</v>
      </c>
      <c r="E1854">
        <v>367</v>
      </c>
      <c r="F1854">
        <v>567</v>
      </c>
      <c r="G1854">
        <v>218</v>
      </c>
      <c r="H1854">
        <v>465</v>
      </c>
      <c r="I1854">
        <v>798</v>
      </c>
      <c r="J1854">
        <v>645</v>
      </c>
      <c r="K1854" t="s">
        <v>2896</v>
      </c>
      <c r="L1854">
        <v>283</v>
      </c>
      <c r="M1854">
        <v>44.43</v>
      </c>
      <c r="N1854">
        <v>2015</v>
      </c>
      <c r="O1854" t="str">
        <f>VLOOKUP(C1854, Query[[Country]:[Population Rank]],2,FALSE)</f>
        <v>23</v>
      </c>
      <c r="P1854" t="str">
        <f>VLOOKUP(C1854, Query[[Country]:[Growth Rate]],3,FALSE)</f>
        <v>-0.15%</v>
      </c>
      <c r="Q1854" t="str">
        <f>VLOOKUP(C1854, Query[[Country]:[World Percentage]],4,FALSE)</f>
        <v>0.78%</v>
      </c>
      <c r="R1854" t="str">
        <f>VLOOKUP(C1854, Query[[Country]:[Density]],5,FALSE)</f>
        <v>200.65</v>
      </c>
      <c r="S1854" t="str">
        <f>VLOOKUP(C1854, Query[[Country]:[Land Area]],6, FALSE)</f>
        <v>294,140</v>
      </c>
      <c r="T1854" t="str">
        <f>VLOOKUP(C1854, Query[[Country]:[Area]],10, FALSE)</f>
        <v>301,336</v>
      </c>
      <c r="U1854" t="str">
        <f>VLOOKUP(C1854, Query[[Country]:[Region]],12, FALSE)</f>
        <v>Europe</v>
      </c>
      <c r="V1854" t="str">
        <f>VLOOKUP(C1854, Query[[Country]:[Subregion]],13, FALSE)</f>
        <v>Southern Europe</v>
      </c>
      <c r="W1854" t="str">
        <f>VLOOKUP(C1854, Query[[Country]:[GDP (IMF)]],16, FALSE)</f>
        <v>$2.09 Tn</v>
      </c>
      <c r="X1854" t="str">
        <f>VLOOKUP(C1854, Query[[Country]:[GDP (UN)]],17, FALSE)</f>
        <v>$1.86 Tn</v>
      </c>
      <c r="Y1854">
        <f>VLOOKUP(C1854, Query[[Country]:[GDP Per Capita]],18, FALSE)</f>
        <v>34574.71</v>
      </c>
    </row>
    <row r="1855" spans="1:25" x14ac:dyDescent="0.2">
      <c r="A1855">
        <v>654</v>
      </c>
      <c r="B1855" t="s">
        <v>683</v>
      </c>
      <c r="C1855" t="s">
        <v>66</v>
      </c>
      <c r="D1855">
        <v>28</v>
      </c>
      <c r="E1855">
        <v>224</v>
      </c>
      <c r="F1855">
        <v>567</v>
      </c>
      <c r="G1855">
        <v>218</v>
      </c>
      <c r="H1855">
        <v>513</v>
      </c>
      <c r="I1855">
        <v>527</v>
      </c>
      <c r="J1855">
        <v>812</v>
      </c>
      <c r="K1855" t="s">
        <v>2869</v>
      </c>
      <c r="L1855">
        <v>774</v>
      </c>
      <c r="M1855">
        <v>44.42</v>
      </c>
      <c r="N1855">
        <v>2015</v>
      </c>
      <c r="O1855" t="str">
        <f>VLOOKUP(C1855, Query[[Country]:[Population Rank]],2,FALSE)</f>
        <v>22</v>
      </c>
      <c r="P1855" t="str">
        <f>VLOOKUP(C1855, Query[[Country]:[Growth Rate]],3,FALSE)</f>
        <v>0.22%</v>
      </c>
      <c r="Q1855" t="str">
        <f>VLOOKUP(C1855, Query[[Country]:[World Percentage]],4,FALSE)</f>
        <v>0.84%</v>
      </c>
      <c r="R1855" t="str">
        <f>VLOOKUP(C1855, Query[[Country]:[Density]],5,FALSE)</f>
        <v>118.31</v>
      </c>
      <c r="S1855" t="str">
        <f>VLOOKUP(C1855, Query[[Country]:[Land Area]],6, FALSE)</f>
        <v>547,557</v>
      </c>
      <c r="T1855" t="str">
        <f>VLOOKUP(C1855, Query[[Country]:[Area]],10, FALSE)</f>
        <v>551,695</v>
      </c>
      <c r="U1855" t="str">
        <f>VLOOKUP(C1855, Query[[Country]:[Region]],12, FALSE)</f>
        <v>Europe</v>
      </c>
      <c r="V1855" t="str">
        <f>VLOOKUP(C1855, Query[[Country]:[Subregion]],13, FALSE)</f>
        <v>Western Europe</v>
      </c>
      <c r="W1855" t="str">
        <f>VLOOKUP(C1855, Query[[Country]:[GDP (IMF)]],16, FALSE)</f>
        <v>$2.88 Tn</v>
      </c>
      <c r="X1855" t="str">
        <f>VLOOKUP(C1855, Query[[Country]:[GDP (UN)]],17, FALSE)</f>
        <v>$2.47 Tn</v>
      </c>
      <c r="Y1855">
        <f>VLOOKUP(C1855, Query[[Country]:[GDP Per Capita]],18, FALSE)</f>
        <v>44061.52</v>
      </c>
    </row>
    <row r="1856" spans="1:25" x14ac:dyDescent="0.2">
      <c r="A1856">
        <v>655</v>
      </c>
      <c r="B1856" t="s">
        <v>670</v>
      </c>
      <c r="C1856" t="s">
        <v>15</v>
      </c>
      <c r="D1856">
        <v>190</v>
      </c>
      <c r="E1856">
        <v>367</v>
      </c>
      <c r="F1856">
        <v>567</v>
      </c>
      <c r="G1856">
        <v>218</v>
      </c>
      <c r="H1856">
        <v>664</v>
      </c>
      <c r="I1856">
        <v>417</v>
      </c>
      <c r="J1856">
        <v>511</v>
      </c>
      <c r="K1856" t="s">
        <v>2899</v>
      </c>
      <c r="L1856">
        <v>469</v>
      </c>
      <c r="M1856">
        <v>44.42</v>
      </c>
      <c r="N1856">
        <v>2015</v>
      </c>
      <c r="O1856" t="str">
        <f>VLOOKUP(C1856, Query[[Country]:[Population Rank]],2,FALSE)</f>
        <v>3</v>
      </c>
      <c r="P1856" t="str">
        <f>VLOOKUP(C1856, Query[[Country]:[Growth Rate]],3,FALSE)</f>
        <v>0.59%</v>
      </c>
      <c r="Q1856" t="str">
        <f>VLOOKUP(C1856, Query[[Country]:[World Percentage]],4,FALSE)</f>
        <v>4.25%</v>
      </c>
      <c r="R1856" t="str">
        <f>VLOOKUP(C1856, Query[[Country]:[Density]],5,FALSE)</f>
        <v>35.32</v>
      </c>
      <c r="S1856" t="str">
        <f>VLOOKUP(C1856, Query[[Country]:[Land Area]],6, FALSE)</f>
        <v>9,147,420</v>
      </c>
      <c r="T1856" t="str">
        <f>VLOOKUP(C1856, Query[[Country]:[Area]],10, FALSE)</f>
        <v>9,372,610</v>
      </c>
      <c r="U1856" t="str">
        <f>VLOOKUP(C1856, Query[[Country]:[Region]],12, FALSE)</f>
        <v>Americas</v>
      </c>
      <c r="V1856" t="str">
        <f>VLOOKUP(C1856, Query[[Country]:[Subregion]],13, FALSE)</f>
        <v>Northern America</v>
      </c>
      <c r="W1856" t="str">
        <f>VLOOKUP(C1856, Query[[Country]:[GDP (IMF)]],16, FALSE)</f>
        <v>$22.20 Tn</v>
      </c>
      <c r="X1856" t="str">
        <f>VLOOKUP(C1856, Query[[Country]:[GDP (UN)]],17, FALSE)</f>
        <v>$18.62 Tn</v>
      </c>
      <c r="Y1856">
        <f>VLOOKUP(C1856, Query[[Country]:[GDP Per Capita]],18, FALSE)</f>
        <v>67063.27</v>
      </c>
    </row>
    <row r="1857" spans="1:25" x14ac:dyDescent="0.2">
      <c r="A1857">
        <v>656</v>
      </c>
      <c r="B1857" t="s">
        <v>704</v>
      </c>
      <c r="C1857" t="s">
        <v>15</v>
      </c>
      <c r="D1857">
        <v>191</v>
      </c>
      <c r="E1857">
        <v>367</v>
      </c>
      <c r="F1857">
        <v>567</v>
      </c>
      <c r="G1857">
        <v>218</v>
      </c>
      <c r="H1857">
        <v>719</v>
      </c>
      <c r="I1857">
        <v>590</v>
      </c>
      <c r="J1857">
        <v>511</v>
      </c>
      <c r="K1857" t="s">
        <v>2869</v>
      </c>
      <c r="L1857">
        <v>379</v>
      </c>
      <c r="M1857">
        <v>44.42</v>
      </c>
      <c r="N1857">
        <v>2015</v>
      </c>
      <c r="O1857" t="str">
        <f>VLOOKUP(C1857, Query[[Country]:[Population Rank]],2,FALSE)</f>
        <v>3</v>
      </c>
      <c r="P1857" t="str">
        <f>VLOOKUP(C1857, Query[[Country]:[Growth Rate]],3,FALSE)</f>
        <v>0.59%</v>
      </c>
      <c r="Q1857" t="str">
        <f>VLOOKUP(C1857, Query[[Country]:[World Percentage]],4,FALSE)</f>
        <v>4.25%</v>
      </c>
      <c r="R1857" t="str">
        <f>VLOOKUP(C1857, Query[[Country]:[Density]],5,FALSE)</f>
        <v>35.32</v>
      </c>
      <c r="S1857" t="str">
        <f>VLOOKUP(C1857, Query[[Country]:[Land Area]],6, FALSE)</f>
        <v>9,147,420</v>
      </c>
      <c r="T1857" t="str">
        <f>VLOOKUP(C1857, Query[[Country]:[Area]],10, FALSE)</f>
        <v>9,372,610</v>
      </c>
      <c r="U1857" t="str">
        <f>VLOOKUP(C1857, Query[[Country]:[Region]],12, FALSE)</f>
        <v>Americas</v>
      </c>
      <c r="V1857" t="str">
        <f>VLOOKUP(C1857, Query[[Country]:[Subregion]],13, FALSE)</f>
        <v>Northern America</v>
      </c>
      <c r="W1857" t="str">
        <f>VLOOKUP(C1857, Query[[Country]:[GDP (IMF)]],16, FALSE)</f>
        <v>$22.20 Tn</v>
      </c>
      <c r="X1857" t="str">
        <f>VLOOKUP(C1857, Query[[Country]:[GDP (UN)]],17, FALSE)</f>
        <v>$18.62 Tn</v>
      </c>
      <c r="Y1857">
        <f>VLOOKUP(C1857, Query[[Country]:[GDP Per Capita]],18, FALSE)</f>
        <v>67063.27</v>
      </c>
    </row>
    <row r="1858" spans="1:25" x14ac:dyDescent="0.2">
      <c r="A1858">
        <v>657</v>
      </c>
      <c r="B1858" t="s">
        <v>767</v>
      </c>
      <c r="C1858" t="s">
        <v>30</v>
      </c>
      <c r="D1858">
        <v>41</v>
      </c>
      <c r="E1858">
        <v>367</v>
      </c>
      <c r="F1858">
        <v>567</v>
      </c>
      <c r="G1858">
        <v>218</v>
      </c>
      <c r="H1858">
        <v>753</v>
      </c>
      <c r="I1858">
        <v>787</v>
      </c>
      <c r="J1858">
        <v>645</v>
      </c>
      <c r="K1858" t="s">
        <v>2915</v>
      </c>
      <c r="L1858">
        <v>202</v>
      </c>
      <c r="M1858">
        <v>44.42</v>
      </c>
      <c r="N1858">
        <v>2015</v>
      </c>
      <c r="O1858" t="str">
        <f>VLOOKUP(C1858, Query[[Country]:[Population Rank]],2,FALSE)</f>
        <v>11</v>
      </c>
      <c r="P1858" t="str">
        <f>VLOOKUP(C1858, Query[[Country]:[Growth Rate]],3,FALSE)</f>
        <v>-0.30%</v>
      </c>
      <c r="Q1858" t="str">
        <f>VLOOKUP(C1858, Query[[Country]:[World Percentage]],4,FALSE)</f>
        <v>1.62%</v>
      </c>
      <c r="R1858" t="str">
        <f>VLOOKUP(C1858, Query[[Country]:[Density]],5,FALSE)</f>
        <v>334.66</v>
      </c>
      <c r="S1858" t="str">
        <f>VLOOKUP(C1858, Query[[Country]:[Land Area]],6, FALSE)</f>
        <v>364,555</v>
      </c>
      <c r="T1858" t="str">
        <f>VLOOKUP(C1858, Query[[Country]:[Area]],10, FALSE)</f>
        <v>377,930</v>
      </c>
      <c r="U1858" t="str">
        <f>VLOOKUP(C1858, Query[[Country]:[Region]],12, FALSE)</f>
        <v>Asia</v>
      </c>
      <c r="V1858" t="str">
        <f>VLOOKUP(C1858, Query[[Country]:[Subregion]],13, FALSE)</f>
        <v>Eastern Asia</v>
      </c>
      <c r="W1858" t="str">
        <f>VLOOKUP(C1858, Query[[Country]:[GDP (IMF)]],16, FALSE)</f>
        <v>$5.50 Tn</v>
      </c>
      <c r="X1858" t="str">
        <f>VLOOKUP(C1858, Query[[Country]:[GDP (UN)]],17, FALSE)</f>
        <v>$4.94 Tn</v>
      </c>
      <c r="Y1858">
        <f>VLOOKUP(C1858, Query[[Country]:[GDP Per Capita]],18, FALSE)</f>
        <v>43450.14</v>
      </c>
    </row>
    <row r="1859" spans="1:25" x14ac:dyDescent="0.2">
      <c r="A1859">
        <v>658</v>
      </c>
      <c r="B1859" t="s">
        <v>660</v>
      </c>
      <c r="C1859" t="s">
        <v>301</v>
      </c>
      <c r="D1859">
        <v>5</v>
      </c>
      <c r="E1859">
        <v>367</v>
      </c>
      <c r="F1859">
        <v>496</v>
      </c>
      <c r="G1859">
        <v>218</v>
      </c>
      <c r="H1859">
        <v>570</v>
      </c>
      <c r="I1859">
        <v>554</v>
      </c>
      <c r="J1859">
        <v>812</v>
      </c>
      <c r="K1859" t="s">
        <v>2899</v>
      </c>
      <c r="L1859">
        <v>723</v>
      </c>
      <c r="M1859">
        <v>44.42</v>
      </c>
      <c r="N1859">
        <v>2015</v>
      </c>
      <c r="O1859" t="str">
        <f>VLOOKUP(C1859, Query[[Country]:[Population Rank]],2,FALSE)</f>
        <v>126</v>
      </c>
      <c r="P1859" t="str">
        <f>VLOOKUP(C1859, Query[[Country]:[Growth Rate]],3,FALSE)</f>
        <v>0.82%</v>
      </c>
      <c r="Q1859" t="str">
        <f>VLOOKUP(C1859, Query[[Country]:[World Percentage]],4,FALSE)</f>
        <v>0.06%</v>
      </c>
      <c r="R1859" t="str">
        <f>VLOOKUP(C1859, Query[[Country]:[Density]],5,FALSE)</f>
        <v>17.83</v>
      </c>
      <c r="S1859" t="str">
        <f>VLOOKUP(C1859, Query[[Country]:[Land Area]],6, FALSE)</f>
        <v>263,310</v>
      </c>
      <c r="T1859" t="str">
        <f>VLOOKUP(C1859, Query[[Country]:[Area]],10, FALSE)</f>
        <v>270,467</v>
      </c>
      <c r="U1859" t="str">
        <f>VLOOKUP(C1859, Query[[Country]:[Region]],12, FALSE)</f>
        <v>Oceania</v>
      </c>
      <c r="V1859" t="str">
        <f>VLOOKUP(C1859, Query[[Country]:[Subregion]],13, FALSE)</f>
        <v>Australia and New Zealand</v>
      </c>
      <c r="W1859" t="str">
        <f>VLOOKUP(C1859, Query[[Country]:[GDP (IMF)]],16, FALSE)</f>
        <v>$224.94 Bn</v>
      </c>
      <c r="X1859" t="str">
        <f>VLOOKUP(C1859, Query[[Country]:[GDP (UN)]],17, FALSE)</f>
        <v>$187.52 Bn</v>
      </c>
      <c r="Y1859">
        <f>VLOOKUP(C1859, Query[[Country]:[GDP Per Capita]],18, FALSE)</f>
        <v>46647.06</v>
      </c>
    </row>
    <row r="1860" spans="1:25" x14ac:dyDescent="0.2">
      <c r="A1860">
        <v>659</v>
      </c>
      <c r="B1860" t="s">
        <v>755</v>
      </c>
      <c r="C1860" t="s">
        <v>138</v>
      </c>
      <c r="D1860">
        <v>37</v>
      </c>
      <c r="E1860">
        <v>367</v>
      </c>
      <c r="F1860">
        <v>567</v>
      </c>
      <c r="G1860">
        <v>218</v>
      </c>
      <c r="H1860">
        <v>805</v>
      </c>
      <c r="I1860">
        <v>962</v>
      </c>
      <c r="J1860">
        <v>234</v>
      </c>
      <c r="K1860" t="s">
        <v>2911</v>
      </c>
      <c r="L1860">
        <v>726</v>
      </c>
      <c r="M1860">
        <v>44.41</v>
      </c>
      <c r="N1860">
        <v>2015</v>
      </c>
      <c r="O1860" t="str">
        <f>VLOOKUP(C1860, Query[[Country]:[Population Rank]],2,FALSE)</f>
        <v>1</v>
      </c>
      <c r="P1860" t="str">
        <f>VLOOKUP(C1860, Query[[Country]:[Growth Rate]],3,FALSE)</f>
        <v>0.39%</v>
      </c>
      <c r="Q1860" t="str">
        <f>VLOOKUP(C1860, Query[[Country]:[World Percentage]],4,FALSE)</f>
        <v>18.47%</v>
      </c>
      <c r="R1860" t="str">
        <f>VLOOKUP(C1860, Query[[Country]:[Density]],5,FALSE)</f>
        <v>148.28</v>
      </c>
      <c r="S1860" t="str">
        <f>VLOOKUP(C1860, Query[[Country]:[Land Area]],6, FALSE)</f>
        <v>9,388,211</v>
      </c>
      <c r="T1860" t="str">
        <f>VLOOKUP(C1860, Query[[Country]:[Area]],10, FALSE)</f>
        <v>9,706,961</v>
      </c>
      <c r="U1860" t="str">
        <f>VLOOKUP(C1860, Query[[Country]:[Region]],12, FALSE)</f>
        <v>Asia</v>
      </c>
      <c r="V1860" t="str">
        <f>VLOOKUP(C1860, Query[[Country]:[Subregion]],13, FALSE)</f>
        <v>Eastern Asia</v>
      </c>
      <c r="W1860" t="str">
        <f>VLOOKUP(C1860, Query[[Country]:[GDP (IMF)]],16, FALSE)</f>
        <v>$15.47 Tn</v>
      </c>
      <c r="X1860" t="str">
        <f>VLOOKUP(C1860, Query[[Country]:[GDP (UN)]],17, FALSE)</f>
        <v>$11.22 Tn</v>
      </c>
      <c r="Y1860">
        <f>VLOOKUP(C1860, Query[[Country]:[GDP Per Capita]],18, FALSE)</f>
        <v>10746.78</v>
      </c>
    </row>
    <row r="1861" spans="1:25" x14ac:dyDescent="0.2">
      <c r="A1861">
        <v>660</v>
      </c>
      <c r="B1861" t="s">
        <v>740</v>
      </c>
      <c r="C1861" t="s">
        <v>159</v>
      </c>
      <c r="D1861">
        <v>20</v>
      </c>
      <c r="E1861">
        <v>367</v>
      </c>
      <c r="F1861">
        <v>567</v>
      </c>
      <c r="G1861">
        <v>218</v>
      </c>
      <c r="H1861">
        <v>629</v>
      </c>
      <c r="I1861">
        <v>558</v>
      </c>
      <c r="J1861">
        <v>428</v>
      </c>
      <c r="K1861" t="s">
        <v>2869</v>
      </c>
      <c r="L1861">
        <v>503</v>
      </c>
      <c r="M1861">
        <v>44.41</v>
      </c>
      <c r="N1861">
        <v>2015</v>
      </c>
      <c r="O1861" t="str">
        <f>VLOOKUP(C1861, Query[[Country]:[Population Rank]],2,FALSE)</f>
        <v>30</v>
      </c>
      <c r="P1861" t="str">
        <f>VLOOKUP(C1861, Query[[Country]:[Growth Rate]],3,FALSE)</f>
        <v>0.04%</v>
      </c>
      <c r="Q1861" t="str">
        <f>VLOOKUP(C1861, Query[[Country]:[World Percentage]],4,FALSE)</f>
        <v>0.60%</v>
      </c>
      <c r="R1861" t="str">
        <f>VLOOKUP(C1861, Query[[Country]:[Density]],5,FALSE)</f>
        <v>92.40</v>
      </c>
      <c r="S1861" t="str">
        <f>VLOOKUP(C1861, Query[[Country]:[Land Area]],6, FALSE)</f>
        <v>498,800</v>
      </c>
      <c r="T1861" t="str">
        <f>VLOOKUP(C1861, Query[[Country]:[Area]],10, FALSE)</f>
        <v>505,992</v>
      </c>
      <c r="U1861" t="str">
        <f>VLOOKUP(C1861, Query[[Country]:[Region]],12, FALSE)</f>
        <v>Europe</v>
      </c>
      <c r="V1861" t="str">
        <f>VLOOKUP(C1861, Query[[Country]:[Subregion]],13, FALSE)</f>
        <v>Southern Europe</v>
      </c>
      <c r="W1861" t="str">
        <f>VLOOKUP(C1861, Query[[Country]:[GDP (IMF)]],16, FALSE)</f>
        <v>$1.50 Tn</v>
      </c>
      <c r="X1861" t="str">
        <f>VLOOKUP(C1861, Query[[Country]:[GDP (UN)]],17, FALSE)</f>
        <v>$1.24 Tn</v>
      </c>
      <c r="Y1861">
        <f>VLOOKUP(C1861, Query[[Country]:[GDP Per Capita]],18, FALSE)</f>
        <v>32019.83</v>
      </c>
    </row>
    <row r="1862" spans="1:25" x14ac:dyDescent="0.2">
      <c r="A1862">
        <v>661</v>
      </c>
      <c r="B1862" t="s">
        <v>700</v>
      </c>
      <c r="C1862" t="s">
        <v>15</v>
      </c>
      <c r="D1862">
        <v>192</v>
      </c>
      <c r="E1862">
        <v>367</v>
      </c>
      <c r="F1862">
        <v>245</v>
      </c>
      <c r="G1862">
        <v>218</v>
      </c>
      <c r="H1862">
        <v>800</v>
      </c>
      <c r="I1862">
        <v>548</v>
      </c>
      <c r="J1862">
        <v>812</v>
      </c>
      <c r="K1862" t="s">
        <v>2903</v>
      </c>
      <c r="L1862">
        <v>484</v>
      </c>
      <c r="M1862">
        <v>44.41</v>
      </c>
      <c r="N1862">
        <v>2015</v>
      </c>
      <c r="O1862" t="str">
        <f>VLOOKUP(C1862, Query[[Country]:[Population Rank]],2,FALSE)</f>
        <v>3</v>
      </c>
      <c r="P1862" t="str">
        <f>VLOOKUP(C1862, Query[[Country]:[Growth Rate]],3,FALSE)</f>
        <v>0.59%</v>
      </c>
      <c r="Q1862" t="str">
        <f>VLOOKUP(C1862, Query[[Country]:[World Percentage]],4,FALSE)</f>
        <v>4.25%</v>
      </c>
      <c r="R1862" t="str">
        <f>VLOOKUP(C1862, Query[[Country]:[Density]],5,FALSE)</f>
        <v>35.32</v>
      </c>
      <c r="S1862" t="str">
        <f>VLOOKUP(C1862, Query[[Country]:[Land Area]],6, FALSE)</f>
        <v>9,147,420</v>
      </c>
      <c r="T1862" t="str">
        <f>VLOOKUP(C1862, Query[[Country]:[Area]],10, FALSE)</f>
        <v>9,372,610</v>
      </c>
      <c r="U1862" t="str">
        <f>VLOOKUP(C1862, Query[[Country]:[Region]],12, FALSE)</f>
        <v>Americas</v>
      </c>
      <c r="V1862" t="str">
        <f>VLOOKUP(C1862, Query[[Country]:[Subregion]],13, FALSE)</f>
        <v>Northern America</v>
      </c>
      <c r="W1862" t="str">
        <f>VLOOKUP(C1862, Query[[Country]:[GDP (IMF)]],16, FALSE)</f>
        <v>$22.20 Tn</v>
      </c>
      <c r="X1862" t="str">
        <f>VLOOKUP(C1862, Query[[Country]:[GDP (UN)]],17, FALSE)</f>
        <v>$18.62 Tn</v>
      </c>
      <c r="Y1862">
        <f>VLOOKUP(C1862, Query[[Country]:[GDP Per Capita]],18, FALSE)</f>
        <v>67063.27</v>
      </c>
    </row>
    <row r="1863" spans="1:25" x14ac:dyDescent="0.2">
      <c r="A1863">
        <v>662</v>
      </c>
      <c r="B1863" t="s">
        <v>727</v>
      </c>
      <c r="C1863" t="s">
        <v>95</v>
      </c>
      <c r="D1863">
        <v>35</v>
      </c>
      <c r="E1863">
        <v>367</v>
      </c>
      <c r="F1863">
        <v>567</v>
      </c>
      <c r="G1863">
        <v>218</v>
      </c>
      <c r="H1863">
        <v>688</v>
      </c>
      <c r="I1863">
        <v>649</v>
      </c>
      <c r="J1863">
        <v>812</v>
      </c>
      <c r="K1863" t="s">
        <v>2885</v>
      </c>
      <c r="L1863">
        <v>748</v>
      </c>
      <c r="M1863">
        <v>44.41</v>
      </c>
      <c r="N1863">
        <v>2015</v>
      </c>
      <c r="O1863" t="str">
        <f>VLOOKUP(C1863, Query[[Country]:[Population Rank]],2,FALSE)</f>
        <v>23</v>
      </c>
      <c r="P1863" t="str">
        <f>VLOOKUP(C1863, Query[[Country]:[Growth Rate]],3,FALSE)</f>
        <v>-0.15%</v>
      </c>
      <c r="Q1863" t="str">
        <f>VLOOKUP(C1863, Query[[Country]:[World Percentage]],4,FALSE)</f>
        <v>0.78%</v>
      </c>
      <c r="R1863" t="str">
        <f>VLOOKUP(C1863, Query[[Country]:[Density]],5,FALSE)</f>
        <v>200.65</v>
      </c>
      <c r="S1863" t="str">
        <f>VLOOKUP(C1863, Query[[Country]:[Land Area]],6, FALSE)</f>
        <v>294,140</v>
      </c>
      <c r="T1863" t="str">
        <f>VLOOKUP(C1863, Query[[Country]:[Area]],10, FALSE)</f>
        <v>301,336</v>
      </c>
      <c r="U1863" t="str">
        <f>VLOOKUP(C1863, Query[[Country]:[Region]],12, FALSE)</f>
        <v>Europe</v>
      </c>
      <c r="V1863" t="str">
        <f>VLOOKUP(C1863, Query[[Country]:[Subregion]],13, FALSE)</f>
        <v>Southern Europe</v>
      </c>
      <c r="W1863" t="str">
        <f>VLOOKUP(C1863, Query[[Country]:[GDP (IMF)]],16, FALSE)</f>
        <v>$2.09 Tn</v>
      </c>
      <c r="X1863" t="str">
        <f>VLOOKUP(C1863, Query[[Country]:[GDP (UN)]],17, FALSE)</f>
        <v>$1.86 Tn</v>
      </c>
      <c r="Y1863">
        <f>VLOOKUP(C1863, Query[[Country]:[GDP Per Capita]],18, FALSE)</f>
        <v>34574.71</v>
      </c>
    </row>
    <row r="1864" spans="1:25" x14ac:dyDescent="0.2">
      <c r="A1864">
        <v>663</v>
      </c>
      <c r="B1864" t="s">
        <v>2788</v>
      </c>
      <c r="C1864" t="s">
        <v>52</v>
      </c>
      <c r="D1864">
        <v>25</v>
      </c>
      <c r="E1864">
        <v>367</v>
      </c>
      <c r="F1864">
        <v>422</v>
      </c>
      <c r="G1864">
        <v>218</v>
      </c>
      <c r="H1864">
        <v>537</v>
      </c>
      <c r="I1864">
        <v>534</v>
      </c>
      <c r="J1864">
        <v>428</v>
      </c>
      <c r="K1864" t="s">
        <v>2911</v>
      </c>
      <c r="L1864">
        <v>871</v>
      </c>
      <c r="M1864">
        <v>44.41</v>
      </c>
      <c r="N1864">
        <v>2015</v>
      </c>
      <c r="O1864" t="str">
        <f>VLOOKUP(C1864, Query[[Country]:[Population Rank]],2,FALSE)</f>
        <v>39</v>
      </c>
      <c r="P1864" t="str">
        <f>VLOOKUP(C1864, Query[[Country]:[Growth Rate]],3,FALSE)</f>
        <v>0.89%</v>
      </c>
      <c r="Q1864" t="str">
        <f>VLOOKUP(C1864, Query[[Country]:[World Percentage]],4,FALSE)</f>
        <v>0.48%</v>
      </c>
      <c r="R1864" t="str">
        <f>VLOOKUP(C1864, Query[[Country]:[Density]],5,FALSE)</f>
        <v>3.78</v>
      </c>
      <c r="S1864" t="str">
        <f>VLOOKUP(C1864, Query[[Country]:[Land Area]],6, FALSE)</f>
        <v>9,093,510</v>
      </c>
      <c r="T1864" t="str">
        <f>VLOOKUP(C1864, Query[[Country]:[Area]],10, FALSE)</f>
        <v>9,984,670</v>
      </c>
      <c r="U1864" t="str">
        <f>VLOOKUP(C1864, Query[[Country]:[Region]],12, FALSE)</f>
        <v>Americas</v>
      </c>
      <c r="V1864" t="str">
        <f>VLOOKUP(C1864, Query[[Country]:[Subregion]],13, FALSE)</f>
        <v>Northern America</v>
      </c>
      <c r="W1864" t="str">
        <f>VLOOKUP(C1864, Query[[Country]:[GDP (IMF)]],16, FALSE)</f>
        <v>$1.83 Tn</v>
      </c>
      <c r="X1864" t="str">
        <f>VLOOKUP(C1864, Query[[Country]:[GDP (UN)]],17, FALSE)</f>
        <v>$1.53 Tn</v>
      </c>
      <c r="Y1864">
        <f>VLOOKUP(C1864, Query[[Country]:[GDP Per Capita]],18, FALSE)</f>
        <v>48552.87</v>
      </c>
    </row>
    <row r="1865" spans="1:25" x14ac:dyDescent="0.2">
      <c r="A1865">
        <v>664</v>
      </c>
      <c r="B1865" t="s">
        <v>2790</v>
      </c>
      <c r="C1865" t="s">
        <v>168</v>
      </c>
      <c r="D1865">
        <v>7</v>
      </c>
      <c r="E1865">
        <v>367</v>
      </c>
      <c r="F1865">
        <v>567</v>
      </c>
      <c r="G1865">
        <v>218</v>
      </c>
      <c r="H1865">
        <v>356</v>
      </c>
      <c r="I1865">
        <v>613</v>
      </c>
      <c r="J1865">
        <v>511</v>
      </c>
      <c r="K1865" t="s">
        <v>2893</v>
      </c>
      <c r="L1865">
        <v>627</v>
      </c>
      <c r="M1865">
        <v>44.41</v>
      </c>
      <c r="N1865">
        <v>2015</v>
      </c>
      <c r="O1865" t="str">
        <f>VLOOKUP(C1865, Query[[Country]:[Population Rank]],2,FALSE)</f>
        <v>6</v>
      </c>
      <c r="P1865" t="str">
        <f>VLOOKUP(C1865, Query[[Country]:[Growth Rate]],3,FALSE)</f>
        <v>0.72%</v>
      </c>
      <c r="Q1865" t="str">
        <f>VLOOKUP(C1865, Query[[Country]:[World Percentage]],4,FALSE)</f>
        <v>2.73%</v>
      </c>
      <c r="R1865" t="str">
        <f>VLOOKUP(C1865, Query[[Country]:[Density]],5,FALSE)</f>
        <v>24.96</v>
      </c>
      <c r="S1865" t="str">
        <f>VLOOKUP(C1865, Query[[Country]:[Land Area]],6, FALSE)</f>
        <v>8,358,140</v>
      </c>
      <c r="T1865" t="str">
        <f>VLOOKUP(C1865, Query[[Country]:[Area]],10, FALSE)</f>
        <v>8,515,767</v>
      </c>
      <c r="U1865" t="str">
        <f>VLOOKUP(C1865, Query[[Country]:[Region]],12, FALSE)</f>
        <v>Americas</v>
      </c>
      <c r="V1865" t="str">
        <f>VLOOKUP(C1865, Query[[Country]:[Subregion]],13, FALSE)</f>
        <v>South America</v>
      </c>
      <c r="W1865" t="str">
        <f>VLOOKUP(C1865, Query[[Country]:[GDP (IMF)]],16, FALSE)</f>
        <v>$2.06 Tn</v>
      </c>
      <c r="X1865" t="str">
        <f>VLOOKUP(C1865, Query[[Country]:[GDP (UN)]],17, FALSE)</f>
        <v>$1.80 Tn</v>
      </c>
      <c r="Y1865">
        <f>VLOOKUP(C1865, Query[[Country]:[GDP Per Capita]],18, FALSE)</f>
        <v>9703.17</v>
      </c>
    </row>
    <row r="1866" spans="1:25" x14ac:dyDescent="0.2">
      <c r="A1866">
        <v>665</v>
      </c>
      <c r="B1866" t="s">
        <v>703</v>
      </c>
      <c r="C1866" t="s">
        <v>15</v>
      </c>
      <c r="D1866">
        <v>193</v>
      </c>
      <c r="E1866">
        <v>367</v>
      </c>
      <c r="F1866">
        <v>567</v>
      </c>
      <c r="G1866">
        <v>218</v>
      </c>
      <c r="H1866">
        <v>848</v>
      </c>
      <c r="I1866">
        <v>755</v>
      </c>
      <c r="J1866">
        <v>645</v>
      </c>
      <c r="K1866" t="s">
        <v>2885</v>
      </c>
      <c r="L1866">
        <v>555</v>
      </c>
      <c r="M1866">
        <v>44.41</v>
      </c>
      <c r="N1866">
        <v>2015</v>
      </c>
      <c r="O1866" t="str">
        <f>VLOOKUP(C1866, Query[[Country]:[Population Rank]],2,FALSE)</f>
        <v>3</v>
      </c>
      <c r="P1866" t="str">
        <f>VLOOKUP(C1866, Query[[Country]:[Growth Rate]],3,FALSE)</f>
        <v>0.59%</v>
      </c>
      <c r="Q1866" t="str">
        <f>VLOOKUP(C1866, Query[[Country]:[World Percentage]],4,FALSE)</f>
        <v>4.25%</v>
      </c>
      <c r="R1866" t="str">
        <f>VLOOKUP(C1866, Query[[Country]:[Density]],5,FALSE)</f>
        <v>35.32</v>
      </c>
      <c r="S1866" t="str">
        <f>VLOOKUP(C1866, Query[[Country]:[Land Area]],6, FALSE)</f>
        <v>9,147,420</v>
      </c>
      <c r="T1866" t="str">
        <f>VLOOKUP(C1866, Query[[Country]:[Area]],10, FALSE)</f>
        <v>9,372,610</v>
      </c>
      <c r="U1866" t="str">
        <f>VLOOKUP(C1866, Query[[Country]:[Region]],12, FALSE)</f>
        <v>Americas</v>
      </c>
      <c r="V1866" t="str">
        <f>VLOOKUP(C1866, Query[[Country]:[Subregion]],13, FALSE)</f>
        <v>Northern America</v>
      </c>
      <c r="W1866" t="str">
        <f>VLOOKUP(C1866, Query[[Country]:[GDP (IMF)]],16, FALSE)</f>
        <v>$22.20 Tn</v>
      </c>
      <c r="X1866" t="str">
        <f>VLOOKUP(C1866, Query[[Country]:[GDP (UN)]],17, FALSE)</f>
        <v>$18.62 Tn</v>
      </c>
      <c r="Y1866">
        <f>VLOOKUP(C1866, Query[[Country]:[GDP Per Capita]],18, FALSE)</f>
        <v>67063.27</v>
      </c>
    </row>
    <row r="1867" spans="1:25" x14ac:dyDescent="0.2">
      <c r="A1867">
        <v>666</v>
      </c>
      <c r="B1867" t="s">
        <v>717</v>
      </c>
      <c r="C1867" t="s">
        <v>30</v>
      </c>
      <c r="D1867">
        <v>42</v>
      </c>
      <c r="E1867">
        <v>367</v>
      </c>
      <c r="F1867">
        <v>307</v>
      </c>
      <c r="G1867">
        <v>218</v>
      </c>
      <c r="H1867">
        <v>685</v>
      </c>
      <c r="I1867">
        <v>760</v>
      </c>
      <c r="J1867">
        <v>645</v>
      </c>
      <c r="K1867" t="s">
        <v>2851</v>
      </c>
      <c r="L1867">
        <v>871</v>
      </c>
      <c r="M1867">
        <v>44.41</v>
      </c>
      <c r="N1867">
        <v>2015</v>
      </c>
      <c r="O1867" t="str">
        <f>VLOOKUP(C1867, Query[[Country]:[Population Rank]],2,FALSE)</f>
        <v>11</v>
      </c>
      <c r="P1867" t="str">
        <f>VLOOKUP(C1867, Query[[Country]:[Growth Rate]],3,FALSE)</f>
        <v>-0.30%</v>
      </c>
      <c r="Q1867" t="str">
        <f>VLOOKUP(C1867, Query[[Country]:[World Percentage]],4,FALSE)</f>
        <v>1.62%</v>
      </c>
      <c r="R1867" t="str">
        <f>VLOOKUP(C1867, Query[[Country]:[Density]],5,FALSE)</f>
        <v>334.66</v>
      </c>
      <c r="S1867" t="str">
        <f>VLOOKUP(C1867, Query[[Country]:[Land Area]],6, FALSE)</f>
        <v>364,555</v>
      </c>
      <c r="T1867" t="str">
        <f>VLOOKUP(C1867, Query[[Country]:[Area]],10, FALSE)</f>
        <v>377,930</v>
      </c>
      <c r="U1867" t="str">
        <f>VLOOKUP(C1867, Query[[Country]:[Region]],12, FALSE)</f>
        <v>Asia</v>
      </c>
      <c r="V1867" t="str">
        <f>VLOOKUP(C1867, Query[[Country]:[Subregion]],13, FALSE)</f>
        <v>Eastern Asia</v>
      </c>
      <c r="W1867" t="str">
        <f>VLOOKUP(C1867, Query[[Country]:[GDP (IMF)]],16, FALSE)</f>
        <v>$5.50 Tn</v>
      </c>
      <c r="X1867" t="str">
        <f>VLOOKUP(C1867, Query[[Country]:[GDP (UN)]],17, FALSE)</f>
        <v>$4.94 Tn</v>
      </c>
      <c r="Y1867">
        <f>VLOOKUP(C1867, Query[[Country]:[GDP Per Capita]],18, FALSE)</f>
        <v>43450.14</v>
      </c>
    </row>
    <row r="1868" spans="1:25" x14ac:dyDescent="0.2">
      <c r="A1868">
        <v>667</v>
      </c>
      <c r="B1868" t="s">
        <v>702</v>
      </c>
      <c r="C1868" t="s">
        <v>401</v>
      </c>
      <c r="D1868">
        <v>3</v>
      </c>
      <c r="E1868">
        <v>367</v>
      </c>
      <c r="F1868">
        <v>567</v>
      </c>
      <c r="G1868">
        <v>218</v>
      </c>
      <c r="H1868">
        <v>687</v>
      </c>
      <c r="I1868">
        <v>621</v>
      </c>
      <c r="J1868">
        <v>428</v>
      </c>
      <c r="K1868" t="s">
        <v>2869</v>
      </c>
      <c r="L1868">
        <v>499</v>
      </c>
      <c r="M1868">
        <v>44.4</v>
      </c>
      <c r="N1868">
        <v>2015</v>
      </c>
      <c r="O1868" t="str">
        <f>VLOOKUP(C1868, Query[[Country]:[Population Rank]],2,FALSE)</f>
        <v>94</v>
      </c>
      <c r="P1868" t="str">
        <f>VLOOKUP(C1868, Query[[Country]:[Growth Rate]],3,FALSE)</f>
        <v>-0.25%</v>
      </c>
      <c r="Q1868" t="str">
        <f>VLOOKUP(C1868, Query[[Country]:[World Percentage]],4,FALSE)</f>
        <v>0.12%</v>
      </c>
      <c r="R1868" t="str">
        <f>VLOOKUP(C1868, Query[[Country]:[Density]],5,FALSE)</f>
        <v>103.84</v>
      </c>
      <c r="S1868" t="str">
        <f>VLOOKUP(C1868, Query[[Country]:[Land Area]],6, FALSE)</f>
        <v>90,530</v>
      </c>
      <c r="T1868" t="str">
        <f>VLOOKUP(C1868, Query[[Country]:[Area]],10, FALSE)</f>
        <v>93,028</v>
      </c>
      <c r="U1868" t="str">
        <f>VLOOKUP(C1868, Query[[Country]:[Region]],12, FALSE)</f>
        <v>Europe</v>
      </c>
      <c r="V1868" t="str">
        <f>VLOOKUP(C1868, Query[[Country]:[Subregion]],13, FALSE)</f>
        <v>Eastern Europe</v>
      </c>
      <c r="W1868" t="str">
        <f>VLOOKUP(C1868, Query[[Country]:[GDP (IMF)]],16, FALSE)</f>
        <v>$177.73 Bn</v>
      </c>
      <c r="X1868" t="str">
        <f>VLOOKUP(C1868, Query[[Country]:[GDP (UN)]],17, FALSE)</f>
        <v>$125.82 Bn</v>
      </c>
      <c r="Y1868">
        <f>VLOOKUP(C1868, Query[[Country]:[GDP Per Capita]],18, FALSE)</f>
        <v>18398.3</v>
      </c>
    </row>
    <row r="1869" spans="1:25" x14ac:dyDescent="0.2">
      <c r="A1869">
        <v>668</v>
      </c>
      <c r="B1869" t="s">
        <v>728</v>
      </c>
      <c r="C1869" t="s">
        <v>15</v>
      </c>
      <c r="D1869">
        <v>194</v>
      </c>
      <c r="E1869">
        <v>345</v>
      </c>
      <c r="F1869">
        <v>567</v>
      </c>
      <c r="G1869">
        <v>218</v>
      </c>
      <c r="H1869">
        <v>788</v>
      </c>
      <c r="I1869">
        <v>427</v>
      </c>
      <c r="J1869">
        <v>368</v>
      </c>
      <c r="K1869" t="s">
        <v>2898</v>
      </c>
      <c r="L1869">
        <v>346</v>
      </c>
      <c r="M1869">
        <v>44.4</v>
      </c>
      <c r="N1869">
        <v>2015</v>
      </c>
      <c r="O1869" t="str">
        <f>VLOOKUP(C1869, Query[[Country]:[Population Rank]],2,FALSE)</f>
        <v>3</v>
      </c>
      <c r="P1869" t="str">
        <f>VLOOKUP(C1869, Query[[Country]:[Growth Rate]],3,FALSE)</f>
        <v>0.59%</v>
      </c>
      <c r="Q1869" t="str">
        <f>VLOOKUP(C1869, Query[[Country]:[World Percentage]],4,FALSE)</f>
        <v>4.25%</v>
      </c>
      <c r="R1869" t="str">
        <f>VLOOKUP(C1869, Query[[Country]:[Density]],5,FALSE)</f>
        <v>35.32</v>
      </c>
      <c r="S1869" t="str">
        <f>VLOOKUP(C1869, Query[[Country]:[Land Area]],6, FALSE)</f>
        <v>9,147,420</v>
      </c>
      <c r="T1869" t="str">
        <f>VLOOKUP(C1869, Query[[Country]:[Area]],10, FALSE)</f>
        <v>9,372,610</v>
      </c>
      <c r="U1869" t="str">
        <f>VLOOKUP(C1869, Query[[Country]:[Region]],12, FALSE)</f>
        <v>Americas</v>
      </c>
      <c r="V1869" t="str">
        <f>VLOOKUP(C1869, Query[[Country]:[Subregion]],13, FALSE)</f>
        <v>Northern America</v>
      </c>
      <c r="W1869" t="str">
        <f>VLOOKUP(C1869, Query[[Country]:[GDP (IMF)]],16, FALSE)</f>
        <v>$22.20 Tn</v>
      </c>
      <c r="X1869" t="str">
        <f>VLOOKUP(C1869, Query[[Country]:[GDP (UN)]],17, FALSE)</f>
        <v>$18.62 Tn</v>
      </c>
      <c r="Y1869">
        <f>VLOOKUP(C1869, Query[[Country]:[GDP Per Capita]],18, FALSE)</f>
        <v>67063.27</v>
      </c>
    </row>
    <row r="1870" spans="1:25" x14ac:dyDescent="0.2">
      <c r="A1870">
        <v>669</v>
      </c>
      <c r="B1870" t="s">
        <v>750</v>
      </c>
      <c r="C1870" t="s">
        <v>235</v>
      </c>
      <c r="D1870">
        <v>8</v>
      </c>
      <c r="E1870">
        <v>367</v>
      </c>
      <c r="F1870">
        <v>567</v>
      </c>
      <c r="G1870">
        <v>218</v>
      </c>
      <c r="H1870">
        <v>677</v>
      </c>
      <c r="I1870">
        <v>715</v>
      </c>
      <c r="J1870">
        <v>368</v>
      </c>
      <c r="K1870" t="s">
        <v>2911</v>
      </c>
      <c r="L1870">
        <v>404</v>
      </c>
      <c r="M1870">
        <v>44.4</v>
      </c>
      <c r="N1870">
        <v>2015</v>
      </c>
      <c r="O1870" t="str">
        <f>VLOOKUP(C1870, Query[[Country]:[Population Rank]],2,FALSE)</f>
        <v>97</v>
      </c>
      <c r="P1870" t="str">
        <f>VLOOKUP(C1870, Query[[Country]:[Growth Rate]],3,FALSE)</f>
        <v>0.57%</v>
      </c>
      <c r="Q1870" t="str">
        <f>VLOOKUP(C1870, Query[[Country]:[World Percentage]],4,FALSE)</f>
        <v>0.12%</v>
      </c>
      <c r="R1870" t="str">
        <f>VLOOKUP(C1870, Query[[Country]:[Density]],5,FALSE)</f>
        <v>107.38</v>
      </c>
      <c r="S1870" t="str">
        <f>VLOOKUP(C1870, Query[[Country]:[Land Area]],6, FALSE)</f>
        <v>82,409</v>
      </c>
      <c r="T1870" t="str">
        <f>VLOOKUP(C1870, Query[[Country]:[Area]],10, FALSE)</f>
        <v>83,871</v>
      </c>
      <c r="U1870" t="str">
        <f>VLOOKUP(C1870, Query[[Country]:[Region]],12, FALSE)</f>
        <v>Europe</v>
      </c>
      <c r="V1870" t="str">
        <f>VLOOKUP(C1870, Query[[Country]:[Subregion]],13, FALSE)</f>
        <v>Western Europe</v>
      </c>
      <c r="W1870" t="str">
        <f>VLOOKUP(C1870, Query[[Country]:[GDP (IMF)]],16, FALSE)</f>
        <v>$481.68 Bn</v>
      </c>
      <c r="X1870" t="str">
        <f>VLOOKUP(C1870, Query[[Country]:[GDP (UN)]],17, FALSE)</f>
        <v>$390.80 Bn</v>
      </c>
      <c r="Y1870">
        <f>VLOOKUP(C1870, Query[[Country]:[GDP Per Capita]],18, FALSE)</f>
        <v>53481.760000000002</v>
      </c>
    </row>
    <row r="1871" spans="1:25" x14ac:dyDescent="0.2">
      <c r="A1871">
        <v>670</v>
      </c>
      <c r="B1871" t="s">
        <v>686</v>
      </c>
      <c r="C1871" t="s">
        <v>30</v>
      </c>
      <c r="D1871">
        <v>43</v>
      </c>
      <c r="E1871">
        <v>367</v>
      </c>
      <c r="F1871">
        <v>567</v>
      </c>
      <c r="G1871">
        <v>218</v>
      </c>
      <c r="H1871">
        <v>701</v>
      </c>
      <c r="I1871">
        <v>658</v>
      </c>
      <c r="J1871">
        <v>645</v>
      </c>
      <c r="K1871" t="s">
        <v>2877</v>
      </c>
      <c r="L1871">
        <v>403</v>
      </c>
      <c r="M1871">
        <v>44.4</v>
      </c>
      <c r="N1871">
        <v>2015</v>
      </c>
      <c r="O1871" t="str">
        <f>VLOOKUP(C1871, Query[[Country]:[Population Rank]],2,FALSE)</f>
        <v>11</v>
      </c>
      <c r="P1871" t="str">
        <f>VLOOKUP(C1871, Query[[Country]:[Growth Rate]],3,FALSE)</f>
        <v>-0.30%</v>
      </c>
      <c r="Q1871" t="str">
        <f>VLOOKUP(C1871, Query[[Country]:[World Percentage]],4,FALSE)</f>
        <v>1.62%</v>
      </c>
      <c r="R1871" t="str">
        <f>VLOOKUP(C1871, Query[[Country]:[Density]],5,FALSE)</f>
        <v>334.66</v>
      </c>
      <c r="S1871" t="str">
        <f>VLOOKUP(C1871, Query[[Country]:[Land Area]],6, FALSE)</f>
        <v>364,555</v>
      </c>
      <c r="T1871" t="str">
        <f>VLOOKUP(C1871, Query[[Country]:[Area]],10, FALSE)</f>
        <v>377,930</v>
      </c>
      <c r="U1871" t="str">
        <f>VLOOKUP(C1871, Query[[Country]:[Region]],12, FALSE)</f>
        <v>Asia</v>
      </c>
      <c r="V1871" t="str">
        <f>VLOOKUP(C1871, Query[[Country]:[Subregion]],13, FALSE)</f>
        <v>Eastern Asia</v>
      </c>
      <c r="W1871" t="str">
        <f>VLOOKUP(C1871, Query[[Country]:[GDP (IMF)]],16, FALSE)</f>
        <v>$5.50 Tn</v>
      </c>
      <c r="X1871" t="str">
        <f>VLOOKUP(C1871, Query[[Country]:[GDP (UN)]],17, FALSE)</f>
        <v>$4.94 Tn</v>
      </c>
      <c r="Y1871">
        <f>VLOOKUP(C1871, Query[[Country]:[GDP Per Capita]],18, FALSE)</f>
        <v>43450.14</v>
      </c>
    </row>
    <row r="1872" spans="1:25" x14ac:dyDescent="0.2">
      <c r="A1872">
        <v>671</v>
      </c>
      <c r="B1872" t="s">
        <v>2786</v>
      </c>
      <c r="C1872" t="s">
        <v>110</v>
      </c>
      <c r="D1872">
        <v>8</v>
      </c>
      <c r="E1872">
        <v>367</v>
      </c>
      <c r="F1872">
        <v>525</v>
      </c>
      <c r="G1872">
        <v>218</v>
      </c>
      <c r="H1872">
        <v>456</v>
      </c>
      <c r="I1872">
        <v>443</v>
      </c>
      <c r="J1872">
        <v>812</v>
      </c>
      <c r="K1872" t="s">
        <v>2911</v>
      </c>
      <c r="L1872">
        <v>805</v>
      </c>
      <c r="M1872">
        <v>44.4</v>
      </c>
      <c r="N1872">
        <v>2015</v>
      </c>
      <c r="O1872" t="str">
        <f>VLOOKUP(C1872, Query[[Country]:[Population Rank]],2,FALSE)</f>
        <v>116</v>
      </c>
      <c r="P1872" t="str">
        <f>VLOOKUP(C1872, Query[[Country]:[Growth Rate]],3,FALSE)</f>
        <v>0.15%</v>
      </c>
      <c r="Q1872" t="str">
        <f>VLOOKUP(C1872, Query[[Country]:[World Percentage]],4,FALSE)</f>
        <v>0.07%</v>
      </c>
      <c r="R1872" t="str">
        <f>VLOOKUP(C1872, Query[[Country]:[Density]],5,FALSE)</f>
        <v>16.37</v>
      </c>
      <c r="S1872" t="str">
        <f>VLOOKUP(C1872, Query[[Country]:[Land Area]],6, FALSE)</f>
        <v>303,890</v>
      </c>
      <c r="T1872" t="str">
        <f>VLOOKUP(C1872, Query[[Country]:[Area]],10, FALSE)</f>
        <v>338,424</v>
      </c>
      <c r="U1872" t="str">
        <f>VLOOKUP(C1872, Query[[Country]:[Region]],12, FALSE)</f>
        <v>Europe</v>
      </c>
      <c r="V1872" t="str">
        <f>VLOOKUP(C1872, Query[[Country]:[Subregion]],13, FALSE)</f>
        <v>Northern Europe</v>
      </c>
      <c r="W1872" t="str">
        <f>VLOOKUP(C1872, Query[[Country]:[GDP (IMF)]],16, FALSE)</f>
        <v>$289.24 Bn</v>
      </c>
      <c r="X1872" t="str">
        <f>VLOOKUP(C1872, Query[[Country]:[GDP (UN)]],17, FALSE)</f>
        <v>$238.50 Bn</v>
      </c>
      <c r="Y1872">
        <f>VLOOKUP(C1872, Query[[Country]:[GDP Per Capita]],18, FALSE)</f>
        <v>52203.14</v>
      </c>
    </row>
    <row r="1873" spans="1:25" x14ac:dyDescent="0.2">
      <c r="A1873">
        <v>672</v>
      </c>
      <c r="B1873" t="s">
        <v>716</v>
      </c>
      <c r="C1873" t="s">
        <v>66</v>
      </c>
      <c r="D1873">
        <v>29</v>
      </c>
      <c r="E1873">
        <v>367</v>
      </c>
      <c r="F1873">
        <v>567</v>
      </c>
      <c r="G1873">
        <v>218</v>
      </c>
      <c r="H1873">
        <v>669</v>
      </c>
      <c r="I1873">
        <v>744</v>
      </c>
      <c r="J1873">
        <v>645</v>
      </c>
      <c r="K1873" t="s">
        <v>2899</v>
      </c>
      <c r="L1873">
        <v>700</v>
      </c>
      <c r="M1873">
        <v>44.4</v>
      </c>
      <c r="N1873">
        <v>2015</v>
      </c>
      <c r="O1873" t="str">
        <f>VLOOKUP(C1873, Query[[Country]:[Population Rank]],2,FALSE)</f>
        <v>22</v>
      </c>
      <c r="P1873" t="str">
        <f>VLOOKUP(C1873, Query[[Country]:[Growth Rate]],3,FALSE)</f>
        <v>0.22%</v>
      </c>
      <c r="Q1873" t="str">
        <f>VLOOKUP(C1873, Query[[Country]:[World Percentage]],4,FALSE)</f>
        <v>0.84%</v>
      </c>
      <c r="R1873" t="str">
        <f>VLOOKUP(C1873, Query[[Country]:[Density]],5,FALSE)</f>
        <v>118.31</v>
      </c>
      <c r="S1873" t="str">
        <f>VLOOKUP(C1873, Query[[Country]:[Land Area]],6, FALSE)</f>
        <v>547,557</v>
      </c>
      <c r="T1873" t="str">
        <f>VLOOKUP(C1873, Query[[Country]:[Area]],10, FALSE)</f>
        <v>551,695</v>
      </c>
      <c r="U1873" t="str">
        <f>VLOOKUP(C1873, Query[[Country]:[Region]],12, FALSE)</f>
        <v>Europe</v>
      </c>
      <c r="V1873" t="str">
        <f>VLOOKUP(C1873, Query[[Country]:[Subregion]],13, FALSE)</f>
        <v>Western Europe</v>
      </c>
      <c r="W1873" t="str">
        <f>VLOOKUP(C1873, Query[[Country]:[GDP (IMF)]],16, FALSE)</f>
        <v>$2.88 Tn</v>
      </c>
      <c r="X1873" t="str">
        <f>VLOOKUP(C1873, Query[[Country]:[GDP (UN)]],17, FALSE)</f>
        <v>$2.47 Tn</v>
      </c>
      <c r="Y1873">
        <f>VLOOKUP(C1873, Query[[Country]:[GDP Per Capita]],18, FALSE)</f>
        <v>44061.52</v>
      </c>
    </row>
    <row r="1874" spans="1:25" x14ac:dyDescent="0.2">
      <c r="A1874">
        <v>673</v>
      </c>
      <c r="B1874" t="s">
        <v>734</v>
      </c>
      <c r="C1874" t="s">
        <v>159</v>
      </c>
      <c r="D1874">
        <v>21</v>
      </c>
      <c r="E1874">
        <v>367</v>
      </c>
      <c r="F1874">
        <v>567</v>
      </c>
      <c r="G1874">
        <v>218</v>
      </c>
      <c r="H1874">
        <v>662</v>
      </c>
      <c r="I1874">
        <v>843</v>
      </c>
      <c r="J1874">
        <v>645</v>
      </c>
      <c r="K1874" t="s">
        <v>2899</v>
      </c>
      <c r="L1874">
        <v>756</v>
      </c>
      <c r="M1874">
        <v>44.4</v>
      </c>
      <c r="N1874">
        <v>2015</v>
      </c>
      <c r="O1874" t="str">
        <f>VLOOKUP(C1874, Query[[Country]:[Population Rank]],2,FALSE)</f>
        <v>30</v>
      </c>
      <c r="P1874" t="str">
        <f>VLOOKUP(C1874, Query[[Country]:[Growth Rate]],3,FALSE)</f>
        <v>0.04%</v>
      </c>
      <c r="Q1874" t="str">
        <f>VLOOKUP(C1874, Query[[Country]:[World Percentage]],4,FALSE)</f>
        <v>0.60%</v>
      </c>
      <c r="R1874" t="str">
        <f>VLOOKUP(C1874, Query[[Country]:[Density]],5,FALSE)</f>
        <v>92.40</v>
      </c>
      <c r="S1874" t="str">
        <f>VLOOKUP(C1874, Query[[Country]:[Land Area]],6, FALSE)</f>
        <v>498,800</v>
      </c>
      <c r="T1874" t="str">
        <f>VLOOKUP(C1874, Query[[Country]:[Area]],10, FALSE)</f>
        <v>505,992</v>
      </c>
      <c r="U1874" t="str">
        <f>VLOOKUP(C1874, Query[[Country]:[Region]],12, FALSE)</f>
        <v>Europe</v>
      </c>
      <c r="V1874" t="str">
        <f>VLOOKUP(C1874, Query[[Country]:[Subregion]],13, FALSE)</f>
        <v>Southern Europe</v>
      </c>
      <c r="W1874" t="str">
        <f>VLOOKUP(C1874, Query[[Country]:[GDP (IMF)]],16, FALSE)</f>
        <v>$1.50 Tn</v>
      </c>
      <c r="X1874" t="str">
        <f>VLOOKUP(C1874, Query[[Country]:[GDP (UN)]],17, FALSE)</f>
        <v>$1.24 Tn</v>
      </c>
      <c r="Y1874">
        <f>VLOOKUP(C1874, Query[[Country]:[GDP Per Capita]],18, FALSE)</f>
        <v>32019.83</v>
      </c>
    </row>
    <row r="1875" spans="1:25" x14ac:dyDescent="0.2">
      <c r="A1875">
        <v>674</v>
      </c>
      <c r="B1875" t="s">
        <v>694</v>
      </c>
      <c r="C1875" t="s">
        <v>19</v>
      </c>
      <c r="D1875">
        <v>49</v>
      </c>
      <c r="E1875">
        <v>367</v>
      </c>
      <c r="F1875">
        <v>567</v>
      </c>
      <c r="G1875">
        <v>218</v>
      </c>
      <c r="H1875">
        <v>659</v>
      </c>
      <c r="I1875">
        <v>533</v>
      </c>
      <c r="J1875">
        <v>321</v>
      </c>
      <c r="K1875" t="s">
        <v>2877</v>
      </c>
      <c r="L1875">
        <v>853</v>
      </c>
      <c r="M1875">
        <v>44.4</v>
      </c>
      <c r="N1875">
        <v>2015</v>
      </c>
      <c r="O1875" t="str">
        <f>VLOOKUP(C1875, Query[[Country]:[Population Rank]],2,FALSE)</f>
        <v>21</v>
      </c>
      <c r="P1875" t="str">
        <f>VLOOKUP(C1875, Query[[Country]:[Growth Rate]],3,FALSE)</f>
        <v>0.53%</v>
      </c>
      <c r="Q1875" t="str">
        <f>VLOOKUP(C1875, Query[[Country]:[World Percentage]],4,FALSE)</f>
        <v>0.87%</v>
      </c>
      <c r="R1875" t="str">
        <f>VLOOKUP(C1875, Query[[Country]:[Density]],5,FALSE)</f>
        <v>279.48</v>
      </c>
      <c r="S1875" t="str">
        <f>VLOOKUP(C1875, Query[[Country]:[Land Area]],6, FALSE)</f>
        <v>241,930</v>
      </c>
      <c r="T1875" t="str">
        <f>VLOOKUP(C1875, Query[[Country]:[Area]],10, FALSE)</f>
        <v>242,900</v>
      </c>
      <c r="U1875" t="str">
        <f>VLOOKUP(C1875, Query[[Country]:[Region]],12, FALSE)</f>
        <v>Europe</v>
      </c>
      <c r="V1875" t="str">
        <f>VLOOKUP(C1875, Query[[Country]:[Subregion]],13, FALSE)</f>
        <v>Northern Europe</v>
      </c>
      <c r="W1875" t="str">
        <f>VLOOKUP(C1875, Query[[Country]:[GDP (IMF)]],16, FALSE)</f>
        <v>$2.93 Tn</v>
      </c>
      <c r="X1875" t="str">
        <f>VLOOKUP(C1875, Query[[Country]:[GDP (UN)]],17, FALSE)</f>
        <v>$2.65 Tn</v>
      </c>
      <c r="Y1875">
        <f>VLOOKUP(C1875, Query[[Country]:[GDP Per Capita]],18, FALSE)</f>
        <v>43117.57</v>
      </c>
    </row>
    <row r="1876" spans="1:25" x14ac:dyDescent="0.2">
      <c r="A1876">
        <v>675</v>
      </c>
      <c r="B1876" t="s">
        <v>655</v>
      </c>
      <c r="C1876" t="s">
        <v>66</v>
      </c>
      <c r="D1876">
        <v>30</v>
      </c>
      <c r="E1876">
        <v>255</v>
      </c>
      <c r="F1876">
        <v>567</v>
      </c>
      <c r="G1876">
        <v>148</v>
      </c>
      <c r="H1876">
        <v>636</v>
      </c>
      <c r="I1876">
        <v>470</v>
      </c>
      <c r="J1876">
        <v>645</v>
      </c>
      <c r="K1876" t="s">
        <v>2893</v>
      </c>
      <c r="L1876">
        <v>754</v>
      </c>
      <c r="M1876">
        <v>44.39</v>
      </c>
      <c r="N1876">
        <v>2015</v>
      </c>
      <c r="O1876" t="str">
        <f>VLOOKUP(C1876, Query[[Country]:[Population Rank]],2,FALSE)</f>
        <v>22</v>
      </c>
      <c r="P1876" t="str">
        <f>VLOOKUP(C1876, Query[[Country]:[Growth Rate]],3,FALSE)</f>
        <v>0.22%</v>
      </c>
      <c r="Q1876" t="str">
        <f>VLOOKUP(C1876, Query[[Country]:[World Percentage]],4,FALSE)</f>
        <v>0.84%</v>
      </c>
      <c r="R1876" t="str">
        <f>VLOOKUP(C1876, Query[[Country]:[Density]],5,FALSE)</f>
        <v>118.31</v>
      </c>
      <c r="S1876" t="str">
        <f>VLOOKUP(C1876, Query[[Country]:[Land Area]],6, FALSE)</f>
        <v>547,557</v>
      </c>
      <c r="T1876" t="str">
        <f>VLOOKUP(C1876, Query[[Country]:[Area]],10, FALSE)</f>
        <v>551,695</v>
      </c>
      <c r="U1876" t="str">
        <f>VLOOKUP(C1876, Query[[Country]:[Region]],12, FALSE)</f>
        <v>Europe</v>
      </c>
      <c r="V1876" t="str">
        <f>VLOOKUP(C1876, Query[[Country]:[Subregion]],13, FALSE)</f>
        <v>Western Europe</v>
      </c>
      <c r="W1876" t="str">
        <f>VLOOKUP(C1876, Query[[Country]:[GDP (IMF)]],16, FALSE)</f>
        <v>$2.88 Tn</v>
      </c>
      <c r="X1876" t="str">
        <f>VLOOKUP(C1876, Query[[Country]:[GDP (UN)]],17, FALSE)</f>
        <v>$2.47 Tn</v>
      </c>
      <c r="Y1876">
        <f>VLOOKUP(C1876, Query[[Country]:[GDP Per Capita]],18, FALSE)</f>
        <v>44061.52</v>
      </c>
    </row>
    <row r="1877" spans="1:25" x14ac:dyDescent="0.2">
      <c r="A1877">
        <v>676</v>
      </c>
      <c r="B1877" t="s">
        <v>705</v>
      </c>
      <c r="C1877" t="s">
        <v>95</v>
      </c>
      <c r="D1877">
        <v>36</v>
      </c>
      <c r="E1877">
        <v>367</v>
      </c>
      <c r="F1877">
        <v>567</v>
      </c>
      <c r="G1877">
        <v>218</v>
      </c>
      <c r="H1877">
        <v>705</v>
      </c>
      <c r="I1877">
        <v>564</v>
      </c>
      <c r="J1877">
        <v>645</v>
      </c>
      <c r="K1877" t="s">
        <v>2899</v>
      </c>
      <c r="L1877">
        <v>871</v>
      </c>
      <c r="M1877">
        <v>44.39</v>
      </c>
      <c r="N1877">
        <v>2015</v>
      </c>
      <c r="O1877" t="str">
        <f>VLOOKUP(C1877, Query[[Country]:[Population Rank]],2,FALSE)</f>
        <v>23</v>
      </c>
      <c r="P1877" t="str">
        <f>VLOOKUP(C1877, Query[[Country]:[Growth Rate]],3,FALSE)</f>
        <v>-0.15%</v>
      </c>
      <c r="Q1877" t="str">
        <f>VLOOKUP(C1877, Query[[Country]:[World Percentage]],4,FALSE)</f>
        <v>0.78%</v>
      </c>
      <c r="R1877" t="str">
        <f>VLOOKUP(C1877, Query[[Country]:[Density]],5,FALSE)</f>
        <v>200.65</v>
      </c>
      <c r="S1877" t="str">
        <f>VLOOKUP(C1877, Query[[Country]:[Land Area]],6, FALSE)</f>
        <v>294,140</v>
      </c>
      <c r="T1877" t="str">
        <f>VLOOKUP(C1877, Query[[Country]:[Area]],10, FALSE)</f>
        <v>301,336</v>
      </c>
      <c r="U1877" t="str">
        <f>VLOOKUP(C1877, Query[[Country]:[Region]],12, FALSE)</f>
        <v>Europe</v>
      </c>
      <c r="V1877" t="str">
        <f>VLOOKUP(C1877, Query[[Country]:[Subregion]],13, FALSE)</f>
        <v>Southern Europe</v>
      </c>
      <c r="W1877" t="str">
        <f>VLOOKUP(C1877, Query[[Country]:[GDP (IMF)]],16, FALSE)</f>
        <v>$2.09 Tn</v>
      </c>
      <c r="X1877" t="str">
        <f>VLOOKUP(C1877, Query[[Country]:[GDP (UN)]],17, FALSE)</f>
        <v>$1.86 Tn</v>
      </c>
      <c r="Y1877">
        <f>VLOOKUP(C1877, Query[[Country]:[GDP Per Capita]],18, FALSE)</f>
        <v>34574.71</v>
      </c>
    </row>
    <row r="1878" spans="1:25" x14ac:dyDescent="0.2">
      <c r="A1878">
        <v>677</v>
      </c>
      <c r="B1878" t="s">
        <v>775</v>
      </c>
      <c r="C1878" t="s">
        <v>138</v>
      </c>
      <c r="D1878">
        <v>38</v>
      </c>
      <c r="E1878">
        <v>367</v>
      </c>
      <c r="F1878">
        <v>499</v>
      </c>
      <c r="G1878">
        <v>218</v>
      </c>
      <c r="H1878">
        <v>738</v>
      </c>
      <c r="I1878">
        <v>931</v>
      </c>
      <c r="J1878">
        <v>428</v>
      </c>
      <c r="K1878" t="s">
        <v>2869</v>
      </c>
      <c r="L1878">
        <v>763</v>
      </c>
      <c r="M1878">
        <v>44.39</v>
      </c>
      <c r="N1878">
        <v>2015</v>
      </c>
      <c r="O1878" t="str">
        <f>VLOOKUP(C1878, Query[[Country]:[Population Rank]],2,FALSE)</f>
        <v>1</v>
      </c>
      <c r="P1878" t="str">
        <f>VLOOKUP(C1878, Query[[Country]:[Growth Rate]],3,FALSE)</f>
        <v>0.39%</v>
      </c>
      <c r="Q1878" t="str">
        <f>VLOOKUP(C1878, Query[[Country]:[World Percentage]],4,FALSE)</f>
        <v>18.47%</v>
      </c>
      <c r="R1878" t="str">
        <f>VLOOKUP(C1878, Query[[Country]:[Density]],5,FALSE)</f>
        <v>148.28</v>
      </c>
      <c r="S1878" t="str">
        <f>VLOOKUP(C1878, Query[[Country]:[Land Area]],6, FALSE)</f>
        <v>9,388,211</v>
      </c>
      <c r="T1878" t="str">
        <f>VLOOKUP(C1878, Query[[Country]:[Area]],10, FALSE)</f>
        <v>9,706,961</v>
      </c>
      <c r="U1878" t="str">
        <f>VLOOKUP(C1878, Query[[Country]:[Region]],12, FALSE)</f>
        <v>Asia</v>
      </c>
      <c r="V1878" t="str">
        <f>VLOOKUP(C1878, Query[[Country]:[Subregion]],13, FALSE)</f>
        <v>Eastern Asia</v>
      </c>
      <c r="W1878" t="str">
        <f>VLOOKUP(C1878, Query[[Country]:[GDP (IMF)]],16, FALSE)</f>
        <v>$15.47 Tn</v>
      </c>
      <c r="X1878" t="str">
        <f>VLOOKUP(C1878, Query[[Country]:[GDP (UN)]],17, FALSE)</f>
        <v>$11.22 Tn</v>
      </c>
      <c r="Y1878">
        <f>VLOOKUP(C1878, Query[[Country]:[GDP Per Capita]],18, FALSE)</f>
        <v>10746.78</v>
      </c>
    </row>
    <row r="1879" spans="1:25" x14ac:dyDescent="0.2">
      <c r="A1879">
        <v>678</v>
      </c>
      <c r="B1879" t="s">
        <v>643</v>
      </c>
      <c r="C1879" t="s">
        <v>154</v>
      </c>
      <c r="D1879">
        <v>5</v>
      </c>
      <c r="E1879">
        <v>367</v>
      </c>
      <c r="F1879">
        <v>262</v>
      </c>
      <c r="G1879">
        <v>218</v>
      </c>
      <c r="H1879">
        <v>620</v>
      </c>
      <c r="I1879">
        <v>513</v>
      </c>
      <c r="J1879">
        <v>511</v>
      </c>
      <c r="K1879" t="s">
        <v>2903</v>
      </c>
      <c r="L1879">
        <v>604</v>
      </c>
      <c r="M1879">
        <v>44.39</v>
      </c>
      <c r="N1879">
        <v>2015</v>
      </c>
      <c r="O1879" t="str">
        <f>VLOOKUP(C1879, Query[[Country]:[Population Rank]],2,FALSE)</f>
        <v>25</v>
      </c>
      <c r="P1879" t="str">
        <f>VLOOKUP(C1879, Query[[Country]:[Growth Rate]],3,FALSE)</f>
        <v>1.28%</v>
      </c>
      <c r="Q1879" t="str">
        <f>VLOOKUP(C1879, Query[[Country]:[World Percentage]],4,FALSE)</f>
        <v>0.76%</v>
      </c>
      <c r="R1879" t="str">
        <f>VLOOKUP(C1879, Query[[Country]:[Density]],5,FALSE)</f>
        <v>48.57</v>
      </c>
      <c r="S1879" t="str">
        <f>VLOOKUP(C1879, Query[[Country]:[Land Area]],6, FALSE)</f>
        <v>1,213,090</v>
      </c>
      <c r="T1879" t="str">
        <f>VLOOKUP(C1879, Query[[Country]:[Area]],10, FALSE)</f>
        <v>1,221,037</v>
      </c>
      <c r="U1879" t="str">
        <f>VLOOKUP(C1879, Query[[Country]:[Region]],12, FALSE)</f>
        <v>Africa</v>
      </c>
      <c r="V1879" t="str">
        <f>VLOOKUP(C1879, Query[[Country]:[Subregion]],13, FALSE)</f>
        <v>Southern Africa</v>
      </c>
      <c r="W1879" t="str">
        <f>VLOOKUP(C1879, Query[[Country]:[GDP (IMF)]],16, FALSE)</f>
        <v>$386.73 Bn</v>
      </c>
      <c r="X1879" t="str">
        <f>VLOOKUP(C1879, Query[[Country]:[GDP (UN)]],17, FALSE)</f>
        <v>$295.44 Bn</v>
      </c>
      <c r="Y1879">
        <f>VLOOKUP(C1879, Query[[Country]:[GDP Per Capita]],18, FALSE)</f>
        <v>6520.58</v>
      </c>
    </row>
    <row r="1880" spans="1:25" x14ac:dyDescent="0.2">
      <c r="A1880">
        <v>679</v>
      </c>
      <c r="B1880" t="s">
        <v>697</v>
      </c>
      <c r="C1880" t="s">
        <v>358</v>
      </c>
      <c r="D1880">
        <v>10</v>
      </c>
      <c r="E1880">
        <v>243</v>
      </c>
      <c r="F1880">
        <v>260</v>
      </c>
      <c r="G1880">
        <v>218</v>
      </c>
      <c r="H1880">
        <v>754</v>
      </c>
      <c r="I1880">
        <v>904</v>
      </c>
      <c r="J1880">
        <v>511</v>
      </c>
      <c r="K1880" t="s">
        <v>2903</v>
      </c>
      <c r="L1880">
        <v>871</v>
      </c>
      <c r="M1880">
        <v>44.39</v>
      </c>
      <c r="N1880">
        <v>2015</v>
      </c>
      <c r="O1880" t="str">
        <f>VLOOKUP(C1880, Query[[Country]:[Population Rank]],2,FALSE)</f>
        <v>2</v>
      </c>
      <c r="P1880" t="str">
        <f>VLOOKUP(C1880, Query[[Country]:[Growth Rate]],3,FALSE)</f>
        <v>0.99%</v>
      </c>
      <c r="Q1880" t="str">
        <f>VLOOKUP(C1880, Query[[Country]:[World Percentage]],4,FALSE)</f>
        <v>17.70%</v>
      </c>
      <c r="R1880" t="str">
        <f>VLOOKUP(C1880, Query[[Country]:[Density]],5,FALSE)</f>
        <v>419.76</v>
      </c>
      <c r="S1880" t="str">
        <f>VLOOKUP(C1880, Query[[Country]:[Land Area]],6, FALSE)</f>
        <v>2,973,190</v>
      </c>
      <c r="T1880" t="str">
        <f>VLOOKUP(C1880, Query[[Country]:[Area]],10, FALSE)</f>
        <v>3,287,590</v>
      </c>
      <c r="U1880" t="str">
        <f>VLOOKUP(C1880, Query[[Country]:[Region]],12, FALSE)</f>
        <v>Asia</v>
      </c>
      <c r="V1880" t="str">
        <f>VLOOKUP(C1880, Query[[Country]:[Subregion]],13, FALSE)</f>
        <v>Southern Asia</v>
      </c>
      <c r="W1880" t="str">
        <f>VLOOKUP(C1880, Query[[Country]:[GDP (IMF)]],16, FALSE)</f>
        <v>$3.26 Tn</v>
      </c>
      <c r="X1880" t="str">
        <f>VLOOKUP(C1880, Query[[Country]:[GDP (UN)]],17, FALSE)</f>
        <v>$2.26 Tn</v>
      </c>
      <c r="Y1880">
        <f>VLOOKUP(C1880, Query[[Country]:[GDP Per Capita]],18, FALSE)</f>
        <v>2360.66</v>
      </c>
    </row>
    <row r="1881" spans="1:25" x14ac:dyDescent="0.2">
      <c r="A1881">
        <v>680</v>
      </c>
      <c r="B1881" t="s">
        <v>651</v>
      </c>
      <c r="C1881" t="s">
        <v>95</v>
      </c>
      <c r="D1881">
        <v>37</v>
      </c>
      <c r="E1881">
        <v>367</v>
      </c>
      <c r="F1881">
        <v>567</v>
      </c>
      <c r="G1881">
        <v>218</v>
      </c>
      <c r="H1881">
        <v>655</v>
      </c>
      <c r="I1881">
        <v>678</v>
      </c>
      <c r="J1881">
        <v>645</v>
      </c>
      <c r="K1881" t="s">
        <v>2869</v>
      </c>
      <c r="L1881">
        <v>871</v>
      </c>
      <c r="M1881">
        <v>44.38</v>
      </c>
      <c r="N1881">
        <v>2015</v>
      </c>
      <c r="O1881" t="str">
        <f>VLOOKUP(C1881, Query[[Country]:[Population Rank]],2,FALSE)</f>
        <v>23</v>
      </c>
      <c r="P1881" t="str">
        <f>VLOOKUP(C1881, Query[[Country]:[Growth Rate]],3,FALSE)</f>
        <v>-0.15%</v>
      </c>
      <c r="Q1881" t="str">
        <f>VLOOKUP(C1881, Query[[Country]:[World Percentage]],4,FALSE)</f>
        <v>0.78%</v>
      </c>
      <c r="R1881" t="str">
        <f>VLOOKUP(C1881, Query[[Country]:[Density]],5,FALSE)</f>
        <v>200.65</v>
      </c>
      <c r="S1881" t="str">
        <f>VLOOKUP(C1881, Query[[Country]:[Land Area]],6, FALSE)</f>
        <v>294,140</v>
      </c>
      <c r="T1881" t="str">
        <f>VLOOKUP(C1881, Query[[Country]:[Area]],10, FALSE)</f>
        <v>301,336</v>
      </c>
      <c r="U1881" t="str">
        <f>VLOOKUP(C1881, Query[[Country]:[Region]],12, FALSE)</f>
        <v>Europe</v>
      </c>
      <c r="V1881" t="str">
        <f>VLOOKUP(C1881, Query[[Country]:[Subregion]],13, FALSE)</f>
        <v>Southern Europe</v>
      </c>
      <c r="W1881" t="str">
        <f>VLOOKUP(C1881, Query[[Country]:[GDP (IMF)]],16, FALSE)</f>
        <v>$2.09 Tn</v>
      </c>
      <c r="X1881" t="str">
        <f>VLOOKUP(C1881, Query[[Country]:[GDP (UN)]],17, FALSE)</f>
        <v>$1.86 Tn</v>
      </c>
      <c r="Y1881">
        <f>VLOOKUP(C1881, Query[[Country]:[GDP Per Capita]],18, FALSE)</f>
        <v>34574.71</v>
      </c>
    </row>
    <row r="1882" spans="1:25" x14ac:dyDescent="0.2">
      <c r="A1882">
        <v>681</v>
      </c>
      <c r="B1882" t="s">
        <v>691</v>
      </c>
      <c r="C1882" t="s">
        <v>159</v>
      </c>
      <c r="D1882">
        <v>22</v>
      </c>
      <c r="E1882">
        <v>367</v>
      </c>
      <c r="F1882">
        <v>567</v>
      </c>
      <c r="G1882">
        <v>218</v>
      </c>
      <c r="H1882">
        <v>666</v>
      </c>
      <c r="I1882">
        <v>779</v>
      </c>
      <c r="J1882">
        <v>812</v>
      </c>
      <c r="K1882" t="s">
        <v>2913</v>
      </c>
      <c r="L1882">
        <v>262</v>
      </c>
      <c r="M1882">
        <v>44.38</v>
      </c>
      <c r="N1882">
        <v>2015</v>
      </c>
      <c r="O1882" t="str">
        <f>VLOOKUP(C1882, Query[[Country]:[Population Rank]],2,FALSE)</f>
        <v>30</v>
      </c>
      <c r="P1882" t="str">
        <f>VLOOKUP(C1882, Query[[Country]:[Growth Rate]],3,FALSE)</f>
        <v>0.04%</v>
      </c>
      <c r="Q1882" t="str">
        <f>VLOOKUP(C1882, Query[[Country]:[World Percentage]],4,FALSE)</f>
        <v>0.60%</v>
      </c>
      <c r="R1882" t="str">
        <f>VLOOKUP(C1882, Query[[Country]:[Density]],5,FALSE)</f>
        <v>92.40</v>
      </c>
      <c r="S1882" t="str">
        <f>VLOOKUP(C1882, Query[[Country]:[Land Area]],6, FALSE)</f>
        <v>498,800</v>
      </c>
      <c r="T1882" t="str">
        <f>VLOOKUP(C1882, Query[[Country]:[Area]],10, FALSE)</f>
        <v>505,992</v>
      </c>
      <c r="U1882" t="str">
        <f>VLOOKUP(C1882, Query[[Country]:[Region]],12, FALSE)</f>
        <v>Europe</v>
      </c>
      <c r="V1882" t="str">
        <f>VLOOKUP(C1882, Query[[Country]:[Subregion]],13, FALSE)</f>
        <v>Southern Europe</v>
      </c>
      <c r="W1882" t="str">
        <f>VLOOKUP(C1882, Query[[Country]:[GDP (IMF)]],16, FALSE)</f>
        <v>$1.50 Tn</v>
      </c>
      <c r="X1882" t="str">
        <f>VLOOKUP(C1882, Query[[Country]:[GDP (UN)]],17, FALSE)</f>
        <v>$1.24 Tn</v>
      </c>
      <c r="Y1882">
        <f>VLOOKUP(C1882, Query[[Country]:[GDP Per Capita]],18, FALSE)</f>
        <v>32019.83</v>
      </c>
    </row>
    <row r="1883" spans="1:25" x14ac:dyDescent="0.2">
      <c r="A1883">
        <v>682</v>
      </c>
      <c r="B1883" t="s">
        <v>593</v>
      </c>
      <c r="C1883" t="s">
        <v>594</v>
      </c>
      <c r="D1883">
        <v>1</v>
      </c>
      <c r="E1883">
        <v>114</v>
      </c>
      <c r="F1883">
        <v>247</v>
      </c>
      <c r="G1883">
        <v>218</v>
      </c>
      <c r="H1883">
        <v>915</v>
      </c>
      <c r="I1883">
        <v>892</v>
      </c>
      <c r="J1883">
        <v>812</v>
      </c>
      <c r="K1883" t="s">
        <v>2907</v>
      </c>
      <c r="L1883">
        <v>871</v>
      </c>
      <c r="M1883">
        <v>44.38</v>
      </c>
      <c r="N1883">
        <v>2015</v>
      </c>
      <c r="O1883" t="str">
        <f>VLOOKUP(C1883, Query[[Country]:[Population Rank]],2,FALSE)</f>
        <v>109</v>
      </c>
      <c r="P1883" t="str">
        <f>VLOOKUP(C1883, Query[[Country]:[Growth Rate]],3,FALSE)</f>
        <v>-0.44%</v>
      </c>
      <c r="Q1883" t="str">
        <f>VLOOKUP(C1883, Query[[Country]:[World Percentage]],4,FALSE)</f>
        <v>0.09%</v>
      </c>
      <c r="R1883" t="str">
        <f>VLOOKUP(C1883, Query[[Country]:[Density]],5,FALSE)</f>
        <v>653.03</v>
      </c>
      <c r="S1883" t="str">
        <f>VLOOKUP(C1883, Query[[Country]:[Land Area]],6, FALSE)</f>
        <v>10,230</v>
      </c>
      <c r="T1883" t="str">
        <f>VLOOKUP(C1883, Query[[Country]:[Area]],10, FALSE)</f>
        <v>10,452</v>
      </c>
      <c r="U1883" t="str">
        <f>VLOOKUP(C1883, Query[[Country]:[Region]],12, FALSE)</f>
        <v>Asia</v>
      </c>
      <c r="V1883" t="str">
        <f>VLOOKUP(C1883, Query[[Country]:[Subregion]],13, FALSE)</f>
        <v>Western Asia</v>
      </c>
      <c r="W1883" t="str">
        <f>VLOOKUP(C1883, Query[[Country]:[GDP (IMF)]],16, FALSE)</f>
        <v>$60.62 Bn</v>
      </c>
      <c r="X1883" t="str">
        <f>VLOOKUP(C1883, Query[[Country]:[GDP (UN)]],17, FALSE)</f>
        <v>$50.46 Bn</v>
      </c>
      <c r="Y1883">
        <f>VLOOKUP(C1883, Query[[Country]:[GDP Per Capita]],18, FALSE)</f>
        <v>8881.4699999999993</v>
      </c>
    </row>
    <row r="1884" spans="1:25" x14ac:dyDescent="0.2">
      <c r="A1884">
        <v>683</v>
      </c>
      <c r="B1884" t="s">
        <v>763</v>
      </c>
      <c r="C1884" t="s">
        <v>19</v>
      </c>
      <c r="D1884">
        <v>50</v>
      </c>
      <c r="E1884">
        <v>367</v>
      </c>
      <c r="F1884">
        <v>567</v>
      </c>
      <c r="G1884">
        <v>218</v>
      </c>
      <c r="H1884">
        <v>747</v>
      </c>
      <c r="I1884">
        <v>808</v>
      </c>
      <c r="J1884">
        <v>321</v>
      </c>
      <c r="K1884" t="s">
        <v>2915</v>
      </c>
      <c r="L1884">
        <v>240</v>
      </c>
      <c r="M1884">
        <v>44.38</v>
      </c>
      <c r="N1884">
        <v>2015</v>
      </c>
      <c r="O1884" t="str">
        <f>VLOOKUP(C1884, Query[[Country]:[Population Rank]],2,FALSE)</f>
        <v>21</v>
      </c>
      <c r="P1884" t="str">
        <f>VLOOKUP(C1884, Query[[Country]:[Growth Rate]],3,FALSE)</f>
        <v>0.53%</v>
      </c>
      <c r="Q1884" t="str">
        <f>VLOOKUP(C1884, Query[[Country]:[World Percentage]],4,FALSE)</f>
        <v>0.87%</v>
      </c>
      <c r="R1884" t="str">
        <f>VLOOKUP(C1884, Query[[Country]:[Density]],5,FALSE)</f>
        <v>279.48</v>
      </c>
      <c r="S1884" t="str">
        <f>VLOOKUP(C1884, Query[[Country]:[Land Area]],6, FALSE)</f>
        <v>241,930</v>
      </c>
      <c r="T1884" t="str">
        <f>VLOOKUP(C1884, Query[[Country]:[Area]],10, FALSE)</f>
        <v>242,900</v>
      </c>
      <c r="U1884" t="str">
        <f>VLOOKUP(C1884, Query[[Country]:[Region]],12, FALSE)</f>
        <v>Europe</v>
      </c>
      <c r="V1884" t="str">
        <f>VLOOKUP(C1884, Query[[Country]:[Subregion]],13, FALSE)</f>
        <v>Northern Europe</v>
      </c>
      <c r="W1884" t="str">
        <f>VLOOKUP(C1884, Query[[Country]:[GDP (IMF)]],16, FALSE)</f>
        <v>$2.93 Tn</v>
      </c>
      <c r="X1884" t="str">
        <f>VLOOKUP(C1884, Query[[Country]:[GDP (UN)]],17, FALSE)</f>
        <v>$2.65 Tn</v>
      </c>
      <c r="Y1884">
        <f>VLOOKUP(C1884, Query[[Country]:[GDP Per Capita]],18, FALSE)</f>
        <v>43117.57</v>
      </c>
    </row>
    <row r="1885" spans="1:25" x14ac:dyDescent="0.2">
      <c r="A1885">
        <v>684</v>
      </c>
      <c r="B1885" t="s">
        <v>747</v>
      </c>
      <c r="C1885" t="s">
        <v>138</v>
      </c>
      <c r="D1885">
        <v>39</v>
      </c>
      <c r="E1885">
        <v>367</v>
      </c>
      <c r="F1885">
        <v>567</v>
      </c>
      <c r="G1885">
        <v>218</v>
      </c>
      <c r="H1885">
        <v>494</v>
      </c>
      <c r="I1885">
        <v>929</v>
      </c>
      <c r="J1885">
        <v>812</v>
      </c>
      <c r="K1885" t="s">
        <v>2911</v>
      </c>
      <c r="L1885">
        <v>782</v>
      </c>
      <c r="M1885">
        <v>44.38</v>
      </c>
      <c r="N1885">
        <v>2015</v>
      </c>
      <c r="O1885" t="str">
        <f>VLOOKUP(C1885, Query[[Country]:[Population Rank]],2,FALSE)</f>
        <v>1</v>
      </c>
      <c r="P1885" t="str">
        <f>VLOOKUP(C1885, Query[[Country]:[Growth Rate]],3,FALSE)</f>
        <v>0.39%</v>
      </c>
      <c r="Q1885" t="str">
        <f>VLOOKUP(C1885, Query[[Country]:[World Percentage]],4,FALSE)</f>
        <v>18.47%</v>
      </c>
      <c r="R1885" t="str">
        <f>VLOOKUP(C1885, Query[[Country]:[Density]],5,FALSE)</f>
        <v>148.28</v>
      </c>
      <c r="S1885" t="str">
        <f>VLOOKUP(C1885, Query[[Country]:[Land Area]],6, FALSE)</f>
        <v>9,388,211</v>
      </c>
      <c r="T1885" t="str">
        <f>VLOOKUP(C1885, Query[[Country]:[Area]],10, FALSE)</f>
        <v>9,706,961</v>
      </c>
      <c r="U1885" t="str">
        <f>VLOOKUP(C1885, Query[[Country]:[Region]],12, FALSE)</f>
        <v>Asia</v>
      </c>
      <c r="V1885" t="str">
        <f>VLOOKUP(C1885, Query[[Country]:[Subregion]],13, FALSE)</f>
        <v>Eastern Asia</v>
      </c>
      <c r="W1885" t="str">
        <f>VLOOKUP(C1885, Query[[Country]:[GDP (IMF)]],16, FALSE)</f>
        <v>$15.47 Tn</v>
      </c>
      <c r="X1885" t="str">
        <f>VLOOKUP(C1885, Query[[Country]:[GDP (UN)]],17, FALSE)</f>
        <v>$11.22 Tn</v>
      </c>
      <c r="Y1885">
        <f>VLOOKUP(C1885, Query[[Country]:[GDP Per Capita]],18, FALSE)</f>
        <v>10746.78</v>
      </c>
    </row>
    <row r="1886" spans="1:25" x14ac:dyDescent="0.2">
      <c r="A1886">
        <v>685</v>
      </c>
      <c r="B1886" t="s">
        <v>756</v>
      </c>
      <c r="C1886" t="s">
        <v>757</v>
      </c>
      <c r="D1886">
        <v>1</v>
      </c>
      <c r="E1886">
        <v>367</v>
      </c>
      <c r="F1886">
        <v>567</v>
      </c>
      <c r="G1886">
        <v>218</v>
      </c>
      <c r="H1886">
        <v>707</v>
      </c>
      <c r="I1886">
        <v>624</v>
      </c>
      <c r="J1886">
        <v>645</v>
      </c>
      <c r="K1886" t="s">
        <v>2869</v>
      </c>
      <c r="L1886">
        <v>871</v>
      </c>
      <c r="M1886">
        <v>44.38</v>
      </c>
      <c r="N1886">
        <v>2015</v>
      </c>
    </row>
    <row r="1887" spans="1:25" x14ac:dyDescent="0.2">
      <c r="A1887">
        <v>686</v>
      </c>
      <c r="B1887" t="s">
        <v>719</v>
      </c>
      <c r="C1887" t="s">
        <v>159</v>
      </c>
      <c r="D1887">
        <v>23</v>
      </c>
      <c r="E1887">
        <v>367</v>
      </c>
      <c r="F1887">
        <v>567</v>
      </c>
      <c r="G1887">
        <v>218</v>
      </c>
      <c r="H1887">
        <v>577</v>
      </c>
      <c r="I1887">
        <v>822</v>
      </c>
      <c r="J1887">
        <v>428</v>
      </c>
      <c r="K1887" t="s">
        <v>2911</v>
      </c>
      <c r="L1887">
        <v>621</v>
      </c>
      <c r="M1887">
        <v>44.38</v>
      </c>
      <c r="N1887">
        <v>2015</v>
      </c>
      <c r="O1887" t="str">
        <f>VLOOKUP(C1887, Query[[Country]:[Population Rank]],2,FALSE)</f>
        <v>30</v>
      </c>
      <c r="P1887" t="str">
        <f>VLOOKUP(C1887, Query[[Country]:[Growth Rate]],3,FALSE)</f>
        <v>0.04%</v>
      </c>
      <c r="Q1887" t="str">
        <f>VLOOKUP(C1887, Query[[Country]:[World Percentage]],4,FALSE)</f>
        <v>0.60%</v>
      </c>
      <c r="R1887" t="str">
        <f>VLOOKUP(C1887, Query[[Country]:[Density]],5,FALSE)</f>
        <v>92.40</v>
      </c>
      <c r="S1887" t="str">
        <f>VLOOKUP(C1887, Query[[Country]:[Land Area]],6, FALSE)</f>
        <v>498,800</v>
      </c>
      <c r="T1887" t="str">
        <f>VLOOKUP(C1887, Query[[Country]:[Area]],10, FALSE)</f>
        <v>505,992</v>
      </c>
      <c r="U1887" t="str">
        <f>VLOOKUP(C1887, Query[[Country]:[Region]],12, FALSE)</f>
        <v>Europe</v>
      </c>
      <c r="V1887" t="str">
        <f>VLOOKUP(C1887, Query[[Country]:[Subregion]],13, FALSE)</f>
        <v>Southern Europe</v>
      </c>
      <c r="W1887" t="str">
        <f>VLOOKUP(C1887, Query[[Country]:[GDP (IMF)]],16, FALSE)</f>
        <v>$1.50 Tn</v>
      </c>
      <c r="X1887" t="str">
        <f>VLOOKUP(C1887, Query[[Country]:[GDP (UN)]],17, FALSE)</f>
        <v>$1.24 Tn</v>
      </c>
      <c r="Y1887">
        <f>VLOOKUP(C1887, Query[[Country]:[GDP Per Capita]],18, FALSE)</f>
        <v>32019.83</v>
      </c>
    </row>
    <row r="1888" spans="1:25" x14ac:dyDescent="0.2">
      <c r="A1888">
        <v>687</v>
      </c>
      <c r="B1888" t="s">
        <v>706</v>
      </c>
      <c r="C1888" t="s">
        <v>15</v>
      </c>
      <c r="D1888">
        <v>195</v>
      </c>
      <c r="E1888">
        <v>367</v>
      </c>
      <c r="F1888">
        <v>448</v>
      </c>
      <c r="G1888">
        <v>218</v>
      </c>
      <c r="H1888">
        <v>640</v>
      </c>
      <c r="I1888">
        <v>473</v>
      </c>
      <c r="J1888">
        <v>812</v>
      </c>
      <c r="K1888" t="s">
        <v>2911</v>
      </c>
      <c r="L1888">
        <v>861</v>
      </c>
      <c r="M1888">
        <v>44.38</v>
      </c>
      <c r="N1888">
        <v>2015</v>
      </c>
      <c r="O1888" t="str">
        <f>VLOOKUP(C1888, Query[[Country]:[Population Rank]],2,FALSE)</f>
        <v>3</v>
      </c>
      <c r="P1888" t="str">
        <f>VLOOKUP(C1888, Query[[Country]:[Growth Rate]],3,FALSE)</f>
        <v>0.59%</v>
      </c>
      <c r="Q1888" t="str">
        <f>VLOOKUP(C1888, Query[[Country]:[World Percentage]],4,FALSE)</f>
        <v>4.25%</v>
      </c>
      <c r="R1888" t="str">
        <f>VLOOKUP(C1888, Query[[Country]:[Density]],5,FALSE)</f>
        <v>35.32</v>
      </c>
      <c r="S1888" t="str">
        <f>VLOOKUP(C1888, Query[[Country]:[Land Area]],6, FALSE)</f>
        <v>9,147,420</v>
      </c>
      <c r="T1888" t="str">
        <f>VLOOKUP(C1888, Query[[Country]:[Area]],10, FALSE)</f>
        <v>9,372,610</v>
      </c>
      <c r="U1888" t="str">
        <f>VLOOKUP(C1888, Query[[Country]:[Region]],12, FALSE)</f>
        <v>Americas</v>
      </c>
      <c r="V1888" t="str">
        <f>VLOOKUP(C1888, Query[[Country]:[Subregion]],13, FALSE)</f>
        <v>Northern America</v>
      </c>
      <c r="W1888" t="str">
        <f>VLOOKUP(C1888, Query[[Country]:[GDP (IMF)]],16, FALSE)</f>
        <v>$22.20 Tn</v>
      </c>
      <c r="X1888" t="str">
        <f>VLOOKUP(C1888, Query[[Country]:[GDP (UN)]],17, FALSE)</f>
        <v>$18.62 Tn</v>
      </c>
      <c r="Y1888">
        <f>VLOOKUP(C1888, Query[[Country]:[GDP Per Capita]],18, FALSE)</f>
        <v>67063.27</v>
      </c>
    </row>
    <row r="1889" spans="1:25" x14ac:dyDescent="0.2">
      <c r="A1889">
        <v>688</v>
      </c>
      <c r="B1889" t="s">
        <v>762</v>
      </c>
      <c r="C1889" t="s">
        <v>115</v>
      </c>
      <c r="D1889">
        <v>20</v>
      </c>
      <c r="E1889">
        <v>367</v>
      </c>
      <c r="F1889">
        <v>567</v>
      </c>
      <c r="G1889">
        <v>218</v>
      </c>
      <c r="H1889">
        <v>654</v>
      </c>
      <c r="I1889">
        <v>456</v>
      </c>
      <c r="J1889">
        <v>511</v>
      </c>
      <c r="K1889" t="s">
        <v>2877</v>
      </c>
      <c r="L1889">
        <v>772</v>
      </c>
      <c r="M1889">
        <v>44.38</v>
      </c>
      <c r="N1889">
        <v>2015</v>
      </c>
      <c r="O1889" t="str">
        <f>VLOOKUP(C1889, Query[[Country]:[Population Rank]],2,FALSE)</f>
        <v>55</v>
      </c>
      <c r="P1889" t="str">
        <f>VLOOKUP(C1889, Query[[Country]:[Growth Rate]],3,FALSE)</f>
        <v>1.18%</v>
      </c>
      <c r="Q1889" t="str">
        <f>VLOOKUP(C1889, Query[[Country]:[World Percentage]],4,FALSE)</f>
        <v>0.33%</v>
      </c>
      <c r="R1889" t="str">
        <f>VLOOKUP(C1889, Query[[Country]:[Density]],5,FALSE)</f>
        <v>3.32</v>
      </c>
      <c r="S1889" t="str">
        <f>VLOOKUP(C1889, Query[[Country]:[Land Area]],6, FALSE)</f>
        <v>7,682,300</v>
      </c>
      <c r="T1889" t="str">
        <f>VLOOKUP(C1889, Query[[Country]:[Area]],10, FALSE)</f>
        <v>7,692,024</v>
      </c>
      <c r="U1889" t="str">
        <f>VLOOKUP(C1889, Query[[Country]:[Region]],12, FALSE)</f>
        <v>Oceania</v>
      </c>
      <c r="V1889" t="str">
        <f>VLOOKUP(C1889, Query[[Country]:[Subregion]],13, FALSE)</f>
        <v>Australia and New Zealand</v>
      </c>
      <c r="W1889" t="str">
        <f>VLOOKUP(C1889, Query[[Country]:[GDP (IMF)]],16, FALSE)</f>
        <v>$1.48 Tn</v>
      </c>
      <c r="X1889" t="str">
        <f>VLOOKUP(C1889, Query[[Country]:[GDP (UN)]],17, FALSE)</f>
        <v>$1.30 Tn</v>
      </c>
      <c r="Y1889">
        <f>VLOOKUP(C1889, Query[[Country]:[GDP Per Capita]],18, FALSE)</f>
        <v>58096.73</v>
      </c>
    </row>
    <row r="1890" spans="1:25" x14ac:dyDescent="0.2">
      <c r="A1890">
        <v>689</v>
      </c>
      <c r="B1890" t="s">
        <v>648</v>
      </c>
      <c r="C1890" t="s">
        <v>105</v>
      </c>
      <c r="D1890">
        <v>13</v>
      </c>
      <c r="E1890">
        <v>367</v>
      </c>
      <c r="F1890">
        <v>289</v>
      </c>
      <c r="G1890">
        <v>218</v>
      </c>
      <c r="H1890">
        <v>566</v>
      </c>
      <c r="I1890">
        <v>878</v>
      </c>
      <c r="J1890">
        <v>428</v>
      </c>
      <c r="K1890" t="s">
        <v>2915</v>
      </c>
      <c r="L1890">
        <v>871</v>
      </c>
      <c r="M1890">
        <v>44.37</v>
      </c>
      <c r="N1890">
        <v>2015</v>
      </c>
      <c r="O1890" t="str">
        <f>VLOOKUP(C1890, Query[[Country]:[Population Rank]],2,FALSE)</f>
        <v>69</v>
      </c>
      <c r="P1890" t="str">
        <f>VLOOKUP(C1890, Query[[Country]:[Growth Rate]],3,FALSE)</f>
        <v>0.22%</v>
      </c>
      <c r="Q1890" t="str">
        <f>VLOOKUP(C1890, Query[[Country]:[World Percentage]],4,FALSE)</f>
        <v>0.22%</v>
      </c>
      <c r="R1890" t="str">
        <f>VLOOKUP(C1890, Query[[Country]:[Density]],5,FALSE)</f>
        <v>409.44</v>
      </c>
      <c r="S1890" t="str">
        <f>VLOOKUP(C1890, Query[[Country]:[Land Area]],6, FALSE)</f>
        <v>33,720</v>
      </c>
      <c r="T1890" t="str">
        <f>VLOOKUP(C1890, Query[[Country]:[Area]],10, FALSE)</f>
        <v>41,850</v>
      </c>
      <c r="U1890" t="str">
        <f>VLOOKUP(C1890, Query[[Country]:[Region]],12, FALSE)</f>
        <v>Europe</v>
      </c>
      <c r="V1890" t="str">
        <f>VLOOKUP(C1890, Query[[Country]:[Subregion]],13, FALSE)</f>
        <v>Western Europe</v>
      </c>
      <c r="W1890" t="str">
        <f>VLOOKUP(C1890, Query[[Country]:[GDP (IMF)]],16, FALSE)</f>
        <v>$954.93 Bn</v>
      </c>
      <c r="X1890" t="str">
        <f>VLOOKUP(C1890, Query[[Country]:[GDP (UN)]],17, FALSE)</f>
        <v>$777.23 Bn</v>
      </c>
      <c r="Y1890">
        <f>VLOOKUP(C1890, Query[[Country]:[GDP Per Capita]],18, FALSE)</f>
        <v>55730.27</v>
      </c>
    </row>
    <row r="1891" spans="1:25" x14ac:dyDescent="0.2">
      <c r="A1891">
        <v>690</v>
      </c>
      <c r="B1891" t="s">
        <v>709</v>
      </c>
      <c r="C1891" t="s">
        <v>95</v>
      </c>
      <c r="D1891">
        <v>38</v>
      </c>
      <c r="E1891">
        <v>367</v>
      </c>
      <c r="F1891">
        <v>567</v>
      </c>
      <c r="G1891">
        <v>218</v>
      </c>
      <c r="H1891">
        <v>608</v>
      </c>
      <c r="I1891">
        <v>803</v>
      </c>
      <c r="J1891">
        <v>812</v>
      </c>
      <c r="K1891" t="s">
        <v>2877</v>
      </c>
      <c r="L1891">
        <v>871</v>
      </c>
      <c r="M1891">
        <v>44.37</v>
      </c>
      <c r="N1891">
        <v>2015</v>
      </c>
      <c r="O1891" t="str">
        <f>VLOOKUP(C1891, Query[[Country]:[Population Rank]],2,FALSE)</f>
        <v>23</v>
      </c>
      <c r="P1891" t="str">
        <f>VLOOKUP(C1891, Query[[Country]:[Growth Rate]],3,FALSE)</f>
        <v>-0.15%</v>
      </c>
      <c r="Q1891" t="str">
        <f>VLOOKUP(C1891, Query[[Country]:[World Percentage]],4,FALSE)</f>
        <v>0.78%</v>
      </c>
      <c r="R1891" t="str">
        <f>VLOOKUP(C1891, Query[[Country]:[Density]],5,FALSE)</f>
        <v>200.65</v>
      </c>
      <c r="S1891" t="str">
        <f>VLOOKUP(C1891, Query[[Country]:[Land Area]],6, FALSE)</f>
        <v>294,140</v>
      </c>
      <c r="T1891" t="str">
        <f>VLOOKUP(C1891, Query[[Country]:[Area]],10, FALSE)</f>
        <v>301,336</v>
      </c>
      <c r="U1891" t="str">
        <f>VLOOKUP(C1891, Query[[Country]:[Region]],12, FALSE)</f>
        <v>Europe</v>
      </c>
      <c r="V1891" t="str">
        <f>VLOOKUP(C1891, Query[[Country]:[Subregion]],13, FALSE)</f>
        <v>Southern Europe</v>
      </c>
      <c r="W1891" t="str">
        <f>VLOOKUP(C1891, Query[[Country]:[GDP (IMF)]],16, FALSE)</f>
        <v>$2.09 Tn</v>
      </c>
      <c r="X1891" t="str">
        <f>VLOOKUP(C1891, Query[[Country]:[GDP (UN)]],17, FALSE)</f>
        <v>$1.86 Tn</v>
      </c>
      <c r="Y1891">
        <f>VLOOKUP(C1891, Query[[Country]:[GDP Per Capita]],18, FALSE)</f>
        <v>34574.71</v>
      </c>
    </row>
    <row r="1892" spans="1:25" x14ac:dyDescent="0.2">
      <c r="A1892">
        <v>691</v>
      </c>
      <c r="B1892" t="s">
        <v>732</v>
      </c>
      <c r="C1892" t="s">
        <v>101</v>
      </c>
      <c r="D1892">
        <v>47</v>
      </c>
      <c r="E1892">
        <v>367</v>
      </c>
      <c r="F1892">
        <v>522</v>
      </c>
      <c r="G1892">
        <v>218</v>
      </c>
      <c r="H1892">
        <v>679</v>
      </c>
      <c r="I1892">
        <v>523</v>
      </c>
      <c r="J1892">
        <v>812</v>
      </c>
      <c r="K1892" t="s">
        <v>2877</v>
      </c>
      <c r="L1892">
        <v>668</v>
      </c>
      <c r="M1892">
        <v>44.37</v>
      </c>
      <c r="N1892">
        <v>2015</v>
      </c>
      <c r="O1892" t="str">
        <f>VLOOKUP(C1892, Query[[Country]:[Population Rank]],2,FALSE)</f>
        <v>19</v>
      </c>
      <c r="P1892" t="str">
        <f>VLOOKUP(C1892, Query[[Country]:[Growth Rate]],3,FALSE)</f>
        <v>0.32%</v>
      </c>
      <c r="Q1892" t="str">
        <f>VLOOKUP(C1892, Query[[Country]:[World Percentage]],4,FALSE)</f>
        <v>1.07%</v>
      </c>
      <c r="R1892" t="str">
        <f>VLOOKUP(C1892, Query[[Country]:[Density]],5,FALSE)</f>
        <v>234.61</v>
      </c>
      <c r="S1892" t="str">
        <f>VLOOKUP(C1892, Query[[Country]:[Land Area]],6, FALSE)</f>
        <v>348,560</v>
      </c>
      <c r="T1892" t="str">
        <f>VLOOKUP(C1892, Query[[Country]:[Area]],10, FALSE)</f>
        <v>357,114</v>
      </c>
      <c r="U1892" t="str">
        <f>VLOOKUP(C1892, Query[[Country]:[Region]],12, FALSE)</f>
        <v>Europe</v>
      </c>
      <c r="V1892" t="str">
        <f>VLOOKUP(C1892, Query[[Country]:[Subregion]],13, FALSE)</f>
        <v>Western Europe</v>
      </c>
      <c r="W1892" t="str">
        <f>VLOOKUP(C1892, Query[[Country]:[GDP (IMF)]],16, FALSE)</f>
        <v>$4.16 Tn</v>
      </c>
      <c r="X1892" t="str">
        <f>VLOOKUP(C1892, Query[[Country]:[GDP (UN)]],17, FALSE)</f>
        <v>$3.48 Tn</v>
      </c>
      <c r="Y1892">
        <f>VLOOKUP(C1892, Query[[Country]:[GDP Per Capita]],18, FALSE)</f>
        <v>49617.15</v>
      </c>
    </row>
    <row r="1893" spans="1:25" x14ac:dyDescent="0.2">
      <c r="A1893">
        <v>692</v>
      </c>
      <c r="B1893" t="s">
        <v>720</v>
      </c>
      <c r="C1893" t="s">
        <v>19</v>
      </c>
      <c r="D1893">
        <v>51</v>
      </c>
      <c r="E1893">
        <v>367</v>
      </c>
      <c r="F1893">
        <v>433</v>
      </c>
      <c r="G1893">
        <v>218</v>
      </c>
      <c r="H1893">
        <v>625</v>
      </c>
      <c r="I1893">
        <v>458</v>
      </c>
      <c r="J1893">
        <v>511</v>
      </c>
      <c r="K1893" t="s">
        <v>2898</v>
      </c>
      <c r="L1893">
        <v>861</v>
      </c>
      <c r="M1893">
        <v>44.37</v>
      </c>
      <c r="N1893">
        <v>2015</v>
      </c>
      <c r="O1893" t="str">
        <f>VLOOKUP(C1893, Query[[Country]:[Population Rank]],2,FALSE)</f>
        <v>21</v>
      </c>
      <c r="P1893" t="str">
        <f>VLOOKUP(C1893, Query[[Country]:[Growth Rate]],3,FALSE)</f>
        <v>0.53%</v>
      </c>
      <c r="Q1893" t="str">
        <f>VLOOKUP(C1893, Query[[Country]:[World Percentage]],4,FALSE)</f>
        <v>0.87%</v>
      </c>
      <c r="R1893" t="str">
        <f>VLOOKUP(C1893, Query[[Country]:[Density]],5,FALSE)</f>
        <v>279.48</v>
      </c>
      <c r="S1893" t="str">
        <f>VLOOKUP(C1893, Query[[Country]:[Land Area]],6, FALSE)</f>
        <v>241,930</v>
      </c>
      <c r="T1893" t="str">
        <f>VLOOKUP(C1893, Query[[Country]:[Area]],10, FALSE)</f>
        <v>242,900</v>
      </c>
      <c r="U1893" t="str">
        <f>VLOOKUP(C1893, Query[[Country]:[Region]],12, FALSE)</f>
        <v>Europe</v>
      </c>
      <c r="V1893" t="str">
        <f>VLOOKUP(C1893, Query[[Country]:[Subregion]],13, FALSE)</f>
        <v>Northern Europe</v>
      </c>
      <c r="W1893" t="str">
        <f>VLOOKUP(C1893, Query[[Country]:[GDP (IMF)]],16, FALSE)</f>
        <v>$2.93 Tn</v>
      </c>
      <c r="X1893" t="str">
        <f>VLOOKUP(C1893, Query[[Country]:[GDP (UN)]],17, FALSE)</f>
        <v>$2.65 Tn</v>
      </c>
      <c r="Y1893">
        <f>VLOOKUP(C1893, Query[[Country]:[GDP Per Capita]],18, FALSE)</f>
        <v>43117.57</v>
      </c>
    </row>
    <row r="1894" spans="1:25" x14ac:dyDescent="0.2">
      <c r="A1894">
        <v>693</v>
      </c>
      <c r="B1894" t="s">
        <v>2768</v>
      </c>
      <c r="C1894" t="s">
        <v>159</v>
      </c>
      <c r="D1894">
        <v>24</v>
      </c>
      <c r="E1894">
        <v>367</v>
      </c>
      <c r="F1894">
        <v>567</v>
      </c>
      <c r="G1894">
        <v>218</v>
      </c>
      <c r="H1894">
        <v>660</v>
      </c>
      <c r="I1894">
        <v>830</v>
      </c>
      <c r="J1894">
        <v>645</v>
      </c>
      <c r="K1894" t="s">
        <v>2880</v>
      </c>
      <c r="L1894">
        <v>203</v>
      </c>
      <c r="M1894">
        <v>44.37</v>
      </c>
      <c r="N1894">
        <v>2015</v>
      </c>
      <c r="O1894" t="str">
        <f>VLOOKUP(C1894, Query[[Country]:[Population Rank]],2,FALSE)</f>
        <v>30</v>
      </c>
      <c r="P1894" t="str">
        <f>VLOOKUP(C1894, Query[[Country]:[Growth Rate]],3,FALSE)</f>
        <v>0.04%</v>
      </c>
      <c r="Q1894" t="str">
        <f>VLOOKUP(C1894, Query[[Country]:[World Percentage]],4,FALSE)</f>
        <v>0.60%</v>
      </c>
      <c r="R1894" t="str">
        <f>VLOOKUP(C1894, Query[[Country]:[Density]],5,FALSE)</f>
        <v>92.40</v>
      </c>
      <c r="S1894" t="str">
        <f>VLOOKUP(C1894, Query[[Country]:[Land Area]],6, FALSE)</f>
        <v>498,800</v>
      </c>
      <c r="T1894" t="str">
        <f>VLOOKUP(C1894, Query[[Country]:[Area]],10, FALSE)</f>
        <v>505,992</v>
      </c>
      <c r="U1894" t="str">
        <f>VLOOKUP(C1894, Query[[Country]:[Region]],12, FALSE)</f>
        <v>Europe</v>
      </c>
      <c r="V1894" t="str">
        <f>VLOOKUP(C1894, Query[[Country]:[Subregion]],13, FALSE)</f>
        <v>Southern Europe</v>
      </c>
      <c r="W1894" t="str">
        <f>VLOOKUP(C1894, Query[[Country]:[GDP (IMF)]],16, FALSE)</f>
        <v>$1.50 Tn</v>
      </c>
      <c r="X1894" t="str">
        <f>VLOOKUP(C1894, Query[[Country]:[GDP (UN)]],17, FALSE)</f>
        <v>$1.24 Tn</v>
      </c>
      <c r="Y1894">
        <f>VLOOKUP(C1894, Query[[Country]:[GDP Per Capita]],18, FALSE)</f>
        <v>32019.83</v>
      </c>
    </row>
    <row r="1895" spans="1:25" x14ac:dyDescent="0.2">
      <c r="A1895">
        <v>694</v>
      </c>
      <c r="B1895" t="s">
        <v>731</v>
      </c>
      <c r="C1895" t="s">
        <v>19</v>
      </c>
      <c r="D1895">
        <v>52</v>
      </c>
      <c r="E1895">
        <v>367</v>
      </c>
      <c r="F1895">
        <v>567</v>
      </c>
      <c r="G1895">
        <v>218</v>
      </c>
      <c r="H1895">
        <v>512</v>
      </c>
      <c r="I1895">
        <v>806</v>
      </c>
      <c r="J1895">
        <v>511</v>
      </c>
      <c r="K1895" t="s">
        <v>2851</v>
      </c>
      <c r="L1895">
        <v>480</v>
      </c>
      <c r="M1895">
        <v>44.37</v>
      </c>
      <c r="N1895">
        <v>2015</v>
      </c>
      <c r="O1895" t="str">
        <f>VLOOKUP(C1895, Query[[Country]:[Population Rank]],2,FALSE)</f>
        <v>21</v>
      </c>
      <c r="P1895" t="str">
        <f>VLOOKUP(C1895, Query[[Country]:[Growth Rate]],3,FALSE)</f>
        <v>0.53%</v>
      </c>
      <c r="Q1895" t="str">
        <f>VLOOKUP(C1895, Query[[Country]:[World Percentage]],4,FALSE)</f>
        <v>0.87%</v>
      </c>
      <c r="R1895" t="str">
        <f>VLOOKUP(C1895, Query[[Country]:[Density]],5,FALSE)</f>
        <v>279.48</v>
      </c>
      <c r="S1895" t="str">
        <f>VLOOKUP(C1895, Query[[Country]:[Land Area]],6, FALSE)</f>
        <v>241,930</v>
      </c>
      <c r="T1895" t="str">
        <f>VLOOKUP(C1895, Query[[Country]:[Area]],10, FALSE)</f>
        <v>242,900</v>
      </c>
      <c r="U1895" t="str">
        <f>VLOOKUP(C1895, Query[[Country]:[Region]],12, FALSE)</f>
        <v>Europe</v>
      </c>
      <c r="V1895" t="str">
        <f>VLOOKUP(C1895, Query[[Country]:[Subregion]],13, FALSE)</f>
        <v>Northern Europe</v>
      </c>
      <c r="W1895" t="str">
        <f>VLOOKUP(C1895, Query[[Country]:[GDP (IMF)]],16, FALSE)</f>
        <v>$2.93 Tn</v>
      </c>
      <c r="X1895" t="str">
        <f>VLOOKUP(C1895, Query[[Country]:[GDP (UN)]],17, FALSE)</f>
        <v>$2.65 Tn</v>
      </c>
      <c r="Y1895">
        <f>VLOOKUP(C1895, Query[[Country]:[GDP Per Capita]],18, FALSE)</f>
        <v>43117.57</v>
      </c>
    </row>
    <row r="1896" spans="1:25" x14ac:dyDescent="0.2">
      <c r="A1896">
        <v>695</v>
      </c>
      <c r="B1896" t="s">
        <v>680</v>
      </c>
      <c r="C1896" t="s">
        <v>362</v>
      </c>
      <c r="D1896">
        <v>6</v>
      </c>
      <c r="E1896">
        <v>187</v>
      </c>
      <c r="F1896">
        <v>567</v>
      </c>
      <c r="G1896">
        <v>218</v>
      </c>
      <c r="H1896">
        <v>514</v>
      </c>
      <c r="I1896">
        <v>950</v>
      </c>
      <c r="J1896">
        <v>511</v>
      </c>
      <c r="K1896" t="s">
        <v>2896</v>
      </c>
      <c r="L1896">
        <v>871</v>
      </c>
      <c r="M1896">
        <v>44.37</v>
      </c>
      <c r="N1896">
        <v>2015</v>
      </c>
      <c r="O1896" t="str">
        <f>VLOOKUP(C1896, Query[[Country]:[Population Rank]],2,FALSE)</f>
        <v>87</v>
      </c>
      <c r="P1896" t="str">
        <f>VLOOKUP(C1896, Query[[Country]:[Growth Rate]],3,FALSE)</f>
        <v>-0.48%</v>
      </c>
      <c r="Q1896" t="str">
        <f>VLOOKUP(C1896, Query[[Country]:[World Percentage]],4,FALSE)</f>
        <v>0.13%</v>
      </c>
      <c r="R1896" t="str">
        <f>VLOOKUP(C1896, Query[[Country]:[Density]],5,FALSE)</f>
        <v>78.97</v>
      </c>
      <c r="S1896" t="str">
        <f>VLOOKUP(C1896, Query[[Country]:[Land Area]],6, FALSE)</f>
        <v>128,900</v>
      </c>
      <c r="T1896" t="str">
        <f>VLOOKUP(C1896, Query[[Country]:[Area]],10, FALSE)</f>
        <v>131,990</v>
      </c>
      <c r="U1896" t="str">
        <f>VLOOKUP(C1896, Query[[Country]:[Region]],12, FALSE)</f>
        <v>Europe</v>
      </c>
      <c r="V1896" t="str">
        <f>VLOOKUP(C1896, Query[[Country]:[Subregion]],13, FALSE)</f>
        <v>Southern Europe</v>
      </c>
      <c r="W1896" t="str">
        <f>VLOOKUP(C1896, Query[[Country]:[GDP (IMF)]],16, FALSE)</f>
        <v>$230.50 Bn</v>
      </c>
      <c r="X1896" t="str">
        <f>VLOOKUP(C1896, Query[[Country]:[GDP (UN)]],17, FALSE)</f>
        <v>$192.69 Bn</v>
      </c>
      <c r="Y1896">
        <f>VLOOKUP(C1896, Query[[Country]:[GDP Per Capita]],18, FALSE)</f>
        <v>22114.44</v>
      </c>
    </row>
    <row r="1897" spans="1:25" x14ac:dyDescent="0.2">
      <c r="A1897">
        <v>696</v>
      </c>
      <c r="B1897" t="s">
        <v>749</v>
      </c>
      <c r="C1897" t="s">
        <v>19</v>
      </c>
      <c r="D1897">
        <v>53</v>
      </c>
      <c r="E1897">
        <v>367</v>
      </c>
      <c r="F1897">
        <v>567</v>
      </c>
      <c r="G1897">
        <v>218</v>
      </c>
      <c r="H1897">
        <v>723</v>
      </c>
      <c r="I1897">
        <v>395</v>
      </c>
      <c r="J1897">
        <v>511</v>
      </c>
      <c r="K1897" t="s">
        <v>2877</v>
      </c>
      <c r="L1897">
        <v>871</v>
      </c>
      <c r="M1897">
        <v>44.37</v>
      </c>
      <c r="N1897">
        <v>2015</v>
      </c>
      <c r="O1897" t="str">
        <f>VLOOKUP(C1897, Query[[Country]:[Population Rank]],2,FALSE)</f>
        <v>21</v>
      </c>
      <c r="P1897" t="str">
        <f>VLOOKUP(C1897, Query[[Country]:[Growth Rate]],3,FALSE)</f>
        <v>0.53%</v>
      </c>
      <c r="Q1897" t="str">
        <f>VLOOKUP(C1897, Query[[Country]:[World Percentage]],4,FALSE)</f>
        <v>0.87%</v>
      </c>
      <c r="R1897" t="str">
        <f>VLOOKUP(C1897, Query[[Country]:[Density]],5,FALSE)</f>
        <v>279.48</v>
      </c>
      <c r="S1897" t="str">
        <f>VLOOKUP(C1897, Query[[Country]:[Land Area]],6, FALSE)</f>
        <v>241,930</v>
      </c>
      <c r="T1897" t="str">
        <f>VLOOKUP(C1897, Query[[Country]:[Area]],10, FALSE)</f>
        <v>242,900</v>
      </c>
      <c r="U1897" t="str">
        <f>VLOOKUP(C1897, Query[[Country]:[Region]],12, FALSE)</f>
        <v>Europe</v>
      </c>
      <c r="V1897" t="str">
        <f>VLOOKUP(C1897, Query[[Country]:[Subregion]],13, FALSE)</f>
        <v>Northern Europe</v>
      </c>
      <c r="W1897" t="str">
        <f>VLOOKUP(C1897, Query[[Country]:[GDP (IMF)]],16, FALSE)</f>
        <v>$2.93 Tn</v>
      </c>
      <c r="X1897" t="str">
        <f>VLOOKUP(C1897, Query[[Country]:[GDP (UN)]],17, FALSE)</f>
        <v>$2.65 Tn</v>
      </c>
      <c r="Y1897">
        <f>VLOOKUP(C1897, Query[[Country]:[GDP Per Capita]],18, FALSE)</f>
        <v>43117.57</v>
      </c>
    </row>
    <row r="1898" spans="1:25" x14ac:dyDescent="0.2">
      <c r="A1898">
        <v>697</v>
      </c>
      <c r="B1898" t="s">
        <v>850</v>
      </c>
      <c r="C1898" t="s">
        <v>774</v>
      </c>
      <c r="D1898">
        <v>1</v>
      </c>
      <c r="E1898">
        <v>116</v>
      </c>
      <c r="F1898">
        <v>567</v>
      </c>
      <c r="G1898">
        <v>218</v>
      </c>
      <c r="H1898">
        <v>563</v>
      </c>
      <c r="I1898">
        <v>950</v>
      </c>
      <c r="J1898">
        <v>511</v>
      </c>
      <c r="K1898" t="s">
        <v>2915</v>
      </c>
      <c r="L1898">
        <v>871</v>
      </c>
      <c r="M1898">
        <v>44.37</v>
      </c>
      <c r="N1898">
        <v>2015</v>
      </c>
      <c r="O1898" t="str">
        <f>VLOOKUP(C1898, Query[[Country]:[Population Rank]],2,FALSE)</f>
        <v>18</v>
      </c>
      <c r="P1898" t="str">
        <f>VLOOKUP(C1898, Query[[Country]:[Growth Rate]],3,FALSE)</f>
        <v>1.30%</v>
      </c>
      <c r="Q1898" t="str">
        <f>VLOOKUP(C1898, Query[[Country]:[World Percentage]],4,FALSE)</f>
        <v>1.08%</v>
      </c>
      <c r="R1898" t="str">
        <f>VLOOKUP(C1898, Query[[Country]:[Density]],5,FALSE)</f>
        <v>50.96</v>
      </c>
      <c r="S1898" t="str">
        <f>VLOOKUP(C1898, Query[[Country]:[Land Area]],6, FALSE)</f>
        <v>1,628,550</v>
      </c>
      <c r="T1898" t="str">
        <f>VLOOKUP(C1898, Query[[Country]:[Area]],10, FALSE)</f>
        <v>1,648,195</v>
      </c>
      <c r="U1898" t="str">
        <f>VLOOKUP(C1898, Query[[Country]:[Region]],12, FALSE)</f>
        <v>Asia</v>
      </c>
      <c r="V1898" t="str">
        <f>VLOOKUP(C1898, Query[[Country]:[Subregion]],13, FALSE)</f>
        <v>Southern Asia</v>
      </c>
      <c r="W1898" t="str">
        <f>VLOOKUP(C1898, Query[[Country]:[GDP (IMF)]],16, FALSE)</f>
        <v>$495.69 Bn</v>
      </c>
      <c r="X1898" t="str">
        <f>VLOOKUP(C1898, Query[[Country]:[GDP (UN)]],17, FALSE)</f>
        <v>$425.40 Bn</v>
      </c>
      <c r="Y1898">
        <f>VLOOKUP(C1898, Query[[Country]:[GDP Per Capita]],18, FALSE)</f>
        <v>5901.61</v>
      </c>
    </row>
    <row r="1899" spans="1:25" x14ac:dyDescent="0.2">
      <c r="A1899">
        <v>698</v>
      </c>
      <c r="B1899" t="s">
        <v>657</v>
      </c>
      <c r="C1899" t="s">
        <v>19</v>
      </c>
      <c r="D1899">
        <v>54</v>
      </c>
      <c r="E1899">
        <v>300</v>
      </c>
      <c r="F1899">
        <v>567</v>
      </c>
      <c r="G1899">
        <v>218</v>
      </c>
      <c r="H1899">
        <v>724</v>
      </c>
      <c r="I1899">
        <v>339</v>
      </c>
      <c r="J1899">
        <v>428</v>
      </c>
      <c r="K1899" t="s">
        <v>2911</v>
      </c>
      <c r="L1899">
        <v>871</v>
      </c>
      <c r="M1899">
        <v>44.37</v>
      </c>
      <c r="N1899">
        <v>2015</v>
      </c>
      <c r="O1899" t="str">
        <f>VLOOKUP(C1899, Query[[Country]:[Population Rank]],2,FALSE)</f>
        <v>21</v>
      </c>
      <c r="P1899" t="str">
        <f>VLOOKUP(C1899, Query[[Country]:[Growth Rate]],3,FALSE)</f>
        <v>0.53%</v>
      </c>
      <c r="Q1899" t="str">
        <f>VLOOKUP(C1899, Query[[Country]:[World Percentage]],4,FALSE)</f>
        <v>0.87%</v>
      </c>
      <c r="R1899" t="str">
        <f>VLOOKUP(C1899, Query[[Country]:[Density]],5,FALSE)</f>
        <v>279.48</v>
      </c>
      <c r="S1899" t="str">
        <f>VLOOKUP(C1899, Query[[Country]:[Land Area]],6, FALSE)</f>
        <v>241,930</v>
      </c>
      <c r="T1899" t="str">
        <f>VLOOKUP(C1899, Query[[Country]:[Area]],10, FALSE)</f>
        <v>242,900</v>
      </c>
      <c r="U1899" t="str">
        <f>VLOOKUP(C1899, Query[[Country]:[Region]],12, FALSE)</f>
        <v>Europe</v>
      </c>
      <c r="V1899" t="str">
        <f>VLOOKUP(C1899, Query[[Country]:[Subregion]],13, FALSE)</f>
        <v>Northern Europe</v>
      </c>
      <c r="W1899" t="str">
        <f>VLOOKUP(C1899, Query[[Country]:[GDP (IMF)]],16, FALSE)</f>
        <v>$2.93 Tn</v>
      </c>
      <c r="X1899" t="str">
        <f>VLOOKUP(C1899, Query[[Country]:[GDP (UN)]],17, FALSE)</f>
        <v>$2.65 Tn</v>
      </c>
      <c r="Y1899">
        <f>VLOOKUP(C1899, Query[[Country]:[GDP Per Capita]],18, FALSE)</f>
        <v>43117.57</v>
      </c>
    </row>
    <row r="1900" spans="1:25" x14ac:dyDescent="0.2">
      <c r="A1900">
        <v>699</v>
      </c>
      <c r="B1900" t="s">
        <v>2789</v>
      </c>
      <c r="C1900" t="s">
        <v>66</v>
      </c>
      <c r="D1900">
        <v>31</v>
      </c>
      <c r="E1900">
        <v>201</v>
      </c>
      <c r="F1900">
        <v>567</v>
      </c>
      <c r="G1900">
        <v>218</v>
      </c>
      <c r="H1900">
        <v>667</v>
      </c>
      <c r="I1900">
        <v>499</v>
      </c>
      <c r="J1900">
        <v>812</v>
      </c>
      <c r="K1900" t="s">
        <v>2898</v>
      </c>
      <c r="L1900">
        <v>703</v>
      </c>
      <c r="M1900">
        <v>44.37</v>
      </c>
      <c r="N1900">
        <v>2015</v>
      </c>
      <c r="O1900" t="str">
        <f>VLOOKUP(C1900, Query[[Country]:[Population Rank]],2,FALSE)</f>
        <v>22</v>
      </c>
      <c r="P1900" t="str">
        <f>VLOOKUP(C1900, Query[[Country]:[Growth Rate]],3,FALSE)</f>
        <v>0.22%</v>
      </c>
      <c r="Q1900" t="str">
        <f>VLOOKUP(C1900, Query[[Country]:[World Percentage]],4,FALSE)</f>
        <v>0.84%</v>
      </c>
      <c r="R1900" t="str">
        <f>VLOOKUP(C1900, Query[[Country]:[Density]],5,FALSE)</f>
        <v>118.31</v>
      </c>
      <c r="S1900" t="str">
        <f>VLOOKUP(C1900, Query[[Country]:[Land Area]],6, FALSE)</f>
        <v>547,557</v>
      </c>
      <c r="T1900" t="str">
        <f>VLOOKUP(C1900, Query[[Country]:[Area]],10, FALSE)</f>
        <v>551,695</v>
      </c>
      <c r="U1900" t="str">
        <f>VLOOKUP(C1900, Query[[Country]:[Region]],12, FALSE)</f>
        <v>Europe</v>
      </c>
      <c r="V1900" t="str">
        <f>VLOOKUP(C1900, Query[[Country]:[Subregion]],13, FALSE)</f>
        <v>Western Europe</v>
      </c>
      <c r="W1900" t="str">
        <f>VLOOKUP(C1900, Query[[Country]:[GDP (IMF)]],16, FALSE)</f>
        <v>$2.88 Tn</v>
      </c>
      <c r="X1900" t="str">
        <f>VLOOKUP(C1900, Query[[Country]:[GDP (UN)]],17, FALSE)</f>
        <v>$2.47 Tn</v>
      </c>
      <c r="Y1900">
        <f>VLOOKUP(C1900, Query[[Country]:[GDP Per Capita]],18, FALSE)</f>
        <v>44061.52</v>
      </c>
    </row>
    <row r="1901" spans="1:25" x14ac:dyDescent="0.2">
      <c r="A1901">
        <v>700</v>
      </c>
      <c r="B1901" t="s">
        <v>724</v>
      </c>
      <c r="C1901" t="s">
        <v>36</v>
      </c>
      <c r="D1901">
        <v>7</v>
      </c>
      <c r="E1901">
        <v>367</v>
      </c>
      <c r="F1901">
        <v>372</v>
      </c>
      <c r="G1901">
        <v>218</v>
      </c>
      <c r="H1901">
        <v>535</v>
      </c>
      <c r="I1901">
        <v>479</v>
      </c>
      <c r="J1901">
        <v>812</v>
      </c>
      <c r="K1901" t="s">
        <v>2913</v>
      </c>
      <c r="L1901">
        <v>503</v>
      </c>
      <c r="M1901">
        <v>44.36</v>
      </c>
      <c r="N1901">
        <v>2015</v>
      </c>
      <c r="O1901" t="str">
        <f>VLOOKUP(C1901, Query[[Country]:[Population Rank]],2,FALSE)</f>
        <v>100</v>
      </c>
      <c r="P1901" t="str">
        <f>VLOOKUP(C1901, Query[[Country]:[Growth Rate]],3,FALSE)</f>
        <v>1.60%</v>
      </c>
      <c r="Q1901" t="str">
        <f>VLOOKUP(C1901, Query[[Country]:[World Percentage]],4,FALSE)</f>
        <v>0.11%</v>
      </c>
      <c r="R1901" t="str">
        <f>VLOOKUP(C1901, Query[[Country]:[Density]],5,FALSE)</f>
        <v>416.73</v>
      </c>
      <c r="S1901" t="str">
        <f>VLOOKUP(C1901, Query[[Country]:[Land Area]],6, FALSE)</f>
        <v>21,640</v>
      </c>
      <c r="T1901" t="str">
        <f>VLOOKUP(C1901, Query[[Country]:[Area]],10, FALSE)</f>
        <v>20,770</v>
      </c>
      <c r="U1901" t="str">
        <f>VLOOKUP(C1901, Query[[Country]:[Region]],12, FALSE)</f>
        <v>Asia</v>
      </c>
      <c r="V1901" t="str">
        <f>VLOOKUP(C1901, Query[[Country]:[Subregion]],13, FALSE)</f>
        <v>Western Asia</v>
      </c>
      <c r="W1901" t="str">
        <f>VLOOKUP(C1901, Query[[Country]:[GDP (IMF)]],16, FALSE)</f>
        <v>$403.96 Bn</v>
      </c>
      <c r="X1901" t="str">
        <f>VLOOKUP(C1901, Query[[Country]:[GDP (UN)]],17, FALSE)</f>
        <v>$317.75 Bn</v>
      </c>
      <c r="Y1901">
        <f>VLOOKUP(C1901, Query[[Country]:[GDP Per Capita]],18, FALSE)</f>
        <v>46670.83</v>
      </c>
    </row>
    <row r="1902" spans="1:25" x14ac:dyDescent="0.2">
      <c r="A1902">
        <v>701</v>
      </c>
      <c r="B1902" t="s">
        <v>722</v>
      </c>
      <c r="C1902" t="s">
        <v>95</v>
      </c>
      <c r="D1902">
        <v>39</v>
      </c>
      <c r="E1902">
        <v>367</v>
      </c>
      <c r="F1902">
        <v>567</v>
      </c>
      <c r="G1902">
        <v>218</v>
      </c>
      <c r="H1902">
        <v>639</v>
      </c>
      <c r="I1902">
        <v>637</v>
      </c>
      <c r="J1902">
        <v>511</v>
      </c>
      <c r="K1902" t="s">
        <v>2911</v>
      </c>
      <c r="L1902">
        <v>756</v>
      </c>
      <c r="M1902">
        <v>44.36</v>
      </c>
      <c r="N1902">
        <v>2015</v>
      </c>
      <c r="O1902" t="str">
        <f>VLOOKUP(C1902, Query[[Country]:[Population Rank]],2,FALSE)</f>
        <v>23</v>
      </c>
      <c r="P1902" t="str">
        <f>VLOOKUP(C1902, Query[[Country]:[Growth Rate]],3,FALSE)</f>
        <v>-0.15%</v>
      </c>
      <c r="Q1902" t="str">
        <f>VLOOKUP(C1902, Query[[Country]:[World Percentage]],4,FALSE)</f>
        <v>0.78%</v>
      </c>
      <c r="R1902" t="str">
        <f>VLOOKUP(C1902, Query[[Country]:[Density]],5,FALSE)</f>
        <v>200.65</v>
      </c>
      <c r="S1902" t="str">
        <f>VLOOKUP(C1902, Query[[Country]:[Land Area]],6, FALSE)</f>
        <v>294,140</v>
      </c>
      <c r="T1902" t="str">
        <f>VLOOKUP(C1902, Query[[Country]:[Area]],10, FALSE)</f>
        <v>301,336</v>
      </c>
      <c r="U1902" t="str">
        <f>VLOOKUP(C1902, Query[[Country]:[Region]],12, FALSE)</f>
        <v>Europe</v>
      </c>
      <c r="V1902" t="str">
        <f>VLOOKUP(C1902, Query[[Country]:[Subregion]],13, FALSE)</f>
        <v>Southern Europe</v>
      </c>
      <c r="W1902" t="str">
        <f>VLOOKUP(C1902, Query[[Country]:[GDP (IMF)]],16, FALSE)</f>
        <v>$2.09 Tn</v>
      </c>
      <c r="X1902" t="str">
        <f>VLOOKUP(C1902, Query[[Country]:[GDP (UN)]],17, FALSE)</f>
        <v>$1.86 Tn</v>
      </c>
      <c r="Y1902">
        <f>VLOOKUP(C1902, Query[[Country]:[GDP Per Capita]],18, FALSE)</f>
        <v>34574.71</v>
      </c>
    </row>
    <row r="1903" spans="1:25" x14ac:dyDescent="0.2">
      <c r="A1903">
        <v>702</v>
      </c>
      <c r="B1903" t="s">
        <v>766</v>
      </c>
      <c r="C1903" t="s">
        <v>342</v>
      </c>
      <c r="D1903">
        <v>2</v>
      </c>
      <c r="E1903">
        <v>367</v>
      </c>
      <c r="F1903">
        <v>567</v>
      </c>
      <c r="G1903">
        <v>218</v>
      </c>
      <c r="H1903">
        <v>645</v>
      </c>
      <c r="I1903">
        <v>519</v>
      </c>
      <c r="J1903">
        <v>645</v>
      </c>
      <c r="K1903" t="s">
        <v>2911</v>
      </c>
      <c r="L1903">
        <v>705</v>
      </c>
      <c r="M1903">
        <v>44.36</v>
      </c>
      <c r="N1903">
        <v>2015</v>
      </c>
      <c r="O1903" t="str">
        <f>VLOOKUP(C1903, Query[[Country]:[Population Rank]],2,FALSE)</f>
        <v>86</v>
      </c>
      <c r="P1903" t="str">
        <f>VLOOKUP(C1903, Query[[Country]:[Growth Rate]],3,FALSE)</f>
        <v>0.18%</v>
      </c>
      <c r="Q1903" t="str">
        <f>VLOOKUP(C1903, Query[[Country]:[World Percentage]],4,FALSE)</f>
        <v>0.14%</v>
      </c>
      <c r="R1903" t="str">
        <f>VLOOKUP(C1903, Query[[Country]:[Density]],5,FALSE)</f>
        <v>135.79</v>
      </c>
      <c r="S1903" t="str">
        <f>VLOOKUP(C1903, Query[[Country]:[Land Area]],6, FALSE)</f>
        <v>77,240</v>
      </c>
      <c r="T1903" t="str">
        <f>VLOOKUP(C1903, Query[[Country]:[Area]],10, FALSE)</f>
        <v>78,865</v>
      </c>
      <c r="U1903" t="str">
        <f>VLOOKUP(C1903, Query[[Country]:[Region]],12, FALSE)</f>
        <v>Europe</v>
      </c>
      <c r="V1903" t="str">
        <f>VLOOKUP(C1903, Query[[Country]:[Subregion]],13, FALSE)</f>
        <v>Eastern Europe</v>
      </c>
      <c r="W1903" t="str">
        <f>VLOOKUP(C1903, Query[[Country]:[GDP (IMF)]],16, FALSE)</f>
        <v>$259.74 Bn</v>
      </c>
      <c r="X1903" t="str">
        <f>VLOOKUP(C1903, Query[[Country]:[GDP (UN)]],17, FALSE)</f>
        <v>$195.31 Bn</v>
      </c>
      <c r="Y1903">
        <f>VLOOKUP(C1903, Query[[Country]:[GDP Per Capita]],18, FALSE)</f>
        <v>24254.04</v>
      </c>
    </row>
    <row r="1904" spans="1:25" x14ac:dyDescent="0.2">
      <c r="A1904">
        <v>703</v>
      </c>
      <c r="B1904" t="s">
        <v>764</v>
      </c>
      <c r="C1904" t="s">
        <v>95</v>
      </c>
      <c r="D1904">
        <v>40</v>
      </c>
      <c r="E1904">
        <v>367</v>
      </c>
      <c r="F1904">
        <v>567</v>
      </c>
      <c r="G1904">
        <v>218</v>
      </c>
      <c r="H1904">
        <v>537</v>
      </c>
      <c r="I1904">
        <v>835</v>
      </c>
      <c r="J1904">
        <v>511</v>
      </c>
      <c r="K1904" t="s">
        <v>2851</v>
      </c>
      <c r="L1904">
        <v>525</v>
      </c>
      <c r="M1904">
        <v>44.36</v>
      </c>
      <c r="N1904">
        <v>2015</v>
      </c>
      <c r="O1904" t="str">
        <f>VLOOKUP(C1904, Query[[Country]:[Population Rank]],2,FALSE)</f>
        <v>23</v>
      </c>
      <c r="P1904" t="str">
        <f>VLOOKUP(C1904, Query[[Country]:[Growth Rate]],3,FALSE)</f>
        <v>-0.15%</v>
      </c>
      <c r="Q1904" t="str">
        <f>VLOOKUP(C1904, Query[[Country]:[World Percentage]],4,FALSE)</f>
        <v>0.78%</v>
      </c>
      <c r="R1904" t="str">
        <f>VLOOKUP(C1904, Query[[Country]:[Density]],5,FALSE)</f>
        <v>200.65</v>
      </c>
      <c r="S1904" t="str">
        <f>VLOOKUP(C1904, Query[[Country]:[Land Area]],6, FALSE)</f>
        <v>294,140</v>
      </c>
      <c r="T1904" t="str">
        <f>VLOOKUP(C1904, Query[[Country]:[Area]],10, FALSE)</f>
        <v>301,336</v>
      </c>
      <c r="U1904" t="str">
        <f>VLOOKUP(C1904, Query[[Country]:[Region]],12, FALSE)</f>
        <v>Europe</v>
      </c>
      <c r="V1904" t="str">
        <f>VLOOKUP(C1904, Query[[Country]:[Subregion]],13, FALSE)</f>
        <v>Southern Europe</v>
      </c>
      <c r="W1904" t="str">
        <f>VLOOKUP(C1904, Query[[Country]:[GDP (IMF)]],16, FALSE)</f>
        <v>$2.09 Tn</v>
      </c>
      <c r="X1904" t="str">
        <f>VLOOKUP(C1904, Query[[Country]:[GDP (UN)]],17, FALSE)</f>
        <v>$1.86 Tn</v>
      </c>
      <c r="Y1904">
        <f>VLOOKUP(C1904, Query[[Country]:[GDP Per Capita]],18, FALSE)</f>
        <v>34574.71</v>
      </c>
    </row>
    <row r="1905" spans="1:25" x14ac:dyDescent="0.2">
      <c r="A1905">
        <v>704</v>
      </c>
      <c r="B1905" t="s">
        <v>698</v>
      </c>
      <c r="C1905" t="s">
        <v>454</v>
      </c>
      <c r="D1905">
        <v>2</v>
      </c>
      <c r="E1905">
        <v>367</v>
      </c>
      <c r="F1905">
        <v>567</v>
      </c>
      <c r="G1905">
        <v>126</v>
      </c>
      <c r="H1905">
        <v>691</v>
      </c>
      <c r="I1905">
        <v>529</v>
      </c>
      <c r="J1905">
        <v>812</v>
      </c>
      <c r="K1905" t="s">
        <v>2916</v>
      </c>
      <c r="L1905">
        <v>182</v>
      </c>
      <c r="M1905">
        <v>44.36</v>
      </c>
      <c r="N1905">
        <v>2015</v>
      </c>
      <c r="O1905" t="str">
        <f>VLOOKUP(C1905, Query[[Country]:[Population Rank]],2,FALSE)</f>
        <v>41</v>
      </c>
      <c r="P1905" t="str">
        <f>VLOOKUP(C1905, Query[[Country]:[Growth Rate]],3,FALSE)</f>
        <v>1.59%</v>
      </c>
      <c r="Q1905" t="str">
        <f>VLOOKUP(C1905, Query[[Country]:[World Percentage]],4,FALSE)</f>
        <v>0.45%</v>
      </c>
      <c r="R1905" t="str">
        <f>VLOOKUP(C1905, Query[[Country]:[Density]],5,FALSE)</f>
        <v>16.19</v>
      </c>
      <c r="S1905" t="str">
        <f>VLOOKUP(C1905, Query[[Country]:[Land Area]],6, FALSE)</f>
        <v>2,149,690</v>
      </c>
      <c r="T1905" t="str">
        <f>VLOOKUP(C1905, Query[[Country]:[Area]],10, FALSE)</f>
        <v>2,149,690</v>
      </c>
      <c r="U1905" t="str">
        <f>VLOOKUP(C1905, Query[[Country]:[Region]],12, FALSE)</f>
        <v>Asia</v>
      </c>
      <c r="V1905" t="str">
        <f>VLOOKUP(C1905, Query[[Country]:[Subregion]],13, FALSE)</f>
        <v>Western Asia</v>
      </c>
      <c r="W1905" t="str">
        <f>VLOOKUP(C1905, Query[[Country]:[GDP (IMF)]],16, FALSE)</f>
        <v>$790.06 Bn</v>
      </c>
      <c r="X1905" t="str">
        <f>VLOOKUP(C1905, Query[[Country]:[GDP (UN)]],17, FALSE)</f>
        <v>$639.62 Bn</v>
      </c>
      <c r="Y1905">
        <f>VLOOKUP(C1905, Query[[Country]:[GDP Per Capita]],18, FALSE)</f>
        <v>22693.89</v>
      </c>
    </row>
    <row r="1906" spans="1:25" x14ac:dyDescent="0.2">
      <c r="A1906">
        <v>705</v>
      </c>
      <c r="B1906" t="s">
        <v>592</v>
      </c>
      <c r="C1906" t="s">
        <v>138</v>
      </c>
      <c r="D1906">
        <v>40</v>
      </c>
      <c r="E1906">
        <v>367</v>
      </c>
      <c r="F1906">
        <v>383</v>
      </c>
      <c r="G1906">
        <v>218</v>
      </c>
      <c r="H1906">
        <v>460</v>
      </c>
      <c r="I1906">
        <v>865</v>
      </c>
      <c r="J1906">
        <v>645</v>
      </c>
      <c r="K1906" t="s">
        <v>2895</v>
      </c>
      <c r="L1906">
        <v>307</v>
      </c>
      <c r="M1906">
        <v>44.35</v>
      </c>
      <c r="N1906">
        <v>2015</v>
      </c>
      <c r="O1906" t="str">
        <f>VLOOKUP(C1906, Query[[Country]:[Population Rank]],2,FALSE)</f>
        <v>1</v>
      </c>
      <c r="P1906" t="str">
        <f>VLOOKUP(C1906, Query[[Country]:[Growth Rate]],3,FALSE)</f>
        <v>0.39%</v>
      </c>
      <c r="Q1906" t="str">
        <f>VLOOKUP(C1906, Query[[Country]:[World Percentage]],4,FALSE)</f>
        <v>18.47%</v>
      </c>
      <c r="R1906" t="str">
        <f>VLOOKUP(C1906, Query[[Country]:[Density]],5,FALSE)</f>
        <v>148.28</v>
      </c>
      <c r="S1906" t="str">
        <f>VLOOKUP(C1906, Query[[Country]:[Land Area]],6, FALSE)</f>
        <v>9,388,211</v>
      </c>
      <c r="T1906" t="str">
        <f>VLOOKUP(C1906, Query[[Country]:[Area]],10, FALSE)</f>
        <v>9,706,961</v>
      </c>
      <c r="U1906" t="str">
        <f>VLOOKUP(C1906, Query[[Country]:[Region]],12, FALSE)</f>
        <v>Asia</v>
      </c>
      <c r="V1906" t="str">
        <f>VLOOKUP(C1906, Query[[Country]:[Subregion]],13, FALSE)</f>
        <v>Eastern Asia</v>
      </c>
      <c r="W1906" t="str">
        <f>VLOOKUP(C1906, Query[[Country]:[GDP (IMF)]],16, FALSE)</f>
        <v>$15.47 Tn</v>
      </c>
      <c r="X1906" t="str">
        <f>VLOOKUP(C1906, Query[[Country]:[GDP (UN)]],17, FALSE)</f>
        <v>$11.22 Tn</v>
      </c>
      <c r="Y1906">
        <f>VLOOKUP(C1906, Query[[Country]:[GDP Per Capita]],18, FALSE)</f>
        <v>10746.78</v>
      </c>
    </row>
    <row r="1907" spans="1:25" x14ac:dyDescent="0.2">
      <c r="A1907">
        <v>706</v>
      </c>
      <c r="B1907" t="s">
        <v>741</v>
      </c>
      <c r="C1907" t="s">
        <v>138</v>
      </c>
      <c r="D1907">
        <v>41</v>
      </c>
      <c r="E1907">
        <v>367</v>
      </c>
      <c r="F1907">
        <v>399</v>
      </c>
      <c r="G1907">
        <v>218</v>
      </c>
      <c r="H1907">
        <v>727</v>
      </c>
      <c r="I1907">
        <v>984</v>
      </c>
      <c r="J1907">
        <v>428</v>
      </c>
      <c r="K1907" t="s">
        <v>2893</v>
      </c>
      <c r="L1907">
        <v>463</v>
      </c>
      <c r="M1907">
        <v>44.35</v>
      </c>
      <c r="N1907">
        <v>2015</v>
      </c>
      <c r="O1907" t="str">
        <f>VLOOKUP(C1907, Query[[Country]:[Population Rank]],2,FALSE)</f>
        <v>1</v>
      </c>
      <c r="P1907" t="str">
        <f>VLOOKUP(C1907, Query[[Country]:[Growth Rate]],3,FALSE)</f>
        <v>0.39%</v>
      </c>
      <c r="Q1907" t="str">
        <f>VLOOKUP(C1907, Query[[Country]:[World Percentage]],4,FALSE)</f>
        <v>18.47%</v>
      </c>
      <c r="R1907" t="str">
        <f>VLOOKUP(C1907, Query[[Country]:[Density]],5,FALSE)</f>
        <v>148.28</v>
      </c>
      <c r="S1907" t="str">
        <f>VLOOKUP(C1907, Query[[Country]:[Land Area]],6, FALSE)</f>
        <v>9,388,211</v>
      </c>
      <c r="T1907" t="str">
        <f>VLOOKUP(C1907, Query[[Country]:[Area]],10, FALSE)</f>
        <v>9,706,961</v>
      </c>
      <c r="U1907" t="str">
        <f>VLOOKUP(C1907, Query[[Country]:[Region]],12, FALSE)</f>
        <v>Asia</v>
      </c>
      <c r="V1907" t="str">
        <f>VLOOKUP(C1907, Query[[Country]:[Subregion]],13, FALSE)</f>
        <v>Eastern Asia</v>
      </c>
      <c r="W1907" t="str">
        <f>VLOOKUP(C1907, Query[[Country]:[GDP (IMF)]],16, FALSE)</f>
        <v>$15.47 Tn</v>
      </c>
      <c r="X1907" t="str">
        <f>VLOOKUP(C1907, Query[[Country]:[GDP (UN)]],17, FALSE)</f>
        <v>$11.22 Tn</v>
      </c>
      <c r="Y1907">
        <f>VLOOKUP(C1907, Query[[Country]:[GDP Per Capita]],18, FALSE)</f>
        <v>10746.78</v>
      </c>
    </row>
    <row r="1908" spans="1:25" x14ac:dyDescent="0.2">
      <c r="A1908">
        <v>707</v>
      </c>
      <c r="B1908" t="s">
        <v>729</v>
      </c>
      <c r="C1908" t="s">
        <v>19</v>
      </c>
      <c r="D1908">
        <v>55</v>
      </c>
      <c r="E1908">
        <v>367</v>
      </c>
      <c r="F1908">
        <v>335</v>
      </c>
      <c r="G1908">
        <v>218</v>
      </c>
      <c r="H1908">
        <v>601</v>
      </c>
      <c r="I1908">
        <v>597</v>
      </c>
      <c r="J1908">
        <v>812</v>
      </c>
      <c r="K1908" t="s">
        <v>2900</v>
      </c>
      <c r="L1908">
        <v>439</v>
      </c>
      <c r="M1908">
        <v>44.35</v>
      </c>
      <c r="N1908">
        <v>2015</v>
      </c>
      <c r="O1908" t="str">
        <f>VLOOKUP(C1908, Query[[Country]:[Population Rank]],2,FALSE)</f>
        <v>21</v>
      </c>
      <c r="P1908" t="str">
        <f>VLOOKUP(C1908, Query[[Country]:[Growth Rate]],3,FALSE)</f>
        <v>0.53%</v>
      </c>
      <c r="Q1908" t="str">
        <f>VLOOKUP(C1908, Query[[Country]:[World Percentage]],4,FALSE)</f>
        <v>0.87%</v>
      </c>
      <c r="R1908" t="str">
        <f>VLOOKUP(C1908, Query[[Country]:[Density]],5,FALSE)</f>
        <v>279.48</v>
      </c>
      <c r="S1908" t="str">
        <f>VLOOKUP(C1908, Query[[Country]:[Land Area]],6, FALSE)</f>
        <v>241,930</v>
      </c>
      <c r="T1908" t="str">
        <f>VLOOKUP(C1908, Query[[Country]:[Area]],10, FALSE)</f>
        <v>242,900</v>
      </c>
      <c r="U1908" t="str">
        <f>VLOOKUP(C1908, Query[[Country]:[Region]],12, FALSE)</f>
        <v>Europe</v>
      </c>
      <c r="V1908" t="str">
        <f>VLOOKUP(C1908, Query[[Country]:[Subregion]],13, FALSE)</f>
        <v>Northern Europe</v>
      </c>
      <c r="W1908" t="str">
        <f>VLOOKUP(C1908, Query[[Country]:[GDP (IMF)]],16, FALSE)</f>
        <v>$2.93 Tn</v>
      </c>
      <c r="X1908" t="str">
        <f>VLOOKUP(C1908, Query[[Country]:[GDP (UN)]],17, FALSE)</f>
        <v>$2.65 Tn</v>
      </c>
      <c r="Y1908">
        <f>VLOOKUP(C1908, Query[[Country]:[GDP Per Capita]],18, FALSE)</f>
        <v>43117.57</v>
      </c>
    </row>
    <row r="1909" spans="1:25" x14ac:dyDescent="0.2">
      <c r="A1909">
        <v>708</v>
      </c>
      <c r="B1909" t="s">
        <v>815</v>
      </c>
      <c r="C1909" t="s">
        <v>141</v>
      </c>
      <c r="D1909">
        <v>9</v>
      </c>
      <c r="E1909">
        <v>367</v>
      </c>
      <c r="F1909">
        <v>567</v>
      </c>
      <c r="G1909">
        <v>218</v>
      </c>
      <c r="H1909">
        <v>428</v>
      </c>
      <c r="I1909">
        <v>686</v>
      </c>
      <c r="J1909">
        <v>812</v>
      </c>
      <c r="K1909" t="s">
        <v>2893</v>
      </c>
      <c r="L1909">
        <v>871</v>
      </c>
      <c r="M1909">
        <v>44.35</v>
      </c>
      <c r="N1909">
        <v>2015</v>
      </c>
      <c r="O1909" t="str">
        <f>VLOOKUP(C1909, Query[[Country]:[Population Rank]],2,FALSE)</f>
        <v>57</v>
      </c>
      <c r="P1909" t="str">
        <f>VLOOKUP(C1909, Query[[Country]:[Growth Rate]],3,FALSE)</f>
        <v>0.18%</v>
      </c>
      <c r="Q1909" t="str">
        <f>VLOOKUP(C1909, Query[[Country]:[World Percentage]],4,FALSE)</f>
        <v>0.31%</v>
      </c>
      <c r="R1909" t="str">
        <f>VLOOKUP(C1909, Query[[Country]:[Density]],5,FALSE)</f>
        <v>658.05</v>
      </c>
      <c r="S1909" t="str">
        <f>VLOOKUP(C1909, Query[[Country]:[Land Area]],6, FALSE)</f>
        <v>35,410</v>
      </c>
      <c r="T1909" t="str">
        <f>VLOOKUP(C1909, Query[[Country]:[Area]],10, FALSE)</f>
        <v>36,193</v>
      </c>
      <c r="U1909" t="str">
        <f>VLOOKUP(C1909, Query[[Country]:[Region]],12, FALSE)</f>
        <v>Asia</v>
      </c>
      <c r="V1909" t="str">
        <f>VLOOKUP(C1909, Query[[Country]:[Subregion]],13, FALSE)</f>
        <v>Eastern Asia</v>
      </c>
      <c r="W1909" t="str">
        <f>VLOOKUP(C1909, Query[[Country]:[GDP (IMF)]],16, FALSE)</f>
        <v>$633.70 Bn</v>
      </c>
      <c r="X1909" t="str">
        <f>VLOOKUP(C1909, Query[[Country]:[GDP (UN)]],17, FALSE)</f>
        <v>-</v>
      </c>
      <c r="Y1909">
        <f>VLOOKUP(C1909, Query[[Country]:[GDP Per Capita]],18, FALSE)</f>
        <v>26607.09</v>
      </c>
    </row>
    <row r="1910" spans="1:25" x14ac:dyDescent="0.2">
      <c r="A1910">
        <v>709</v>
      </c>
      <c r="B1910" t="s">
        <v>754</v>
      </c>
      <c r="C1910" t="s">
        <v>159</v>
      </c>
      <c r="D1910">
        <v>25</v>
      </c>
      <c r="E1910">
        <v>367</v>
      </c>
      <c r="F1910">
        <v>523</v>
      </c>
      <c r="G1910">
        <v>218</v>
      </c>
      <c r="H1910">
        <v>603</v>
      </c>
      <c r="I1910">
        <v>587</v>
      </c>
      <c r="J1910">
        <v>428</v>
      </c>
      <c r="K1910" t="s">
        <v>2851</v>
      </c>
      <c r="L1910">
        <v>571</v>
      </c>
      <c r="M1910">
        <v>44.35</v>
      </c>
      <c r="N1910">
        <v>2015</v>
      </c>
      <c r="O1910" t="str">
        <f>VLOOKUP(C1910, Query[[Country]:[Population Rank]],2,FALSE)</f>
        <v>30</v>
      </c>
      <c r="P1910" t="str">
        <f>VLOOKUP(C1910, Query[[Country]:[Growth Rate]],3,FALSE)</f>
        <v>0.04%</v>
      </c>
      <c r="Q1910" t="str">
        <f>VLOOKUP(C1910, Query[[Country]:[World Percentage]],4,FALSE)</f>
        <v>0.60%</v>
      </c>
      <c r="R1910" t="str">
        <f>VLOOKUP(C1910, Query[[Country]:[Density]],5,FALSE)</f>
        <v>92.40</v>
      </c>
      <c r="S1910" t="str">
        <f>VLOOKUP(C1910, Query[[Country]:[Land Area]],6, FALSE)</f>
        <v>498,800</v>
      </c>
      <c r="T1910" t="str">
        <f>VLOOKUP(C1910, Query[[Country]:[Area]],10, FALSE)</f>
        <v>505,992</v>
      </c>
      <c r="U1910" t="str">
        <f>VLOOKUP(C1910, Query[[Country]:[Region]],12, FALSE)</f>
        <v>Europe</v>
      </c>
      <c r="V1910" t="str">
        <f>VLOOKUP(C1910, Query[[Country]:[Subregion]],13, FALSE)</f>
        <v>Southern Europe</v>
      </c>
      <c r="W1910" t="str">
        <f>VLOOKUP(C1910, Query[[Country]:[GDP (IMF)]],16, FALSE)</f>
        <v>$1.50 Tn</v>
      </c>
      <c r="X1910" t="str">
        <f>VLOOKUP(C1910, Query[[Country]:[GDP (UN)]],17, FALSE)</f>
        <v>$1.24 Tn</v>
      </c>
      <c r="Y1910">
        <f>VLOOKUP(C1910, Query[[Country]:[GDP Per Capita]],18, FALSE)</f>
        <v>32019.83</v>
      </c>
    </row>
    <row r="1911" spans="1:25" x14ac:dyDescent="0.2">
      <c r="A1911">
        <v>710</v>
      </c>
      <c r="B1911" t="s">
        <v>695</v>
      </c>
      <c r="C1911" t="s">
        <v>15</v>
      </c>
      <c r="D1911">
        <v>196</v>
      </c>
      <c r="E1911">
        <v>367</v>
      </c>
      <c r="F1911">
        <v>431</v>
      </c>
      <c r="G1911">
        <v>218</v>
      </c>
      <c r="H1911">
        <v>905</v>
      </c>
      <c r="I1911">
        <v>643</v>
      </c>
      <c r="J1911">
        <v>287</v>
      </c>
      <c r="K1911" t="s">
        <v>2893</v>
      </c>
      <c r="L1911">
        <v>587</v>
      </c>
      <c r="M1911">
        <v>44.35</v>
      </c>
      <c r="N1911">
        <v>2015</v>
      </c>
      <c r="O1911" t="str">
        <f>VLOOKUP(C1911, Query[[Country]:[Population Rank]],2,FALSE)</f>
        <v>3</v>
      </c>
      <c r="P1911" t="str">
        <f>VLOOKUP(C1911, Query[[Country]:[Growth Rate]],3,FALSE)</f>
        <v>0.59%</v>
      </c>
      <c r="Q1911" t="str">
        <f>VLOOKUP(C1911, Query[[Country]:[World Percentage]],4,FALSE)</f>
        <v>4.25%</v>
      </c>
      <c r="R1911" t="str">
        <f>VLOOKUP(C1911, Query[[Country]:[Density]],5,FALSE)</f>
        <v>35.32</v>
      </c>
      <c r="S1911" t="str">
        <f>VLOOKUP(C1911, Query[[Country]:[Land Area]],6, FALSE)</f>
        <v>9,147,420</v>
      </c>
      <c r="T1911" t="str">
        <f>VLOOKUP(C1911, Query[[Country]:[Area]],10, FALSE)</f>
        <v>9,372,610</v>
      </c>
      <c r="U1911" t="str">
        <f>VLOOKUP(C1911, Query[[Country]:[Region]],12, FALSE)</f>
        <v>Americas</v>
      </c>
      <c r="V1911" t="str">
        <f>VLOOKUP(C1911, Query[[Country]:[Subregion]],13, FALSE)</f>
        <v>Northern America</v>
      </c>
      <c r="W1911" t="str">
        <f>VLOOKUP(C1911, Query[[Country]:[GDP (IMF)]],16, FALSE)</f>
        <v>$22.20 Tn</v>
      </c>
      <c r="X1911" t="str">
        <f>VLOOKUP(C1911, Query[[Country]:[GDP (UN)]],17, FALSE)</f>
        <v>$18.62 Tn</v>
      </c>
      <c r="Y1911">
        <f>VLOOKUP(C1911, Query[[Country]:[GDP Per Capita]],18, FALSE)</f>
        <v>67063.27</v>
      </c>
    </row>
    <row r="1912" spans="1:25" x14ac:dyDescent="0.2">
      <c r="A1912">
        <v>711</v>
      </c>
      <c r="B1912" t="s">
        <v>679</v>
      </c>
      <c r="C1912" t="s">
        <v>229</v>
      </c>
      <c r="D1912">
        <v>5</v>
      </c>
      <c r="E1912">
        <v>367</v>
      </c>
      <c r="F1912">
        <v>567</v>
      </c>
      <c r="G1912">
        <v>218</v>
      </c>
      <c r="H1912">
        <v>888</v>
      </c>
      <c r="I1912">
        <v>714</v>
      </c>
      <c r="J1912">
        <v>368</v>
      </c>
      <c r="K1912" t="s">
        <v>2851</v>
      </c>
      <c r="L1912">
        <v>446</v>
      </c>
      <c r="M1912">
        <v>44.35</v>
      </c>
      <c r="N1912">
        <v>2015</v>
      </c>
      <c r="O1912" t="str">
        <f>VLOOKUP(C1912, Query[[Country]:[Population Rank]],2,FALSE)</f>
        <v>124</v>
      </c>
      <c r="P1912" t="str">
        <f>VLOOKUP(C1912, Query[[Country]:[Growth Rate]],3,FALSE)</f>
        <v>1.13%</v>
      </c>
      <c r="Q1912" t="str">
        <f>VLOOKUP(C1912, Query[[Country]:[World Percentage]],4,FALSE)</f>
        <v>0.06%</v>
      </c>
      <c r="R1912" t="str">
        <f>VLOOKUP(C1912, Query[[Country]:[Density]],5,FALSE)</f>
        <v>70.27</v>
      </c>
      <c r="S1912" t="str">
        <f>VLOOKUP(C1912, Query[[Country]:[Land Area]],6, FALSE)</f>
        <v>68,890</v>
      </c>
      <c r="T1912" t="str">
        <f>VLOOKUP(C1912, Query[[Country]:[Area]],10, FALSE)</f>
        <v>70,273</v>
      </c>
      <c r="U1912" t="str">
        <f>VLOOKUP(C1912, Query[[Country]:[Region]],12, FALSE)</f>
        <v>Europe</v>
      </c>
      <c r="V1912" t="str">
        <f>VLOOKUP(C1912, Query[[Country]:[Subregion]],13, FALSE)</f>
        <v>Northern Europe</v>
      </c>
      <c r="W1912" t="str">
        <f>VLOOKUP(C1912, Query[[Country]:[GDP (IMF)]],16, FALSE)</f>
        <v>$405.19 Bn</v>
      </c>
      <c r="X1912" t="str">
        <f>VLOOKUP(C1912, Query[[Country]:[GDP (UN)]],17, FALSE)</f>
        <v>$304.82 Bn</v>
      </c>
      <c r="Y1912">
        <f>VLOOKUP(C1912, Query[[Country]:[GDP Per Capita]],18, FALSE)</f>
        <v>82058.03</v>
      </c>
    </row>
    <row r="1913" spans="1:25" x14ac:dyDescent="0.2">
      <c r="A1913">
        <v>712</v>
      </c>
      <c r="B1913" t="s">
        <v>743</v>
      </c>
      <c r="C1913" t="s">
        <v>15</v>
      </c>
      <c r="D1913">
        <v>197</v>
      </c>
      <c r="E1913">
        <v>271</v>
      </c>
      <c r="F1913">
        <v>567</v>
      </c>
      <c r="G1913">
        <v>218</v>
      </c>
      <c r="H1913">
        <v>864</v>
      </c>
      <c r="I1913">
        <v>572</v>
      </c>
      <c r="J1913">
        <v>511</v>
      </c>
      <c r="K1913" t="s">
        <v>2911</v>
      </c>
      <c r="L1913">
        <v>871</v>
      </c>
      <c r="M1913">
        <v>44.35</v>
      </c>
      <c r="N1913">
        <v>2015</v>
      </c>
      <c r="O1913" t="str">
        <f>VLOOKUP(C1913, Query[[Country]:[Population Rank]],2,FALSE)</f>
        <v>3</v>
      </c>
      <c r="P1913" t="str">
        <f>VLOOKUP(C1913, Query[[Country]:[Growth Rate]],3,FALSE)</f>
        <v>0.59%</v>
      </c>
      <c r="Q1913" t="str">
        <f>VLOOKUP(C1913, Query[[Country]:[World Percentage]],4,FALSE)</f>
        <v>4.25%</v>
      </c>
      <c r="R1913" t="str">
        <f>VLOOKUP(C1913, Query[[Country]:[Density]],5,FALSE)</f>
        <v>35.32</v>
      </c>
      <c r="S1913" t="str">
        <f>VLOOKUP(C1913, Query[[Country]:[Land Area]],6, FALSE)</f>
        <v>9,147,420</v>
      </c>
      <c r="T1913" t="str">
        <f>VLOOKUP(C1913, Query[[Country]:[Area]],10, FALSE)</f>
        <v>9,372,610</v>
      </c>
      <c r="U1913" t="str">
        <f>VLOOKUP(C1913, Query[[Country]:[Region]],12, FALSE)</f>
        <v>Americas</v>
      </c>
      <c r="V1913" t="str">
        <f>VLOOKUP(C1913, Query[[Country]:[Subregion]],13, FALSE)</f>
        <v>Northern America</v>
      </c>
      <c r="W1913" t="str">
        <f>VLOOKUP(C1913, Query[[Country]:[GDP (IMF)]],16, FALSE)</f>
        <v>$22.20 Tn</v>
      </c>
      <c r="X1913" t="str">
        <f>VLOOKUP(C1913, Query[[Country]:[GDP (UN)]],17, FALSE)</f>
        <v>$18.62 Tn</v>
      </c>
      <c r="Y1913">
        <f>VLOOKUP(C1913, Query[[Country]:[GDP Per Capita]],18, FALSE)</f>
        <v>67063.27</v>
      </c>
    </row>
    <row r="1914" spans="1:25" x14ac:dyDescent="0.2">
      <c r="A1914">
        <v>713</v>
      </c>
      <c r="B1914" t="s">
        <v>696</v>
      </c>
      <c r="C1914" t="s">
        <v>30</v>
      </c>
      <c r="D1914">
        <v>44</v>
      </c>
      <c r="E1914">
        <v>367</v>
      </c>
      <c r="F1914">
        <v>567</v>
      </c>
      <c r="G1914">
        <v>218</v>
      </c>
      <c r="H1914">
        <v>975</v>
      </c>
      <c r="I1914">
        <v>837</v>
      </c>
      <c r="J1914">
        <v>645</v>
      </c>
      <c r="K1914" t="s">
        <v>2898</v>
      </c>
      <c r="L1914">
        <v>441</v>
      </c>
      <c r="M1914">
        <v>44.35</v>
      </c>
      <c r="N1914">
        <v>2015</v>
      </c>
      <c r="O1914" t="str">
        <f>VLOOKUP(C1914, Query[[Country]:[Population Rank]],2,FALSE)</f>
        <v>11</v>
      </c>
      <c r="P1914" t="str">
        <f>VLOOKUP(C1914, Query[[Country]:[Growth Rate]],3,FALSE)</f>
        <v>-0.30%</v>
      </c>
      <c r="Q1914" t="str">
        <f>VLOOKUP(C1914, Query[[Country]:[World Percentage]],4,FALSE)</f>
        <v>1.62%</v>
      </c>
      <c r="R1914" t="str">
        <f>VLOOKUP(C1914, Query[[Country]:[Density]],5,FALSE)</f>
        <v>334.66</v>
      </c>
      <c r="S1914" t="str">
        <f>VLOOKUP(C1914, Query[[Country]:[Land Area]],6, FALSE)</f>
        <v>364,555</v>
      </c>
      <c r="T1914" t="str">
        <f>VLOOKUP(C1914, Query[[Country]:[Area]],10, FALSE)</f>
        <v>377,930</v>
      </c>
      <c r="U1914" t="str">
        <f>VLOOKUP(C1914, Query[[Country]:[Region]],12, FALSE)</f>
        <v>Asia</v>
      </c>
      <c r="V1914" t="str">
        <f>VLOOKUP(C1914, Query[[Country]:[Subregion]],13, FALSE)</f>
        <v>Eastern Asia</v>
      </c>
      <c r="W1914" t="str">
        <f>VLOOKUP(C1914, Query[[Country]:[GDP (IMF)]],16, FALSE)</f>
        <v>$5.50 Tn</v>
      </c>
      <c r="X1914" t="str">
        <f>VLOOKUP(C1914, Query[[Country]:[GDP (UN)]],17, FALSE)</f>
        <v>$4.94 Tn</v>
      </c>
      <c r="Y1914">
        <f>VLOOKUP(C1914, Query[[Country]:[GDP Per Capita]],18, FALSE)</f>
        <v>43450.14</v>
      </c>
    </row>
    <row r="1915" spans="1:25" x14ac:dyDescent="0.2">
      <c r="A1915">
        <v>714</v>
      </c>
      <c r="B1915" t="s">
        <v>603</v>
      </c>
      <c r="C1915" t="s">
        <v>358</v>
      </c>
      <c r="D1915">
        <v>11</v>
      </c>
      <c r="E1915">
        <v>174</v>
      </c>
      <c r="F1915">
        <v>503</v>
      </c>
      <c r="G1915">
        <v>218</v>
      </c>
      <c r="H1915">
        <v>561</v>
      </c>
      <c r="I1915">
        <v>848</v>
      </c>
      <c r="J1915">
        <v>645</v>
      </c>
      <c r="K1915" t="s">
        <v>2900</v>
      </c>
      <c r="L1915">
        <v>450</v>
      </c>
      <c r="M1915">
        <v>44.34</v>
      </c>
      <c r="N1915">
        <v>2015</v>
      </c>
      <c r="O1915" t="str">
        <f>VLOOKUP(C1915, Query[[Country]:[Population Rank]],2,FALSE)</f>
        <v>2</v>
      </c>
      <c r="P1915" t="str">
        <f>VLOOKUP(C1915, Query[[Country]:[Growth Rate]],3,FALSE)</f>
        <v>0.99%</v>
      </c>
      <c r="Q1915" t="str">
        <f>VLOOKUP(C1915, Query[[Country]:[World Percentage]],4,FALSE)</f>
        <v>17.70%</v>
      </c>
      <c r="R1915" t="str">
        <f>VLOOKUP(C1915, Query[[Country]:[Density]],5,FALSE)</f>
        <v>419.76</v>
      </c>
      <c r="S1915" t="str">
        <f>VLOOKUP(C1915, Query[[Country]:[Land Area]],6, FALSE)</f>
        <v>2,973,190</v>
      </c>
      <c r="T1915" t="str">
        <f>VLOOKUP(C1915, Query[[Country]:[Area]],10, FALSE)</f>
        <v>3,287,590</v>
      </c>
      <c r="U1915" t="str">
        <f>VLOOKUP(C1915, Query[[Country]:[Region]],12, FALSE)</f>
        <v>Asia</v>
      </c>
      <c r="V1915" t="str">
        <f>VLOOKUP(C1915, Query[[Country]:[Subregion]],13, FALSE)</f>
        <v>Southern Asia</v>
      </c>
      <c r="W1915" t="str">
        <f>VLOOKUP(C1915, Query[[Country]:[GDP (IMF)]],16, FALSE)</f>
        <v>$3.26 Tn</v>
      </c>
      <c r="X1915" t="str">
        <f>VLOOKUP(C1915, Query[[Country]:[GDP (UN)]],17, FALSE)</f>
        <v>$2.26 Tn</v>
      </c>
      <c r="Y1915">
        <f>VLOOKUP(C1915, Query[[Country]:[GDP Per Capita]],18, FALSE)</f>
        <v>2360.66</v>
      </c>
    </row>
    <row r="1916" spans="1:25" x14ac:dyDescent="0.2">
      <c r="A1916">
        <v>715</v>
      </c>
      <c r="B1916" t="s">
        <v>714</v>
      </c>
      <c r="C1916" t="s">
        <v>235</v>
      </c>
      <c r="D1916">
        <v>9</v>
      </c>
      <c r="E1916">
        <v>367</v>
      </c>
      <c r="F1916">
        <v>378</v>
      </c>
      <c r="G1916">
        <v>218</v>
      </c>
      <c r="H1916">
        <v>742</v>
      </c>
      <c r="I1916">
        <v>659</v>
      </c>
      <c r="J1916">
        <v>645</v>
      </c>
      <c r="K1916" t="s">
        <v>2893</v>
      </c>
      <c r="L1916">
        <v>560</v>
      </c>
      <c r="M1916">
        <v>44.34</v>
      </c>
      <c r="N1916">
        <v>2015</v>
      </c>
      <c r="O1916" t="str">
        <f>VLOOKUP(C1916, Query[[Country]:[Population Rank]],2,FALSE)</f>
        <v>97</v>
      </c>
      <c r="P1916" t="str">
        <f>VLOOKUP(C1916, Query[[Country]:[Growth Rate]],3,FALSE)</f>
        <v>0.57%</v>
      </c>
      <c r="Q1916" t="str">
        <f>VLOOKUP(C1916, Query[[Country]:[World Percentage]],4,FALSE)</f>
        <v>0.12%</v>
      </c>
      <c r="R1916" t="str">
        <f>VLOOKUP(C1916, Query[[Country]:[Density]],5,FALSE)</f>
        <v>107.38</v>
      </c>
      <c r="S1916" t="str">
        <f>VLOOKUP(C1916, Query[[Country]:[Land Area]],6, FALSE)</f>
        <v>82,409</v>
      </c>
      <c r="T1916" t="str">
        <f>VLOOKUP(C1916, Query[[Country]:[Area]],10, FALSE)</f>
        <v>83,871</v>
      </c>
      <c r="U1916" t="str">
        <f>VLOOKUP(C1916, Query[[Country]:[Region]],12, FALSE)</f>
        <v>Europe</v>
      </c>
      <c r="V1916" t="str">
        <f>VLOOKUP(C1916, Query[[Country]:[Subregion]],13, FALSE)</f>
        <v>Western Europe</v>
      </c>
      <c r="W1916" t="str">
        <f>VLOOKUP(C1916, Query[[Country]:[GDP (IMF)]],16, FALSE)</f>
        <v>$481.68 Bn</v>
      </c>
      <c r="X1916" t="str">
        <f>VLOOKUP(C1916, Query[[Country]:[GDP (UN)]],17, FALSE)</f>
        <v>$390.80 Bn</v>
      </c>
      <c r="Y1916">
        <f>VLOOKUP(C1916, Query[[Country]:[GDP Per Capita]],18, FALSE)</f>
        <v>53481.760000000002</v>
      </c>
    </row>
    <row r="1917" spans="1:25" x14ac:dyDescent="0.2">
      <c r="A1917">
        <v>716</v>
      </c>
      <c r="B1917" t="s">
        <v>791</v>
      </c>
      <c r="C1917" t="s">
        <v>342</v>
      </c>
      <c r="D1917">
        <v>3</v>
      </c>
      <c r="E1917">
        <v>347</v>
      </c>
      <c r="F1917">
        <v>567</v>
      </c>
      <c r="G1917">
        <v>218</v>
      </c>
      <c r="H1917">
        <v>673</v>
      </c>
      <c r="I1917">
        <v>816</v>
      </c>
      <c r="J1917">
        <v>428</v>
      </c>
      <c r="K1917" t="s">
        <v>2851</v>
      </c>
      <c r="L1917">
        <v>582</v>
      </c>
      <c r="M1917">
        <v>44.34</v>
      </c>
      <c r="N1917">
        <v>2015</v>
      </c>
      <c r="O1917" t="str">
        <f>VLOOKUP(C1917, Query[[Country]:[Population Rank]],2,FALSE)</f>
        <v>86</v>
      </c>
      <c r="P1917" t="str">
        <f>VLOOKUP(C1917, Query[[Country]:[Growth Rate]],3,FALSE)</f>
        <v>0.18%</v>
      </c>
      <c r="Q1917" t="str">
        <f>VLOOKUP(C1917, Query[[Country]:[World Percentage]],4,FALSE)</f>
        <v>0.14%</v>
      </c>
      <c r="R1917" t="str">
        <f>VLOOKUP(C1917, Query[[Country]:[Density]],5,FALSE)</f>
        <v>135.79</v>
      </c>
      <c r="S1917" t="str">
        <f>VLOOKUP(C1917, Query[[Country]:[Land Area]],6, FALSE)</f>
        <v>77,240</v>
      </c>
      <c r="T1917" t="str">
        <f>VLOOKUP(C1917, Query[[Country]:[Area]],10, FALSE)</f>
        <v>78,865</v>
      </c>
      <c r="U1917" t="str">
        <f>VLOOKUP(C1917, Query[[Country]:[Region]],12, FALSE)</f>
        <v>Europe</v>
      </c>
      <c r="V1917" t="str">
        <f>VLOOKUP(C1917, Query[[Country]:[Subregion]],13, FALSE)</f>
        <v>Eastern Europe</v>
      </c>
      <c r="W1917" t="str">
        <f>VLOOKUP(C1917, Query[[Country]:[GDP (IMF)]],16, FALSE)</f>
        <v>$259.74 Bn</v>
      </c>
      <c r="X1917" t="str">
        <f>VLOOKUP(C1917, Query[[Country]:[GDP (UN)]],17, FALSE)</f>
        <v>$195.31 Bn</v>
      </c>
      <c r="Y1917">
        <f>VLOOKUP(C1917, Query[[Country]:[GDP Per Capita]],18, FALSE)</f>
        <v>24254.04</v>
      </c>
    </row>
    <row r="1918" spans="1:25" x14ac:dyDescent="0.2">
      <c r="A1918">
        <v>717</v>
      </c>
      <c r="B1918" t="s">
        <v>730</v>
      </c>
      <c r="C1918" t="s">
        <v>15</v>
      </c>
      <c r="D1918">
        <v>198</v>
      </c>
      <c r="E1918">
        <v>367</v>
      </c>
      <c r="F1918">
        <v>201</v>
      </c>
      <c r="G1918">
        <v>218</v>
      </c>
      <c r="H1918">
        <v>912</v>
      </c>
      <c r="I1918">
        <v>785</v>
      </c>
      <c r="J1918">
        <v>812</v>
      </c>
      <c r="K1918" t="s">
        <v>2902</v>
      </c>
      <c r="L1918">
        <v>682</v>
      </c>
      <c r="M1918">
        <v>44.34</v>
      </c>
      <c r="N1918">
        <v>2015</v>
      </c>
      <c r="O1918" t="str">
        <f>VLOOKUP(C1918, Query[[Country]:[Population Rank]],2,FALSE)</f>
        <v>3</v>
      </c>
      <c r="P1918" t="str">
        <f>VLOOKUP(C1918, Query[[Country]:[Growth Rate]],3,FALSE)</f>
        <v>0.59%</v>
      </c>
      <c r="Q1918" t="str">
        <f>VLOOKUP(C1918, Query[[Country]:[World Percentage]],4,FALSE)</f>
        <v>4.25%</v>
      </c>
      <c r="R1918" t="str">
        <f>VLOOKUP(C1918, Query[[Country]:[Density]],5,FALSE)</f>
        <v>35.32</v>
      </c>
      <c r="S1918" t="str">
        <f>VLOOKUP(C1918, Query[[Country]:[Land Area]],6, FALSE)</f>
        <v>9,147,420</v>
      </c>
      <c r="T1918" t="str">
        <f>VLOOKUP(C1918, Query[[Country]:[Area]],10, FALSE)</f>
        <v>9,372,610</v>
      </c>
      <c r="U1918" t="str">
        <f>VLOOKUP(C1918, Query[[Country]:[Region]],12, FALSE)</f>
        <v>Americas</v>
      </c>
      <c r="V1918" t="str">
        <f>VLOOKUP(C1918, Query[[Country]:[Subregion]],13, FALSE)</f>
        <v>Northern America</v>
      </c>
      <c r="W1918" t="str">
        <f>VLOOKUP(C1918, Query[[Country]:[GDP (IMF)]],16, FALSE)</f>
        <v>$22.20 Tn</v>
      </c>
      <c r="X1918" t="str">
        <f>VLOOKUP(C1918, Query[[Country]:[GDP (UN)]],17, FALSE)</f>
        <v>$18.62 Tn</v>
      </c>
      <c r="Y1918">
        <f>VLOOKUP(C1918, Query[[Country]:[GDP Per Capita]],18, FALSE)</f>
        <v>67063.27</v>
      </c>
    </row>
    <row r="1919" spans="1:25" x14ac:dyDescent="0.2">
      <c r="A1919">
        <v>718</v>
      </c>
      <c r="B1919" t="s">
        <v>669</v>
      </c>
      <c r="C1919" t="s">
        <v>15</v>
      </c>
      <c r="D1919">
        <v>199</v>
      </c>
      <c r="E1919">
        <v>367</v>
      </c>
      <c r="F1919">
        <v>246</v>
      </c>
      <c r="G1919">
        <v>218</v>
      </c>
      <c r="H1919">
        <v>718</v>
      </c>
      <c r="I1919">
        <v>923</v>
      </c>
      <c r="J1919">
        <v>645</v>
      </c>
      <c r="K1919" t="s">
        <v>2914</v>
      </c>
      <c r="L1919">
        <v>592</v>
      </c>
      <c r="M1919">
        <v>44.34</v>
      </c>
      <c r="N1919">
        <v>2015</v>
      </c>
      <c r="O1919" t="str">
        <f>VLOOKUP(C1919, Query[[Country]:[Population Rank]],2,FALSE)</f>
        <v>3</v>
      </c>
      <c r="P1919" t="str">
        <f>VLOOKUP(C1919, Query[[Country]:[Growth Rate]],3,FALSE)</f>
        <v>0.59%</v>
      </c>
      <c r="Q1919" t="str">
        <f>VLOOKUP(C1919, Query[[Country]:[World Percentage]],4,FALSE)</f>
        <v>4.25%</v>
      </c>
      <c r="R1919" t="str">
        <f>VLOOKUP(C1919, Query[[Country]:[Density]],5,FALSE)</f>
        <v>35.32</v>
      </c>
      <c r="S1919" t="str">
        <f>VLOOKUP(C1919, Query[[Country]:[Land Area]],6, FALSE)</f>
        <v>9,147,420</v>
      </c>
      <c r="T1919" t="str">
        <f>VLOOKUP(C1919, Query[[Country]:[Area]],10, FALSE)</f>
        <v>9,372,610</v>
      </c>
      <c r="U1919" t="str">
        <f>VLOOKUP(C1919, Query[[Country]:[Region]],12, FALSE)</f>
        <v>Americas</v>
      </c>
      <c r="V1919" t="str">
        <f>VLOOKUP(C1919, Query[[Country]:[Subregion]],13, FALSE)</f>
        <v>Northern America</v>
      </c>
      <c r="W1919" t="str">
        <f>VLOOKUP(C1919, Query[[Country]:[GDP (IMF)]],16, FALSE)</f>
        <v>$22.20 Tn</v>
      </c>
      <c r="X1919" t="str">
        <f>VLOOKUP(C1919, Query[[Country]:[GDP (UN)]],17, FALSE)</f>
        <v>$18.62 Tn</v>
      </c>
      <c r="Y1919">
        <f>VLOOKUP(C1919, Query[[Country]:[GDP Per Capita]],18, FALSE)</f>
        <v>67063.27</v>
      </c>
    </row>
    <row r="1920" spans="1:25" x14ac:dyDescent="0.2">
      <c r="A1920">
        <v>719</v>
      </c>
      <c r="B1920" t="s">
        <v>676</v>
      </c>
      <c r="C1920" t="s">
        <v>15</v>
      </c>
      <c r="D1920">
        <v>200</v>
      </c>
      <c r="E1920">
        <v>294</v>
      </c>
      <c r="F1920">
        <v>567</v>
      </c>
      <c r="G1920">
        <v>218</v>
      </c>
      <c r="H1920">
        <v>934</v>
      </c>
      <c r="I1920">
        <v>665</v>
      </c>
      <c r="J1920">
        <v>511</v>
      </c>
      <c r="K1920" t="s">
        <v>2912</v>
      </c>
      <c r="L1920">
        <v>296</v>
      </c>
      <c r="M1920">
        <v>44.33</v>
      </c>
      <c r="N1920">
        <v>2015</v>
      </c>
      <c r="O1920" t="str">
        <f>VLOOKUP(C1920, Query[[Country]:[Population Rank]],2,FALSE)</f>
        <v>3</v>
      </c>
      <c r="P1920" t="str">
        <f>VLOOKUP(C1920, Query[[Country]:[Growth Rate]],3,FALSE)</f>
        <v>0.59%</v>
      </c>
      <c r="Q1920" t="str">
        <f>VLOOKUP(C1920, Query[[Country]:[World Percentage]],4,FALSE)</f>
        <v>4.25%</v>
      </c>
      <c r="R1920" t="str">
        <f>VLOOKUP(C1920, Query[[Country]:[Density]],5,FALSE)</f>
        <v>35.32</v>
      </c>
      <c r="S1920" t="str">
        <f>VLOOKUP(C1920, Query[[Country]:[Land Area]],6, FALSE)</f>
        <v>9,147,420</v>
      </c>
      <c r="T1920" t="str">
        <f>VLOOKUP(C1920, Query[[Country]:[Area]],10, FALSE)</f>
        <v>9,372,610</v>
      </c>
      <c r="U1920" t="str">
        <f>VLOOKUP(C1920, Query[[Country]:[Region]],12, FALSE)</f>
        <v>Americas</v>
      </c>
      <c r="V1920" t="str">
        <f>VLOOKUP(C1920, Query[[Country]:[Subregion]],13, FALSE)</f>
        <v>Northern America</v>
      </c>
      <c r="W1920" t="str">
        <f>VLOOKUP(C1920, Query[[Country]:[GDP (IMF)]],16, FALSE)</f>
        <v>$22.20 Tn</v>
      </c>
      <c r="X1920" t="str">
        <f>VLOOKUP(C1920, Query[[Country]:[GDP (UN)]],17, FALSE)</f>
        <v>$18.62 Tn</v>
      </c>
      <c r="Y1920">
        <f>VLOOKUP(C1920, Query[[Country]:[GDP Per Capita]],18, FALSE)</f>
        <v>67063.27</v>
      </c>
    </row>
    <row r="1921" spans="1:25" x14ac:dyDescent="0.2">
      <c r="A1921">
        <v>720</v>
      </c>
      <c r="B1921" t="s">
        <v>733</v>
      </c>
      <c r="C1921" t="s">
        <v>19</v>
      </c>
      <c r="D1921">
        <v>56</v>
      </c>
      <c r="E1921">
        <v>367</v>
      </c>
      <c r="F1921">
        <v>355</v>
      </c>
      <c r="G1921">
        <v>218</v>
      </c>
      <c r="H1921">
        <v>827</v>
      </c>
      <c r="I1921">
        <v>895</v>
      </c>
      <c r="J1921">
        <v>645</v>
      </c>
      <c r="K1921" t="s">
        <v>2891</v>
      </c>
      <c r="L1921">
        <v>306</v>
      </c>
      <c r="M1921">
        <v>44.33</v>
      </c>
      <c r="N1921">
        <v>2015</v>
      </c>
      <c r="O1921" t="str">
        <f>VLOOKUP(C1921, Query[[Country]:[Population Rank]],2,FALSE)</f>
        <v>21</v>
      </c>
      <c r="P1921" t="str">
        <f>VLOOKUP(C1921, Query[[Country]:[Growth Rate]],3,FALSE)</f>
        <v>0.53%</v>
      </c>
      <c r="Q1921" t="str">
        <f>VLOOKUP(C1921, Query[[Country]:[World Percentage]],4,FALSE)</f>
        <v>0.87%</v>
      </c>
      <c r="R1921" t="str">
        <f>VLOOKUP(C1921, Query[[Country]:[Density]],5,FALSE)</f>
        <v>279.48</v>
      </c>
      <c r="S1921" t="str">
        <f>VLOOKUP(C1921, Query[[Country]:[Land Area]],6, FALSE)</f>
        <v>241,930</v>
      </c>
      <c r="T1921" t="str">
        <f>VLOOKUP(C1921, Query[[Country]:[Area]],10, FALSE)</f>
        <v>242,900</v>
      </c>
      <c r="U1921" t="str">
        <f>VLOOKUP(C1921, Query[[Country]:[Region]],12, FALSE)</f>
        <v>Europe</v>
      </c>
      <c r="V1921" t="str">
        <f>VLOOKUP(C1921, Query[[Country]:[Subregion]],13, FALSE)</f>
        <v>Northern Europe</v>
      </c>
      <c r="W1921" t="str">
        <f>VLOOKUP(C1921, Query[[Country]:[GDP (IMF)]],16, FALSE)</f>
        <v>$2.93 Tn</v>
      </c>
      <c r="X1921" t="str">
        <f>VLOOKUP(C1921, Query[[Country]:[GDP (UN)]],17, FALSE)</f>
        <v>$2.65 Tn</v>
      </c>
      <c r="Y1921">
        <f>VLOOKUP(C1921, Query[[Country]:[GDP Per Capita]],18, FALSE)</f>
        <v>43117.57</v>
      </c>
    </row>
    <row r="1922" spans="1:25" x14ac:dyDescent="0.2">
      <c r="A1922">
        <v>721</v>
      </c>
      <c r="B1922" t="s">
        <v>2917</v>
      </c>
      <c r="C1922" t="s">
        <v>66</v>
      </c>
      <c r="D1922">
        <v>32</v>
      </c>
      <c r="E1922">
        <v>121</v>
      </c>
      <c r="F1922">
        <v>323</v>
      </c>
      <c r="G1922">
        <v>218</v>
      </c>
      <c r="H1922">
        <v>895</v>
      </c>
      <c r="I1922">
        <v>776</v>
      </c>
      <c r="J1922">
        <v>428</v>
      </c>
      <c r="K1922" t="s">
        <v>2914</v>
      </c>
      <c r="L1922">
        <v>871</v>
      </c>
      <c r="M1922">
        <v>44.33</v>
      </c>
      <c r="N1922">
        <v>2015</v>
      </c>
      <c r="O1922" t="str">
        <f>VLOOKUP(C1922, Query[[Country]:[Population Rank]],2,FALSE)</f>
        <v>22</v>
      </c>
      <c r="P1922" t="str">
        <f>VLOOKUP(C1922, Query[[Country]:[Growth Rate]],3,FALSE)</f>
        <v>0.22%</v>
      </c>
      <c r="Q1922" t="str">
        <f>VLOOKUP(C1922, Query[[Country]:[World Percentage]],4,FALSE)</f>
        <v>0.84%</v>
      </c>
      <c r="R1922" t="str">
        <f>VLOOKUP(C1922, Query[[Country]:[Density]],5,FALSE)</f>
        <v>118.31</v>
      </c>
      <c r="S1922" t="str">
        <f>VLOOKUP(C1922, Query[[Country]:[Land Area]],6, FALSE)</f>
        <v>547,557</v>
      </c>
      <c r="T1922" t="str">
        <f>VLOOKUP(C1922, Query[[Country]:[Area]],10, FALSE)</f>
        <v>551,695</v>
      </c>
      <c r="U1922" t="str">
        <f>VLOOKUP(C1922, Query[[Country]:[Region]],12, FALSE)</f>
        <v>Europe</v>
      </c>
      <c r="V1922" t="str">
        <f>VLOOKUP(C1922, Query[[Country]:[Subregion]],13, FALSE)</f>
        <v>Western Europe</v>
      </c>
      <c r="W1922" t="str">
        <f>VLOOKUP(C1922, Query[[Country]:[GDP (IMF)]],16, FALSE)</f>
        <v>$2.88 Tn</v>
      </c>
      <c r="X1922" t="str">
        <f>VLOOKUP(C1922, Query[[Country]:[GDP (UN)]],17, FALSE)</f>
        <v>$2.47 Tn</v>
      </c>
      <c r="Y1922">
        <f>VLOOKUP(C1922, Query[[Country]:[GDP Per Capita]],18, FALSE)</f>
        <v>44061.52</v>
      </c>
    </row>
    <row r="1923" spans="1:25" x14ac:dyDescent="0.2">
      <c r="A1923">
        <v>722</v>
      </c>
      <c r="B1923" t="s">
        <v>721</v>
      </c>
      <c r="C1923" t="s">
        <v>30</v>
      </c>
      <c r="D1923">
        <v>45</v>
      </c>
      <c r="E1923">
        <v>367</v>
      </c>
      <c r="F1923">
        <v>567</v>
      </c>
      <c r="G1923">
        <v>218</v>
      </c>
      <c r="H1923">
        <v>930</v>
      </c>
      <c r="I1923">
        <v>633</v>
      </c>
      <c r="J1923">
        <v>511</v>
      </c>
      <c r="K1923" t="s">
        <v>2898</v>
      </c>
      <c r="L1923">
        <v>641</v>
      </c>
      <c r="M1923">
        <v>44.33</v>
      </c>
      <c r="N1923">
        <v>2015</v>
      </c>
      <c r="O1923" t="str">
        <f>VLOOKUP(C1923, Query[[Country]:[Population Rank]],2,FALSE)</f>
        <v>11</v>
      </c>
      <c r="P1923" t="str">
        <f>VLOOKUP(C1923, Query[[Country]:[Growth Rate]],3,FALSE)</f>
        <v>-0.30%</v>
      </c>
      <c r="Q1923" t="str">
        <f>VLOOKUP(C1923, Query[[Country]:[World Percentage]],4,FALSE)</f>
        <v>1.62%</v>
      </c>
      <c r="R1923" t="str">
        <f>VLOOKUP(C1923, Query[[Country]:[Density]],5,FALSE)</f>
        <v>334.66</v>
      </c>
      <c r="S1923" t="str">
        <f>VLOOKUP(C1923, Query[[Country]:[Land Area]],6, FALSE)</f>
        <v>364,555</v>
      </c>
      <c r="T1923" t="str">
        <f>VLOOKUP(C1923, Query[[Country]:[Area]],10, FALSE)</f>
        <v>377,930</v>
      </c>
      <c r="U1923" t="str">
        <f>VLOOKUP(C1923, Query[[Country]:[Region]],12, FALSE)</f>
        <v>Asia</v>
      </c>
      <c r="V1923" t="str">
        <f>VLOOKUP(C1923, Query[[Country]:[Subregion]],13, FALSE)</f>
        <v>Eastern Asia</v>
      </c>
      <c r="W1923" t="str">
        <f>VLOOKUP(C1923, Query[[Country]:[GDP (IMF)]],16, FALSE)</f>
        <v>$5.50 Tn</v>
      </c>
      <c r="X1923" t="str">
        <f>VLOOKUP(C1923, Query[[Country]:[GDP (UN)]],17, FALSE)</f>
        <v>$4.94 Tn</v>
      </c>
      <c r="Y1923">
        <f>VLOOKUP(C1923, Query[[Country]:[GDP Per Capita]],18, FALSE)</f>
        <v>43450.14</v>
      </c>
    </row>
    <row r="1924" spans="1:25" x14ac:dyDescent="0.2">
      <c r="A1924">
        <v>723</v>
      </c>
      <c r="B1924" t="s">
        <v>713</v>
      </c>
      <c r="C1924" t="s">
        <v>15</v>
      </c>
      <c r="D1924">
        <v>201</v>
      </c>
      <c r="E1924">
        <v>367</v>
      </c>
      <c r="F1924">
        <v>567</v>
      </c>
      <c r="G1924">
        <v>218</v>
      </c>
      <c r="H1924">
        <v>832</v>
      </c>
      <c r="I1924">
        <v>515</v>
      </c>
      <c r="J1924">
        <v>645</v>
      </c>
      <c r="K1924" t="s">
        <v>2898</v>
      </c>
      <c r="L1924">
        <v>871</v>
      </c>
      <c r="M1924">
        <v>44.33</v>
      </c>
      <c r="N1924">
        <v>2015</v>
      </c>
      <c r="O1924" t="str">
        <f>VLOOKUP(C1924, Query[[Country]:[Population Rank]],2,FALSE)</f>
        <v>3</v>
      </c>
      <c r="P1924" t="str">
        <f>VLOOKUP(C1924, Query[[Country]:[Growth Rate]],3,FALSE)</f>
        <v>0.59%</v>
      </c>
      <c r="Q1924" t="str">
        <f>VLOOKUP(C1924, Query[[Country]:[World Percentage]],4,FALSE)</f>
        <v>4.25%</v>
      </c>
      <c r="R1924" t="str">
        <f>VLOOKUP(C1924, Query[[Country]:[Density]],5,FALSE)</f>
        <v>35.32</v>
      </c>
      <c r="S1924" t="str">
        <f>VLOOKUP(C1924, Query[[Country]:[Land Area]],6, FALSE)</f>
        <v>9,147,420</v>
      </c>
      <c r="T1924" t="str">
        <f>VLOOKUP(C1924, Query[[Country]:[Area]],10, FALSE)</f>
        <v>9,372,610</v>
      </c>
      <c r="U1924" t="str">
        <f>VLOOKUP(C1924, Query[[Country]:[Region]],12, FALSE)</f>
        <v>Americas</v>
      </c>
      <c r="V1924" t="str">
        <f>VLOOKUP(C1924, Query[[Country]:[Subregion]],13, FALSE)</f>
        <v>Northern America</v>
      </c>
      <c r="W1924" t="str">
        <f>VLOOKUP(C1924, Query[[Country]:[GDP (IMF)]],16, FALSE)</f>
        <v>$22.20 Tn</v>
      </c>
      <c r="X1924" t="str">
        <f>VLOOKUP(C1924, Query[[Country]:[GDP (UN)]],17, FALSE)</f>
        <v>$18.62 Tn</v>
      </c>
      <c r="Y1924">
        <f>VLOOKUP(C1924, Query[[Country]:[GDP Per Capita]],18, FALSE)</f>
        <v>67063.27</v>
      </c>
    </row>
    <row r="1925" spans="1:25" x14ac:dyDescent="0.2">
      <c r="A1925">
        <v>724</v>
      </c>
      <c r="B1925" t="s">
        <v>2806</v>
      </c>
      <c r="C1925" t="s">
        <v>342</v>
      </c>
      <c r="D1925">
        <v>4</v>
      </c>
      <c r="E1925">
        <v>367</v>
      </c>
      <c r="F1925">
        <v>567</v>
      </c>
      <c r="G1925">
        <v>218</v>
      </c>
      <c r="H1925">
        <v>739</v>
      </c>
      <c r="I1925">
        <v>562</v>
      </c>
      <c r="J1925">
        <v>511</v>
      </c>
      <c r="K1925" t="s">
        <v>2896</v>
      </c>
      <c r="L1925">
        <v>475</v>
      </c>
      <c r="M1925">
        <v>44.33</v>
      </c>
      <c r="N1925">
        <v>2015</v>
      </c>
      <c r="O1925" t="str">
        <f>VLOOKUP(C1925, Query[[Country]:[Population Rank]],2,FALSE)</f>
        <v>86</v>
      </c>
      <c r="P1925" t="str">
        <f>VLOOKUP(C1925, Query[[Country]:[Growth Rate]],3,FALSE)</f>
        <v>0.18%</v>
      </c>
      <c r="Q1925" t="str">
        <f>VLOOKUP(C1925, Query[[Country]:[World Percentage]],4,FALSE)</f>
        <v>0.14%</v>
      </c>
      <c r="R1925" t="str">
        <f>VLOOKUP(C1925, Query[[Country]:[Density]],5,FALSE)</f>
        <v>135.79</v>
      </c>
      <c r="S1925" t="str">
        <f>VLOOKUP(C1925, Query[[Country]:[Land Area]],6, FALSE)</f>
        <v>77,240</v>
      </c>
      <c r="T1925" t="str">
        <f>VLOOKUP(C1925, Query[[Country]:[Area]],10, FALSE)</f>
        <v>78,865</v>
      </c>
      <c r="U1925" t="str">
        <f>VLOOKUP(C1925, Query[[Country]:[Region]],12, FALSE)</f>
        <v>Europe</v>
      </c>
      <c r="V1925" t="str">
        <f>VLOOKUP(C1925, Query[[Country]:[Subregion]],13, FALSE)</f>
        <v>Eastern Europe</v>
      </c>
      <c r="W1925" t="str">
        <f>VLOOKUP(C1925, Query[[Country]:[GDP (IMF)]],16, FALSE)</f>
        <v>$259.74 Bn</v>
      </c>
      <c r="X1925" t="str">
        <f>VLOOKUP(C1925, Query[[Country]:[GDP (UN)]],17, FALSE)</f>
        <v>$195.31 Bn</v>
      </c>
      <c r="Y1925">
        <f>VLOOKUP(C1925, Query[[Country]:[GDP Per Capita]],18, FALSE)</f>
        <v>24254.04</v>
      </c>
    </row>
    <row r="1926" spans="1:25" x14ac:dyDescent="0.2">
      <c r="A1926">
        <v>725</v>
      </c>
      <c r="B1926" t="s">
        <v>806</v>
      </c>
      <c r="C1926" t="s">
        <v>428</v>
      </c>
      <c r="D1926">
        <v>4</v>
      </c>
      <c r="E1926">
        <v>367</v>
      </c>
      <c r="F1926">
        <v>341</v>
      </c>
      <c r="G1926">
        <v>218</v>
      </c>
      <c r="H1926">
        <v>743</v>
      </c>
      <c r="I1926">
        <v>728</v>
      </c>
      <c r="J1926">
        <v>511</v>
      </c>
      <c r="K1926" t="s">
        <v>2912</v>
      </c>
      <c r="L1926">
        <v>871</v>
      </c>
      <c r="M1926">
        <v>44.33</v>
      </c>
      <c r="N1926">
        <v>2015</v>
      </c>
      <c r="O1926" t="str">
        <f>VLOOKUP(C1926, Query[[Country]:[Population Rank]],2,FALSE)</f>
        <v>17</v>
      </c>
      <c r="P1926" t="str">
        <f>VLOOKUP(C1926, Query[[Country]:[Growth Rate]],3,FALSE)</f>
        <v>1.09%</v>
      </c>
      <c r="Q1926" t="str">
        <f>VLOOKUP(C1926, Query[[Country]:[World Percentage]],4,FALSE)</f>
        <v>1.08%</v>
      </c>
      <c r="R1926" t="str">
        <f>VLOOKUP(C1926, Query[[Country]:[Density]],5,FALSE)</f>
        <v>107.64</v>
      </c>
      <c r="S1926" t="str">
        <f>VLOOKUP(C1926, Query[[Country]:[Land Area]],6, FALSE)</f>
        <v>769,630</v>
      </c>
      <c r="T1926" t="str">
        <f>VLOOKUP(C1926, Query[[Country]:[Area]],10, FALSE)</f>
        <v>783,562</v>
      </c>
      <c r="U1926" t="str">
        <f>VLOOKUP(C1926, Query[[Country]:[Region]],12, FALSE)</f>
        <v>Asia</v>
      </c>
      <c r="V1926" t="str">
        <f>VLOOKUP(C1926, Query[[Country]:[Subregion]],13, FALSE)</f>
        <v>Western Asia</v>
      </c>
      <c r="W1926" t="str">
        <f>VLOOKUP(C1926, Query[[Country]:[GDP (IMF)]],16, FALSE)</f>
        <v>$809.55 Bn</v>
      </c>
      <c r="X1926" t="str">
        <f>VLOOKUP(C1926, Query[[Country]:[GDP (UN)]],17, FALSE)</f>
        <v>$863.71 Bn</v>
      </c>
      <c r="Y1926">
        <f>VLOOKUP(C1926, Query[[Country]:[GDP Per Capita]],18, FALSE)</f>
        <v>9598.81</v>
      </c>
    </row>
    <row r="1927" spans="1:25" x14ac:dyDescent="0.2">
      <c r="A1927">
        <v>726</v>
      </c>
      <c r="B1927" t="s">
        <v>826</v>
      </c>
      <c r="C1927" t="s">
        <v>827</v>
      </c>
      <c r="D1927">
        <v>1</v>
      </c>
      <c r="E1927">
        <v>276</v>
      </c>
      <c r="F1927">
        <v>567</v>
      </c>
      <c r="G1927">
        <v>218</v>
      </c>
      <c r="H1927">
        <v>422</v>
      </c>
      <c r="I1927">
        <v>694</v>
      </c>
      <c r="J1927">
        <v>511</v>
      </c>
      <c r="K1927" t="s">
        <v>2900</v>
      </c>
      <c r="L1927">
        <v>824</v>
      </c>
      <c r="M1927">
        <v>44.33</v>
      </c>
      <c r="N1927">
        <v>2015</v>
      </c>
      <c r="O1927" t="str">
        <f>VLOOKUP(C1927, Query[[Country]:[Population Rank]],2,FALSE)</f>
        <v>99</v>
      </c>
      <c r="P1927" t="str">
        <f>VLOOKUP(C1927, Query[[Country]:[Growth Rate]],3,FALSE)</f>
        <v>-0.40%</v>
      </c>
      <c r="Q1927" t="str">
        <f>VLOOKUP(C1927, Query[[Country]:[World Percentage]],4,FALSE)</f>
        <v>0.11%</v>
      </c>
      <c r="R1927" t="str">
        <f>VLOOKUP(C1927, Query[[Country]:[Density]],5,FALSE)</f>
        <v>98.88</v>
      </c>
      <c r="S1927" t="str">
        <f>VLOOKUP(C1927, Query[[Country]:[Land Area]],6, FALSE)</f>
        <v>87,460</v>
      </c>
      <c r="T1927" t="str">
        <f>VLOOKUP(C1927, Query[[Country]:[Area]],10, FALSE)</f>
        <v>88,361</v>
      </c>
      <c r="U1927" t="str">
        <f>VLOOKUP(C1927, Query[[Country]:[Region]],12, FALSE)</f>
        <v>Europe</v>
      </c>
      <c r="V1927" t="str">
        <f>VLOOKUP(C1927, Query[[Country]:[Subregion]],13, FALSE)</f>
        <v>Southern Europe</v>
      </c>
      <c r="W1927" t="str">
        <f>VLOOKUP(C1927, Query[[Country]:[GDP (IMF)]],16, FALSE)</f>
        <v>$56.89 Bn</v>
      </c>
      <c r="X1927" t="str">
        <f>VLOOKUP(C1927, Query[[Country]:[GDP (UN)]],17, FALSE)</f>
        <v>$38.30 Bn</v>
      </c>
      <c r="Y1927">
        <f>VLOOKUP(C1927, Query[[Country]:[GDP Per Capita]],18, FALSE)</f>
        <v>6510.65</v>
      </c>
    </row>
    <row r="1928" spans="1:25" x14ac:dyDescent="0.2">
      <c r="A1928">
        <v>727</v>
      </c>
      <c r="B1928" t="s">
        <v>711</v>
      </c>
      <c r="C1928" t="s">
        <v>30</v>
      </c>
      <c r="D1928">
        <v>46</v>
      </c>
      <c r="E1928">
        <v>367</v>
      </c>
      <c r="F1928">
        <v>567</v>
      </c>
      <c r="G1928">
        <v>159</v>
      </c>
      <c r="H1928">
        <v>836</v>
      </c>
      <c r="I1928">
        <v>824</v>
      </c>
      <c r="J1928">
        <v>812</v>
      </c>
      <c r="K1928" t="s">
        <v>2912</v>
      </c>
      <c r="L1928">
        <v>787</v>
      </c>
      <c r="M1928">
        <v>44.33</v>
      </c>
      <c r="N1928">
        <v>2015</v>
      </c>
      <c r="O1928" t="str">
        <f>VLOOKUP(C1928, Query[[Country]:[Population Rank]],2,FALSE)</f>
        <v>11</v>
      </c>
      <c r="P1928" t="str">
        <f>VLOOKUP(C1928, Query[[Country]:[Growth Rate]],3,FALSE)</f>
        <v>-0.30%</v>
      </c>
      <c r="Q1928" t="str">
        <f>VLOOKUP(C1928, Query[[Country]:[World Percentage]],4,FALSE)</f>
        <v>1.62%</v>
      </c>
      <c r="R1928" t="str">
        <f>VLOOKUP(C1928, Query[[Country]:[Density]],5,FALSE)</f>
        <v>334.66</v>
      </c>
      <c r="S1928" t="str">
        <f>VLOOKUP(C1928, Query[[Country]:[Land Area]],6, FALSE)</f>
        <v>364,555</v>
      </c>
      <c r="T1928" t="str">
        <f>VLOOKUP(C1928, Query[[Country]:[Area]],10, FALSE)</f>
        <v>377,930</v>
      </c>
      <c r="U1928" t="str">
        <f>VLOOKUP(C1928, Query[[Country]:[Region]],12, FALSE)</f>
        <v>Asia</v>
      </c>
      <c r="V1928" t="str">
        <f>VLOOKUP(C1928, Query[[Country]:[Subregion]],13, FALSE)</f>
        <v>Eastern Asia</v>
      </c>
      <c r="W1928" t="str">
        <f>VLOOKUP(C1928, Query[[Country]:[GDP (IMF)]],16, FALSE)</f>
        <v>$5.50 Tn</v>
      </c>
      <c r="X1928" t="str">
        <f>VLOOKUP(C1928, Query[[Country]:[GDP (UN)]],17, FALSE)</f>
        <v>$4.94 Tn</v>
      </c>
      <c r="Y1928">
        <f>VLOOKUP(C1928, Query[[Country]:[GDP Per Capita]],18, FALSE)</f>
        <v>43450.14</v>
      </c>
    </row>
    <row r="1929" spans="1:25" x14ac:dyDescent="0.2">
      <c r="A1929">
        <v>728</v>
      </c>
      <c r="B1929" t="s">
        <v>746</v>
      </c>
      <c r="C1929" t="s">
        <v>30</v>
      </c>
      <c r="D1929">
        <v>47</v>
      </c>
      <c r="E1929">
        <v>367</v>
      </c>
      <c r="F1929">
        <v>567</v>
      </c>
      <c r="G1929">
        <v>218</v>
      </c>
      <c r="H1929">
        <v>852</v>
      </c>
      <c r="I1929">
        <v>752</v>
      </c>
      <c r="J1929">
        <v>645</v>
      </c>
      <c r="K1929" t="s">
        <v>2898</v>
      </c>
      <c r="L1929">
        <v>871</v>
      </c>
      <c r="M1929">
        <v>44.33</v>
      </c>
      <c r="N1929">
        <v>2015</v>
      </c>
      <c r="O1929" t="str">
        <f>VLOOKUP(C1929, Query[[Country]:[Population Rank]],2,FALSE)</f>
        <v>11</v>
      </c>
      <c r="P1929" t="str">
        <f>VLOOKUP(C1929, Query[[Country]:[Growth Rate]],3,FALSE)</f>
        <v>-0.30%</v>
      </c>
      <c r="Q1929" t="str">
        <f>VLOOKUP(C1929, Query[[Country]:[World Percentage]],4,FALSE)</f>
        <v>1.62%</v>
      </c>
      <c r="R1929" t="str">
        <f>VLOOKUP(C1929, Query[[Country]:[Density]],5,FALSE)</f>
        <v>334.66</v>
      </c>
      <c r="S1929" t="str">
        <f>VLOOKUP(C1929, Query[[Country]:[Land Area]],6, FALSE)</f>
        <v>364,555</v>
      </c>
      <c r="T1929" t="str">
        <f>VLOOKUP(C1929, Query[[Country]:[Area]],10, FALSE)</f>
        <v>377,930</v>
      </c>
      <c r="U1929" t="str">
        <f>VLOOKUP(C1929, Query[[Country]:[Region]],12, FALSE)</f>
        <v>Asia</v>
      </c>
      <c r="V1929" t="str">
        <f>VLOOKUP(C1929, Query[[Country]:[Subregion]],13, FALSE)</f>
        <v>Eastern Asia</v>
      </c>
      <c r="W1929" t="str">
        <f>VLOOKUP(C1929, Query[[Country]:[GDP (IMF)]],16, FALSE)</f>
        <v>$5.50 Tn</v>
      </c>
      <c r="X1929" t="str">
        <f>VLOOKUP(C1929, Query[[Country]:[GDP (UN)]],17, FALSE)</f>
        <v>$4.94 Tn</v>
      </c>
      <c r="Y1929">
        <f>VLOOKUP(C1929, Query[[Country]:[GDP Per Capita]],18, FALSE)</f>
        <v>43450.14</v>
      </c>
    </row>
    <row r="1930" spans="1:25" x14ac:dyDescent="0.2">
      <c r="A1930">
        <v>729</v>
      </c>
      <c r="B1930" t="s">
        <v>725</v>
      </c>
      <c r="C1930" t="s">
        <v>19</v>
      </c>
      <c r="D1930">
        <v>57</v>
      </c>
      <c r="E1930">
        <v>367</v>
      </c>
      <c r="F1930">
        <v>428</v>
      </c>
      <c r="G1930">
        <v>218</v>
      </c>
      <c r="H1930">
        <v>523</v>
      </c>
      <c r="I1930">
        <v>566</v>
      </c>
      <c r="J1930">
        <v>645</v>
      </c>
      <c r="K1930" t="s">
        <v>2912</v>
      </c>
      <c r="L1930">
        <v>595</v>
      </c>
      <c r="M1930">
        <v>44.32</v>
      </c>
      <c r="N1930">
        <v>2015</v>
      </c>
      <c r="O1930" t="str">
        <f>VLOOKUP(C1930, Query[[Country]:[Population Rank]],2,FALSE)</f>
        <v>21</v>
      </c>
      <c r="P1930" t="str">
        <f>VLOOKUP(C1930, Query[[Country]:[Growth Rate]],3,FALSE)</f>
        <v>0.53%</v>
      </c>
      <c r="Q1930" t="str">
        <f>VLOOKUP(C1930, Query[[Country]:[World Percentage]],4,FALSE)</f>
        <v>0.87%</v>
      </c>
      <c r="R1930" t="str">
        <f>VLOOKUP(C1930, Query[[Country]:[Density]],5,FALSE)</f>
        <v>279.48</v>
      </c>
      <c r="S1930" t="str">
        <f>VLOOKUP(C1930, Query[[Country]:[Land Area]],6, FALSE)</f>
        <v>241,930</v>
      </c>
      <c r="T1930" t="str">
        <f>VLOOKUP(C1930, Query[[Country]:[Area]],10, FALSE)</f>
        <v>242,900</v>
      </c>
      <c r="U1930" t="str">
        <f>VLOOKUP(C1930, Query[[Country]:[Region]],12, FALSE)</f>
        <v>Europe</v>
      </c>
      <c r="V1930" t="str">
        <f>VLOOKUP(C1930, Query[[Country]:[Subregion]],13, FALSE)</f>
        <v>Northern Europe</v>
      </c>
      <c r="W1930" t="str">
        <f>VLOOKUP(C1930, Query[[Country]:[GDP (IMF)]],16, FALSE)</f>
        <v>$2.93 Tn</v>
      </c>
      <c r="X1930" t="str">
        <f>VLOOKUP(C1930, Query[[Country]:[GDP (UN)]],17, FALSE)</f>
        <v>$2.65 Tn</v>
      </c>
      <c r="Y1930">
        <f>VLOOKUP(C1930, Query[[Country]:[GDP Per Capita]],18, FALSE)</f>
        <v>43117.57</v>
      </c>
    </row>
    <row r="1931" spans="1:25" x14ac:dyDescent="0.2">
      <c r="A1931">
        <v>730</v>
      </c>
      <c r="B1931" t="s">
        <v>2781</v>
      </c>
      <c r="C1931" t="s">
        <v>145</v>
      </c>
      <c r="D1931">
        <v>8</v>
      </c>
      <c r="E1931">
        <v>164</v>
      </c>
      <c r="F1931">
        <v>464</v>
      </c>
      <c r="G1931">
        <v>218</v>
      </c>
      <c r="H1931">
        <v>881</v>
      </c>
      <c r="I1931">
        <v>700</v>
      </c>
      <c r="J1931">
        <v>645</v>
      </c>
      <c r="K1931" t="s">
        <v>2912</v>
      </c>
      <c r="L1931">
        <v>716</v>
      </c>
      <c r="M1931">
        <v>44.32</v>
      </c>
      <c r="N1931">
        <v>2015</v>
      </c>
      <c r="O1931" t="str">
        <f>VLOOKUP(C1931, Query[[Country]:[Population Rank]],2,FALSE)</f>
        <v>81</v>
      </c>
      <c r="P1931" t="str">
        <f>VLOOKUP(C1931, Query[[Country]:[Growth Rate]],3,FALSE)</f>
        <v>0.44%</v>
      </c>
      <c r="Q1931" t="str">
        <f>VLOOKUP(C1931, Query[[Country]:[World Percentage]],4,FALSE)</f>
        <v>0.15%</v>
      </c>
      <c r="R1931" t="str">
        <f>VLOOKUP(C1931, Query[[Country]:[Density]],5,FALSE)</f>
        <v>379.64</v>
      </c>
      <c r="S1931" t="str">
        <f>VLOOKUP(C1931, Query[[Country]:[Land Area]],6, FALSE)</f>
        <v>30,280</v>
      </c>
      <c r="T1931" t="str">
        <f>VLOOKUP(C1931, Query[[Country]:[Area]],10, FALSE)</f>
        <v>30,528</v>
      </c>
      <c r="U1931" t="str">
        <f>VLOOKUP(C1931, Query[[Country]:[Region]],12, FALSE)</f>
        <v>Europe</v>
      </c>
      <c r="V1931" t="str">
        <f>VLOOKUP(C1931, Query[[Country]:[Subregion]],13, FALSE)</f>
        <v>Western Europe</v>
      </c>
      <c r="W1931" t="str">
        <f>VLOOKUP(C1931, Query[[Country]:[GDP (IMF)]],16, FALSE)</f>
        <v>$553.78 Bn</v>
      </c>
      <c r="X1931" t="str">
        <f>VLOOKUP(C1931, Query[[Country]:[GDP (UN)]],17, FALSE)</f>
        <v>$467.96 Bn</v>
      </c>
      <c r="Y1931">
        <f>VLOOKUP(C1931, Query[[Country]:[GDP Per Capita]],18, FALSE)</f>
        <v>47782.49</v>
      </c>
    </row>
    <row r="1932" spans="1:25" x14ac:dyDescent="0.2">
      <c r="A1932">
        <v>731</v>
      </c>
      <c r="B1932" t="s">
        <v>738</v>
      </c>
      <c r="C1932" t="s">
        <v>401</v>
      </c>
      <c r="D1932">
        <v>4</v>
      </c>
      <c r="E1932">
        <v>367</v>
      </c>
      <c r="F1932">
        <v>567</v>
      </c>
      <c r="G1932">
        <v>205</v>
      </c>
      <c r="H1932">
        <v>657</v>
      </c>
      <c r="I1932">
        <v>720</v>
      </c>
      <c r="J1932">
        <v>812</v>
      </c>
      <c r="K1932" t="s">
        <v>2896</v>
      </c>
      <c r="L1932">
        <v>532</v>
      </c>
      <c r="M1932">
        <v>44.32</v>
      </c>
      <c r="N1932">
        <v>2015</v>
      </c>
      <c r="O1932" t="str">
        <f>VLOOKUP(C1932, Query[[Country]:[Population Rank]],2,FALSE)</f>
        <v>94</v>
      </c>
      <c r="P1932" t="str">
        <f>VLOOKUP(C1932, Query[[Country]:[Growth Rate]],3,FALSE)</f>
        <v>-0.25%</v>
      </c>
      <c r="Q1932" t="str">
        <f>VLOOKUP(C1932, Query[[Country]:[World Percentage]],4,FALSE)</f>
        <v>0.12%</v>
      </c>
      <c r="R1932" t="str">
        <f>VLOOKUP(C1932, Query[[Country]:[Density]],5,FALSE)</f>
        <v>103.84</v>
      </c>
      <c r="S1932" t="str">
        <f>VLOOKUP(C1932, Query[[Country]:[Land Area]],6, FALSE)</f>
        <v>90,530</v>
      </c>
      <c r="T1932" t="str">
        <f>VLOOKUP(C1932, Query[[Country]:[Area]],10, FALSE)</f>
        <v>93,028</v>
      </c>
      <c r="U1932" t="str">
        <f>VLOOKUP(C1932, Query[[Country]:[Region]],12, FALSE)</f>
        <v>Europe</v>
      </c>
      <c r="V1932" t="str">
        <f>VLOOKUP(C1932, Query[[Country]:[Subregion]],13, FALSE)</f>
        <v>Eastern Europe</v>
      </c>
      <c r="W1932" t="str">
        <f>VLOOKUP(C1932, Query[[Country]:[GDP (IMF)]],16, FALSE)</f>
        <v>$177.73 Bn</v>
      </c>
      <c r="X1932" t="str">
        <f>VLOOKUP(C1932, Query[[Country]:[GDP (UN)]],17, FALSE)</f>
        <v>$125.82 Bn</v>
      </c>
      <c r="Y1932">
        <f>VLOOKUP(C1932, Query[[Country]:[GDP Per Capita]],18, FALSE)</f>
        <v>18398.3</v>
      </c>
    </row>
    <row r="1933" spans="1:25" x14ac:dyDescent="0.2">
      <c r="A1933">
        <v>732</v>
      </c>
      <c r="B1933" t="s">
        <v>751</v>
      </c>
      <c r="C1933" t="s">
        <v>30</v>
      </c>
      <c r="D1933">
        <v>48</v>
      </c>
      <c r="E1933">
        <v>367</v>
      </c>
      <c r="F1933">
        <v>567</v>
      </c>
      <c r="G1933">
        <v>218</v>
      </c>
      <c r="H1933">
        <v>725</v>
      </c>
      <c r="I1933">
        <v>595</v>
      </c>
      <c r="J1933">
        <v>812</v>
      </c>
      <c r="K1933" t="s">
        <v>2851</v>
      </c>
      <c r="L1933">
        <v>871</v>
      </c>
      <c r="M1933">
        <v>44.32</v>
      </c>
      <c r="N1933">
        <v>2015</v>
      </c>
      <c r="O1933" t="str">
        <f>VLOOKUP(C1933, Query[[Country]:[Population Rank]],2,FALSE)</f>
        <v>11</v>
      </c>
      <c r="P1933" t="str">
        <f>VLOOKUP(C1933, Query[[Country]:[Growth Rate]],3,FALSE)</f>
        <v>-0.30%</v>
      </c>
      <c r="Q1933" t="str">
        <f>VLOOKUP(C1933, Query[[Country]:[World Percentage]],4,FALSE)</f>
        <v>1.62%</v>
      </c>
      <c r="R1933" t="str">
        <f>VLOOKUP(C1933, Query[[Country]:[Density]],5,FALSE)</f>
        <v>334.66</v>
      </c>
      <c r="S1933" t="str">
        <f>VLOOKUP(C1933, Query[[Country]:[Land Area]],6, FALSE)</f>
        <v>364,555</v>
      </c>
      <c r="T1933" t="str">
        <f>VLOOKUP(C1933, Query[[Country]:[Area]],10, FALSE)</f>
        <v>377,930</v>
      </c>
      <c r="U1933" t="str">
        <f>VLOOKUP(C1933, Query[[Country]:[Region]],12, FALSE)</f>
        <v>Asia</v>
      </c>
      <c r="V1933" t="str">
        <f>VLOOKUP(C1933, Query[[Country]:[Subregion]],13, FALSE)</f>
        <v>Eastern Asia</v>
      </c>
      <c r="W1933" t="str">
        <f>VLOOKUP(C1933, Query[[Country]:[GDP (IMF)]],16, FALSE)</f>
        <v>$5.50 Tn</v>
      </c>
      <c r="X1933" t="str">
        <f>VLOOKUP(C1933, Query[[Country]:[GDP (UN)]],17, FALSE)</f>
        <v>$4.94 Tn</v>
      </c>
      <c r="Y1933">
        <f>VLOOKUP(C1933, Query[[Country]:[GDP Per Capita]],18, FALSE)</f>
        <v>43450.14</v>
      </c>
    </row>
    <row r="1934" spans="1:25" x14ac:dyDescent="0.2">
      <c r="A1934">
        <v>733</v>
      </c>
      <c r="B1934" t="s">
        <v>735</v>
      </c>
      <c r="C1934" t="s">
        <v>145</v>
      </c>
      <c r="D1934">
        <v>9</v>
      </c>
      <c r="E1934">
        <v>367</v>
      </c>
      <c r="F1934">
        <v>340</v>
      </c>
      <c r="G1934">
        <v>218</v>
      </c>
      <c r="H1934">
        <v>829</v>
      </c>
      <c r="I1934">
        <v>904</v>
      </c>
      <c r="J1934">
        <v>645</v>
      </c>
      <c r="K1934" t="s">
        <v>2912</v>
      </c>
      <c r="L1934">
        <v>761</v>
      </c>
      <c r="M1934">
        <v>44.32</v>
      </c>
      <c r="N1934">
        <v>2015</v>
      </c>
      <c r="O1934" t="str">
        <f>VLOOKUP(C1934, Query[[Country]:[Population Rank]],2,FALSE)</f>
        <v>81</v>
      </c>
      <c r="P1934" t="str">
        <f>VLOOKUP(C1934, Query[[Country]:[Growth Rate]],3,FALSE)</f>
        <v>0.44%</v>
      </c>
      <c r="Q1934" t="str">
        <f>VLOOKUP(C1934, Query[[Country]:[World Percentage]],4,FALSE)</f>
        <v>0.15%</v>
      </c>
      <c r="R1934" t="str">
        <f>VLOOKUP(C1934, Query[[Country]:[Density]],5,FALSE)</f>
        <v>379.64</v>
      </c>
      <c r="S1934" t="str">
        <f>VLOOKUP(C1934, Query[[Country]:[Land Area]],6, FALSE)</f>
        <v>30,280</v>
      </c>
      <c r="T1934" t="str">
        <f>VLOOKUP(C1934, Query[[Country]:[Area]],10, FALSE)</f>
        <v>30,528</v>
      </c>
      <c r="U1934" t="str">
        <f>VLOOKUP(C1934, Query[[Country]:[Region]],12, FALSE)</f>
        <v>Europe</v>
      </c>
      <c r="V1934" t="str">
        <f>VLOOKUP(C1934, Query[[Country]:[Subregion]],13, FALSE)</f>
        <v>Western Europe</v>
      </c>
      <c r="W1934" t="str">
        <f>VLOOKUP(C1934, Query[[Country]:[GDP (IMF)]],16, FALSE)</f>
        <v>$553.78 Bn</v>
      </c>
      <c r="X1934" t="str">
        <f>VLOOKUP(C1934, Query[[Country]:[GDP (UN)]],17, FALSE)</f>
        <v>$467.96 Bn</v>
      </c>
      <c r="Y1934">
        <f>VLOOKUP(C1934, Query[[Country]:[GDP Per Capita]],18, FALSE)</f>
        <v>47782.49</v>
      </c>
    </row>
    <row r="1935" spans="1:25" x14ac:dyDescent="0.2">
      <c r="A1935">
        <v>734</v>
      </c>
      <c r="B1935" t="s">
        <v>2800</v>
      </c>
      <c r="C1935" t="s">
        <v>159</v>
      </c>
      <c r="D1935">
        <v>26</v>
      </c>
      <c r="E1935">
        <v>367</v>
      </c>
      <c r="F1935">
        <v>567</v>
      </c>
      <c r="G1935">
        <v>218</v>
      </c>
      <c r="H1935">
        <v>632</v>
      </c>
      <c r="I1935">
        <v>725</v>
      </c>
      <c r="J1935">
        <v>812</v>
      </c>
      <c r="K1935" t="s">
        <v>2896</v>
      </c>
      <c r="L1935">
        <v>633</v>
      </c>
      <c r="M1935">
        <v>44.32</v>
      </c>
      <c r="N1935">
        <v>2015</v>
      </c>
      <c r="O1935" t="str">
        <f>VLOOKUP(C1935, Query[[Country]:[Population Rank]],2,FALSE)</f>
        <v>30</v>
      </c>
      <c r="P1935" t="str">
        <f>VLOOKUP(C1935, Query[[Country]:[Growth Rate]],3,FALSE)</f>
        <v>0.04%</v>
      </c>
      <c r="Q1935" t="str">
        <f>VLOOKUP(C1935, Query[[Country]:[World Percentage]],4,FALSE)</f>
        <v>0.60%</v>
      </c>
      <c r="R1935" t="str">
        <f>VLOOKUP(C1935, Query[[Country]:[Density]],5,FALSE)</f>
        <v>92.40</v>
      </c>
      <c r="S1935" t="str">
        <f>VLOOKUP(C1935, Query[[Country]:[Land Area]],6, FALSE)</f>
        <v>498,800</v>
      </c>
      <c r="T1935" t="str">
        <f>VLOOKUP(C1935, Query[[Country]:[Area]],10, FALSE)</f>
        <v>505,992</v>
      </c>
      <c r="U1935" t="str">
        <f>VLOOKUP(C1935, Query[[Country]:[Region]],12, FALSE)</f>
        <v>Europe</v>
      </c>
      <c r="V1935" t="str">
        <f>VLOOKUP(C1935, Query[[Country]:[Subregion]],13, FALSE)</f>
        <v>Southern Europe</v>
      </c>
      <c r="W1935" t="str">
        <f>VLOOKUP(C1935, Query[[Country]:[GDP (IMF)]],16, FALSE)</f>
        <v>$1.50 Tn</v>
      </c>
      <c r="X1935" t="str">
        <f>VLOOKUP(C1935, Query[[Country]:[GDP (UN)]],17, FALSE)</f>
        <v>$1.24 Tn</v>
      </c>
      <c r="Y1935">
        <f>VLOOKUP(C1935, Query[[Country]:[GDP Per Capita]],18, FALSE)</f>
        <v>32019.83</v>
      </c>
    </row>
    <row r="1936" spans="1:25" x14ac:dyDescent="0.2">
      <c r="A1936">
        <v>735</v>
      </c>
      <c r="B1936" t="s">
        <v>2791</v>
      </c>
      <c r="C1936" t="s">
        <v>110</v>
      </c>
      <c r="D1936">
        <v>9</v>
      </c>
      <c r="E1936">
        <v>367</v>
      </c>
      <c r="F1936">
        <v>567</v>
      </c>
      <c r="G1936">
        <v>218</v>
      </c>
      <c r="H1936">
        <v>765</v>
      </c>
      <c r="I1936">
        <v>679</v>
      </c>
      <c r="J1936">
        <v>645</v>
      </c>
      <c r="K1936" t="s">
        <v>2851</v>
      </c>
      <c r="L1936">
        <v>731</v>
      </c>
      <c r="M1936">
        <v>44.32</v>
      </c>
      <c r="N1936">
        <v>2015</v>
      </c>
      <c r="O1936" t="str">
        <f>VLOOKUP(C1936, Query[[Country]:[Population Rank]],2,FALSE)</f>
        <v>116</v>
      </c>
      <c r="P1936" t="str">
        <f>VLOOKUP(C1936, Query[[Country]:[Growth Rate]],3,FALSE)</f>
        <v>0.15%</v>
      </c>
      <c r="Q1936" t="str">
        <f>VLOOKUP(C1936, Query[[Country]:[World Percentage]],4,FALSE)</f>
        <v>0.07%</v>
      </c>
      <c r="R1936" t="str">
        <f>VLOOKUP(C1936, Query[[Country]:[Density]],5,FALSE)</f>
        <v>16.37</v>
      </c>
      <c r="S1936" t="str">
        <f>VLOOKUP(C1936, Query[[Country]:[Land Area]],6, FALSE)</f>
        <v>303,890</v>
      </c>
      <c r="T1936" t="str">
        <f>VLOOKUP(C1936, Query[[Country]:[Area]],10, FALSE)</f>
        <v>338,424</v>
      </c>
      <c r="U1936" t="str">
        <f>VLOOKUP(C1936, Query[[Country]:[Region]],12, FALSE)</f>
        <v>Europe</v>
      </c>
      <c r="V1936" t="str">
        <f>VLOOKUP(C1936, Query[[Country]:[Subregion]],13, FALSE)</f>
        <v>Northern Europe</v>
      </c>
      <c r="W1936" t="str">
        <f>VLOOKUP(C1936, Query[[Country]:[GDP (IMF)]],16, FALSE)</f>
        <v>$289.24 Bn</v>
      </c>
      <c r="X1936" t="str">
        <f>VLOOKUP(C1936, Query[[Country]:[GDP (UN)]],17, FALSE)</f>
        <v>$238.50 Bn</v>
      </c>
      <c r="Y1936">
        <f>VLOOKUP(C1936, Query[[Country]:[GDP Per Capita]],18, FALSE)</f>
        <v>52203.14</v>
      </c>
    </row>
    <row r="1937" spans="1:25" x14ac:dyDescent="0.2">
      <c r="A1937">
        <v>736</v>
      </c>
      <c r="B1937" t="s">
        <v>618</v>
      </c>
      <c r="C1937" t="s">
        <v>30</v>
      </c>
      <c r="D1937">
        <v>49</v>
      </c>
      <c r="E1937">
        <v>367</v>
      </c>
      <c r="F1937">
        <v>343</v>
      </c>
      <c r="G1937">
        <v>218</v>
      </c>
      <c r="H1937">
        <v>908</v>
      </c>
      <c r="I1937">
        <v>721</v>
      </c>
      <c r="J1937">
        <v>511</v>
      </c>
      <c r="K1937" t="s">
        <v>2903</v>
      </c>
      <c r="L1937">
        <v>390</v>
      </c>
      <c r="M1937">
        <v>44.32</v>
      </c>
      <c r="N1937">
        <v>2015</v>
      </c>
      <c r="O1937" t="str">
        <f>VLOOKUP(C1937, Query[[Country]:[Population Rank]],2,FALSE)</f>
        <v>11</v>
      </c>
      <c r="P1937" t="str">
        <f>VLOOKUP(C1937, Query[[Country]:[Growth Rate]],3,FALSE)</f>
        <v>-0.30%</v>
      </c>
      <c r="Q1937" t="str">
        <f>VLOOKUP(C1937, Query[[Country]:[World Percentage]],4,FALSE)</f>
        <v>1.62%</v>
      </c>
      <c r="R1937" t="str">
        <f>VLOOKUP(C1937, Query[[Country]:[Density]],5,FALSE)</f>
        <v>334.66</v>
      </c>
      <c r="S1937" t="str">
        <f>VLOOKUP(C1937, Query[[Country]:[Land Area]],6, FALSE)</f>
        <v>364,555</v>
      </c>
      <c r="T1937" t="str">
        <f>VLOOKUP(C1937, Query[[Country]:[Area]],10, FALSE)</f>
        <v>377,930</v>
      </c>
      <c r="U1937" t="str">
        <f>VLOOKUP(C1937, Query[[Country]:[Region]],12, FALSE)</f>
        <v>Asia</v>
      </c>
      <c r="V1937" t="str">
        <f>VLOOKUP(C1937, Query[[Country]:[Subregion]],13, FALSE)</f>
        <v>Eastern Asia</v>
      </c>
      <c r="W1937" t="str">
        <f>VLOOKUP(C1937, Query[[Country]:[GDP (IMF)]],16, FALSE)</f>
        <v>$5.50 Tn</v>
      </c>
      <c r="X1937" t="str">
        <f>VLOOKUP(C1937, Query[[Country]:[GDP (UN)]],17, FALSE)</f>
        <v>$4.94 Tn</v>
      </c>
      <c r="Y1937">
        <f>VLOOKUP(C1937, Query[[Country]:[GDP Per Capita]],18, FALSE)</f>
        <v>43450.14</v>
      </c>
    </row>
    <row r="1938" spans="1:25" x14ac:dyDescent="0.2">
      <c r="A1938">
        <v>737</v>
      </c>
      <c r="B1938" t="s">
        <v>689</v>
      </c>
      <c r="C1938" t="s">
        <v>30</v>
      </c>
      <c r="D1938">
        <v>50</v>
      </c>
      <c r="E1938">
        <v>367</v>
      </c>
      <c r="F1938">
        <v>567</v>
      </c>
      <c r="G1938">
        <v>218</v>
      </c>
      <c r="H1938">
        <v>680</v>
      </c>
      <c r="I1938">
        <v>712</v>
      </c>
      <c r="J1938">
        <v>428</v>
      </c>
      <c r="K1938" t="s">
        <v>2913</v>
      </c>
      <c r="L1938">
        <v>437</v>
      </c>
      <c r="M1938">
        <v>44.32</v>
      </c>
      <c r="N1938">
        <v>2015</v>
      </c>
      <c r="O1938" t="str">
        <f>VLOOKUP(C1938, Query[[Country]:[Population Rank]],2,FALSE)</f>
        <v>11</v>
      </c>
      <c r="P1938" t="str">
        <f>VLOOKUP(C1938, Query[[Country]:[Growth Rate]],3,FALSE)</f>
        <v>-0.30%</v>
      </c>
      <c r="Q1938" t="str">
        <f>VLOOKUP(C1938, Query[[Country]:[World Percentage]],4,FALSE)</f>
        <v>1.62%</v>
      </c>
      <c r="R1938" t="str">
        <f>VLOOKUP(C1938, Query[[Country]:[Density]],5,FALSE)</f>
        <v>334.66</v>
      </c>
      <c r="S1938" t="str">
        <f>VLOOKUP(C1938, Query[[Country]:[Land Area]],6, FALSE)</f>
        <v>364,555</v>
      </c>
      <c r="T1938" t="str">
        <f>VLOOKUP(C1938, Query[[Country]:[Area]],10, FALSE)</f>
        <v>377,930</v>
      </c>
      <c r="U1938" t="str">
        <f>VLOOKUP(C1938, Query[[Country]:[Region]],12, FALSE)</f>
        <v>Asia</v>
      </c>
      <c r="V1938" t="str">
        <f>VLOOKUP(C1938, Query[[Country]:[Subregion]],13, FALSE)</f>
        <v>Eastern Asia</v>
      </c>
      <c r="W1938" t="str">
        <f>VLOOKUP(C1938, Query[[Country]:[GDP (IMF)]],16, FALSE)</f>
        <v>$5.50 Tn</v>
      </c>
      <c r="X1938" t="str">
        <f>VLOOKUP(C1938, Query[[Country]:[GDP (UN)]],17, FALSE)</f>
        <v>$4.94 Tn</v>
      </c>
      <c r="Y1938">
        <f>VLOOKUP(C1938, Query[[Country]:[GDP Per Capita]],18, FALSE)</f>
        <v>43450.14</v>
      </c>
    </row>
    <row r="1939" spans="1:25" x14ac:dyDescent="0.2">
      <c r="A1939">
        <v>738</v>
      </c>
      <c r="B1939" t="s">
        <v>2801</v>
      </c>
      <c r="C1939" t="s">
        <v>159</v>
      </c>
      <c r="D1939">
        <v>27</v>
      </c>
      <c r="E1939">
        <v>367</v>
      </c>
      <c r="F1939">
        <v>567</v>
      </c>
      <c r="G1939">
        <v>218</v>
      </c>
      <c r="H1939">
        <v>627</v>
      </c>
      <c r="I1939">
        <v>751</v>
      </c>
      <c r="J1939">
        <v>812</v>
      </c>
      <c r="K1939" t="s">
        <v>2893</v>
      </c>
      <c r="L1939">
        <v>519</v>
      </c>
      <c r="M1939">
        <v>44.31</v>
      </c>
      <c r="N1939">
        <v>2015</v>
      </c>
      <c r="O1939" t="str">
        <f>VLOOKUP(C1939, Query[[Country]:[Population Rank]],2,FALSE)</f>
        <v>30</v>
      </c>
      <c r="P1939" t="str">
        <f>VLOOKUP(C1939, Query[[Country]:[Growth Rate]],3,FALSE)</f>
        <v>0.04%</v>
      </c>
      <c r="Q1939" t="str">
        <f>VLOOKUP(C1939, Query[[Country]:[World Percentage]],4,FALSE)</f>
        <v>0.60%</v>
      </c>
      <c r="R1939" t="str">
        <f>VLOOKUP(C1939, Query[[Country]:[Density]],5,FALSE)</f>
        <v>92.40</v>
      </c>
      <c r="S1939" t="str">
        <f>VLOOKUP(C1939, Query[[Country]:[Land Area]],6, FALSE)</f>
        <v>498,800</v>
      </c>
      <c r="T1939" t="str">
        <f>VLOOKUP(C1939, Query[[Country]:[Area]],10, FALSE)</f>
        <v>505,992</v>
      </c>
      <c r="U1939" t="str">
        <f>VLOOKUP(C1939, Query[[Country]:[Region]],12, FALSE)</f>
        <v>Europe</v>
      </c>
      <c r="V1939" t="str">
        <f>VLOOKUP(C1939, Query[[Country]:[Subregion]],13, FALSE)</f>
        <v>Southern Europe</v>
      </c>
      <c r="W1939" t="str">
        <f>VLOOKUP(C1939, Query[[Country]:[GDP (IMF)]],16, FALSE)</f>
        <v>$1.50 Tn</v>
      </c>
      <c r="X1939" t="str">
        <f>VLOOKUP(C1939, Query[[Country]:[GDP (UN)]],17, FALSE)</f>
        <v>$1.24 Tn</v>
      </c>
      <c r="Y1939">
        <f>VLOOKUP(C1939, Query[[Country]:[GDP Per Capita]],18, FALSE)</f>
        <v>32019.83</v>
      </c>
    </row>
    <row r="1940" spans="1:25" x14ac:dyDescent="0.2">
      <c r="A1940">
        <v>739</v>
      </c>
      <c r="B1940" t="s">
        <v>745</v>
      </c>
      <c r="C1940" t="s">
        <v>101</v>
      </c>
      <c r="D1940">
        <v>48</v>
      </c>
      <c r="E1940">
        <v>367</v>
      </c>
      <c r="F1940">
        <v>567</v>
      </c>
      <c r="G1940">
        <v>218</v>
      </c>
      <c r="H1940">
        <v>816</v>
      </c>
      <c r="I1940">
        <v>684</v>
      </c>
      <c r="J1940">
        <v>812</v>
      </c>
      <c r="K1940" t="s">
        <v>2851</v>
      </c>
      <c r="L1940">
        <v>792</v>
      </c>
      <c r="M1940">
        <v>44.31</v>
      </c>
      <c r="N1940">
        <v>2015</v>
      </c>
      <c r="O1940" t="str">
        <f>VLOOKUP(C1940, Query[[Country]:[Population Rank]],2,FALSE)</f>
        <v>19</v>
      </c>
      <c r="P1940" t="str">
        <f>VLOOKUP(C1940, Query[[Country]:[Growth Rate]],3,FALSE)</f>
        <v>0.32%</v>
      </c>
      <c r="Q1940" t="str">
        <f>VLOOKUP(C1940, Query[[Country]:[World Percentage]],4,FALSE)</f>
        <v>1.07%</v>
      </c>
      <c r="R1940" t="str">
        <f>VLOOKUP(C1940, Query[[Country]:[Density]],5,FALSE)</f>
        <v>234.61</v>
      </c>
      <c r="S1940" t="str">
        <f>VLOOKUP(C1940, Query[[Country]:[Land Area]],6, FALSE)</f>
        <v>348,560</v>
      </c>
      <c r="T1940" t="str">
        <f>VLOOKUP(C1940, Query[[Country]:[Area]],10, FALSE)</f>
        <v>357,114</v>
      </c>
      <c r="U1940" t="str">
        <f>VLOOKUP(C1940, Query[[Country]:[Region]],12, FALSE)</f>
        <v>Europe</v>
      </c>
      <c r="V1940" t="str">
        <f>VLOOKUP(C1940, Query[[Country]:[Subregion]],13, FALSE)</f>
        <v>Western Europe</v>
      </c>
      <c r="W1940" t="str">
        <f>VLOOKUP(C1940, Query[[Country]:[GDP (IMF)]],16, FALSE)</f>
        <v>$4.16 Tn</v>
      </c>
      <c r="X1940" t="str">
        <f>VLOOKUP(C1940, Query[[Country]:[GDP (UN)]],17, FALSE)</f>
        <v>$3.48 Tn</v>
      </c>
      <c r="Y1940">
        <f>VLOOKUP(C1940, Query[[Country]:[GDP Per Capita]],18, FALSE)</f>
        <v>49617.15</v>
      </c>
    </row>
    <row r="1941" spans="1:25" x14ac:dyDescent="0.2">
      <c r="A1941">
        <v>740</v>
      </c>
      <c r="B1941" t="s">
        <v>2797</v>
      </c>
      <c r="C1941" t="s">
        <v>66</v>
      </c>
      <c r="D1941">
        <v>33</v>
      </c>
      <c r="E1941">
        <v>367</v>
      </c>
      <c r="F1941">
        <v>567</v>
      </c>
      <c r="G1941">
        <v>218</v>
      </c>
      <c r="H1941">
        <v>837</v>
      </c>
      <c r="I1941">
        <v>502</v>
      </c>
      <c r="J1941">
        <v>287</v>
      </c>
      <c r="K1941" t="s">
        <v>2913</v>
      </c>
      <c r="L1941">
        <v>871</v>
      </c>
      <c r="M1941">
        <v>44.31</v>
      </c>
      <c r="N1941">
        <v>2015</v>
      </c>
      <c r="O1941" t="str">
        <f>VLOOKUP(C1941, Query[[Country]:[Population Rank]],2,FALSE)</f>
        <v>22</v>
      </c>
      <c r="P1941" t="str">
        <f>VLOOKUP(C1941, Query[[Country]:[Growth Rate]],3,FALSE)</f>
        <v>0.22%</v>
      </c>
      <c r="Q1941" t="str">
        <f>VLOOKUP(C1941, Query[[Country]:[World Percentage]],4,FALSE)</f>
        <v>0.84%</v>
      </c>
      <c r="R1941" t="str">
        <f>VLOOKUP(C1941, Query[[Country]:[Density]],5,FALSE)</f>
        <v>118.31</v>
      </c>
      <c r="S1941" t="str">
        <f>VLOOKUP(C1941, Query[[Country]:[Land Area]],6, FALSE)</f>
        <v>547,557</v>
      </c>
      <c r="T1941" t="str">
        <f>VLOOKUP(C1941, Query[[Country]:[Area]],10, FALSE)</f>
        <v>551,695</v>
      </c>
      <c r="U1941" t="str">
        <f>VLOOKUP(C1941, Query[[Country]:[Region]],12, FALSE)</f>
        <v>Europe</v>
      </c>
      <c r="V1941" t="str">
        <f>VLOOKUP(C1941, Query[[Country]:[Subregion]],13, FALSE)</f>
        <v>Western Europe</v>
      </c>
      <c r="W1941" t="str">
        <f>VLOOKUP(C1941, Query[[Country]:[GDP (IMF)]],16, FALSE)</f>
        <v>$2.88 Tn</v>
      </c>
      <c r="X1941" t="str">
        <f>VLOOKUP(C1941, Query[[Country]:[GDP (UN)]],17, FALSE)</f>
        <v>$2.47 Tn</v>
      </c>
      <c r="Y1941">
        <f>VLOOKUP(C1941, Query[[Country]:[GDP Per Capita]],18, FALSE)</f>
        <v>44061.52</v>
      </c>
    </row>
    <row r="1942" spans="1:25" x14ac:dyDescent="0.2">
      <c r="A1942">
        <v>741</v>
      </c>
      <c r="B1942" t="s">
        <v>785</v>
      </c>
      <c r="C1942" t="s">
        <v>145</v>
      </c>
      <c r="D1942">
        <v>10</v>
      </c>
      <c r="E1942">
        <v>367</v>
      </c>
      <c r="F1942">
        <v>567</v>
      </c>
      <c r="G1942">
        <v>218</v>
      </c>
      <c r="H1942">
        <v>812</v>
      </c>
      <c r="I1942">
        <v>793</v>
      </c>
      <c r="J1942">
        <v>645</v>
      </c>
      <c r="K1942" t="s">
        <v>2896</v>
      </c>
      <c r="L1942">
        <v>517</v>
      </c>
      <c r="M1942">
        <v>44.31</v>
      </c>
      <c r="N1942">
        <v>2015</v>
      </c>
      <c r="O1942" t="str">
        <f>VLOOKUP(C1942, Query[[Country]:[Population Rank]],2,FALSE)</f>
        <v>81</v>
      </c>
      <c r="P1942" t="str">
        <f>VLOOKUP(C1942, Query[[Country]:[Growth Rate]],3,FALSE)</f>
        <v>0.44%</v>
      </c>
      <c r="Q1942" t="str">
        <f>VLOOKUP(C1942, Query[[Country]:[World Percentage]],4,FALSE)</f>
        <v>0.15%</v>
      </c>
      <c r="R1942" t="str">
        <f>VLOOKUP(C1942, Query[[Country]:[Density]],5,FALSE)</f>
        <v>379.64</v>
      </c>
      <c r="S1942" t="str">
        <f>VLOOKUP(C1942, Query[[Country]:[Land Area]],6, FALSE)</f>
        <v>30,280</v>
      </c>
      <c r="T1942" t="str">
        <f>VLOOKUP(C1942, Query[[Country]:[Area]],10, FALSE)</f>
        <v>30,528</v>
      </c>
      <c r="U1942" t="str">
        <f>VLOOKUP(C1942, Query[[Country]:[Region]],12, FALSE)</f>
        <v>Europe</v>
      </c>
      <c r="V1942" t="str">
        <f>VLOOKUP(C1942, Query[[Country]:[Subregion]],13, FALSE)</f>
        <v>Western Europe</v>
      </c>
      <c r="W1942" t="str">
        <f>VLOOKUP(C1942, Query[[Country]:[GDP (IMF)]],16, FALSE)</f>
        <v>$553.78 Bn</v>
      </c>
      <c r="X1942" t="str">
        <f>VLOOKUP(C1942, Query[[Country]:[GDP (UN)]],17, FALSE)</f>
        <v>$467.96 Bn</v>
      </c>
      <c r="Y1942">
        <f>VLOOKUP(C1942, Query[[Country]:[GDP Per Capita]],18, FALSE)</f>
        <v>47782.49</v>
      </c>
    </row>
    <row r="1943" spans="1:25" x14ac:dyDescent="0.2">
      <c r="A1943">
        <v>742</v>
      </c>
      <c r="B1943" t="s">
        <v>793</v>
      </c>
      <c r="C1943" t="s">
        <v>428</v>
      </c>
      <c r="D1943">
        <v>5</v>
      </c>
      <c r="E1943">
        <v>367</v>
      </c>
      <c r="F1943">
        <v>440</v>
      </c>
      <c r="G1943">
        <v>218</v>
      </c>
      <c r="H1943">
        <v>646</v>
      </c>
      <c r="I1943">
        <v>875</v>
      </c>
      <c r="J1943">
        <v>368</v>
      </c>
      <c r="K1943" t="s">
        <v>2912</v>
      </c>
      <c r="L1943">
        <v>839</v>
      </c>
      <c r="M1943">
        <v>44.31</v>
      </c>
      <c r="N1943">
        <v>2015</v>
      </c>
      <c r="O1943" t="str">
        <f>VLOOKUP(C1943, Query[[Country]:[Population Rank]],2,FALSE)</f>
        <v>17</v>
      </c>
      <c r="P1943" t="str">
        <f>VLOOKUP(C1943, Query[[Country]:[Growth Rate]],3,FALSE)</f>
        <v>1.09%</v>
      </c>
      <c r="Q1943" t="str">
        <f>VLOOKUP(C1943, Query[[Country]:[World Percentage]],4,FALSE)</f>
        <v>1.08%</v>
      </c>
      <c r="R1943" t="str">
        <f>VLOOKUP(C1943, Query[[Country]:[Density]],5,FALSE)</f>
        <v>107.64</v>
      </c>
      <c r="S1943" t="str">
        <f>VLOOKUP(C1943, Query[[Country]:[Land Area]],6, FALSE)</f>
        <v>769,630</v>
      </c>
      <c r="T1943" t="str">
        <f>VLOOKUP(C1943, Query[[Country]:[Area]],10, FALSE)</f>
        <v>783,562</v>
      </c>
      <c r="U1943" t="str">
        <f>VLOOKUP(C1943, Query[[Country]:[Region]],12, FALSE)</f>
        <v>Asia</v>
      </c>
      <c r="V1943" t="str">
        <f>VLOOKUP(C1943, Query[[Country]:[Subregion]],13, FALSE)</f>
        <v>Western Asia</v>
      </c>
      <c r="W1943" t="str">
        <f>VLOOKUP(C1943, Query[[Country]:[GDP (IMF)]],16, FALSE)</f>
        <v>$809.55 Bn</v>
      </c>
      <c r="X1943" t="str">
        <f>VLOOKUP(C1943, Query[[Country]:[GDP (UN)]],17, FALSE)</f>
        <v>$863.71 Bn</v>
      </c>
      <c r="Y1943">
        <f>VLOOKUP(C1943, Query[[Country]:[GDP Per Capita]],18, FALSE)</f>
        <v>9598.81</v>
      </c>
    </row>
    <row r="1944" spans="1:25" x14ac:dyDescent="0.2">
      <c r="A1944">
        <v>743</v>
      </c>
      <c r="B1944" t="s">
        <v>737</v>
      </c>
      <c r="C1944" t="s">
        <v>235</v>
      </c>
      <c r="D1944">
        <v>10</v>
      </c>
      <c r="E1944">
        <v>367</v>
      </c>
      <c r="F1944">
        <v>567</v>
      </c>
      <c r="G1944">
        <v>218</v>
      </c>
      <c r="H1944">
        <v>778</v>
      </c>
      <c r="I1944">
        <v>627</v>
      </c>
      <c r="J1944">
        <v>511</v>
      </c>
      <c r="K1944" t="s">
        <v>2896</v>
      </c>
      <c r="L1944">
        <v>611</v>
      </c>
      <c r="M1944">
        <v>44.31</v>
      </c>
      <c r="N1944">
        <v>2015</v>
      </c>
      <c r="O1944" t="str">
        <f>VLOOKUP(C1944, Query[[Country]:[Population Rank]],2,FALSE)</f>
        <v>97</v>
      </c>
      <c r="P1944" t="str">
        <f>VLOOKUP(C1944, Query[[Country]:[Growth Rate]],3,FALSE)</f>
        <v>0.57%</v>
      </c>
      <c r="Q1944" t="str">
        <f>VLOOKUP(C1944, Query[[Country]:[World Percentage]],4,FALSE)</f>
        <v>0.12%</v>
      </c>
      <c r="R1944" t="str">
        <f>VLOOKUP(C1944, Query[[Country]:[Density]],5,FALSE)</f>
        <v>107.38</v>
      </c>
      <c r="S1944" t="str">
        <f>VLOOKUP(C1944, Query[[Country]:[Land Area]],6, FALSE)</f>
        <v>82,409</v>
      </c>
      <c r="T1944" t="str">
        <f>VLOOKUP(C1944, Query[[Country]:[Area]],10, FALSE)</f>
        <v>83,871</v>
      </c>
      <c r="U1944" t="str">
        <f>VLOOKUP(C1944, Query[[Country]:[Region]],12, FALSE)</f>
        <v>Europe</v>
      </c>
      <c r="V1944" t="str">
        <f>VLOOKUP(C1944, Query[[Country]:[Subregion]],13, FALSE)</f>
        <v>Western Europe</v>
      </c>
      <c r="W1944" t="str">
        <f>VLOOKUP(C1944, Query[[Country]:[GDP (IMF)]],16, FALSE)</f>
        <v>$481.68 Bn</v>
      </c>
      <c r="X1944" t="str">
        <f>VLOOKUP(C1944, Query[[Country]:[GDP (UN)]],17, FALSE)</f>
        <v>$390.80 Bn</v>
      </c>
      <c r="Y1944">
        <f>VLOOKUP(C1944, Query[[Country]:[GDP Per Capita]],18, FALSE)</f>
        <v>53481.760000000002</v>
      </c>
    </row>
    <row r="1945" spans="1:25" x14ac:dyDescent="0.2">
      <c r="A1945">
        <v>744</v>
      </c>
      <c r="B1945" t="s">
        <v>765</v>
      </c>
      <c r="C1945" t="s">
        <v>409</v>
      </c>
      <c r="D1945">
        <v>2</v>
      </c>
      <c r="E1945">
        <v>367</v>
      </c>
      <c r="F1945">
        <v>513</v>
      </c>
      <c r="G1945">
        <v>218</v>
      </c>
      <c r="H1945">
        <v>546</v>
      </c>
      <c r="I1945">
        <v>559</v>
      </c>
      <c r="J1945">
        <v>511</v>
      </c>
      <c r="K1945" t="s">
        <v>2913</v>
      </c>
      <c r="L1945">
        <v>871</v>
      </c>
      <c r="M1945">
        <v>44.31</v>
      </c>
      <c r="N1945">
        <v>2015</v>
      </c>
      <c r="O1945" t="str">
        <f>VLOOKUP(C1945, Query[[Country]:[Population Rank]],2,FALSE)</f>
        <v>32</v>
      </c>
      <c r="P1945" t="str">
        <f>VLOOKUP(C1945, Query[[Country]:[Growth Rate]],3,FALSE)</f>
        <v>0.93%</v>
      </c>
      <c r="Q1945" t="str">
        <f>VLOOKUP(C1945, Query[[Country]:[World Percentage]],4,FALSE)</f>
        <v>0.58%</v>
      </c>
      <c r="R1945" t="str">
        <f>VLOOKUP(C1945, Query[[Country]:[Density]],5,FALSE)</f>
        <v>16.26</v>
      </c>
      <c r="S1945" t="str">
        <f>VLOOKUP(C1945, Query[[Country]:[Land Area]],6, FALSE)</f>
        <v>2,736,690</v>
      </c>
      <c r="T1945" t="str">
        <f>VLOOKUP(C1945, Query[[Country]:[Area]],10, FALSE)</f>
        <v>2,780,400</v>
      </c>
      <c r="U1945" t="str">
        <f>VLOOKUP(C1945, Query[[Country]:[Region]],12, FALSE)</f>
        <v>Americas</v>
      </c>
      <c r="V1945" t="str">
        <f>VLOOKUP(C1945, Query[[Country]:[Subregion]],13, FALSE)</f>
        <v>South America</v>
      </c>
      <c r="W1945" t="str">
        <f>VLOOKUP(C1945, Query[[Country]:[GDP (IMF)]],16, FALSE)</f>
        <v>$515.35 Bn</v>
      </c>
      <c r="X1945" t="str">
        <f>VLOOKUP(C1945, Query[[Country]:[GDP (UN)]],17, FALSE)</f>
        <v>$545.87 Bn</v>
      </c>
      <c r="Y1945">
        <f>VLOOKUP(C1945, Query[[Country]:[GDP Per Capita]],18, FALSE)</f>
        <v>11402.68</v>
      </c>
    </row>
    <row r="1946" spans="1:25" x14ac:dyDescent="0.2">
      <c r="A1946">
        <v>745</v>
      </c>
      <c r="B1946" t="s">
        <v>781</v>
      </c>
      <c r="C1946" t="s">
        <v>95</v>
      </c>
      <c r="D1946">
        <v>41</v>
      </c>
      <c r="E1946">
        <v>367</v>
      </c>
      <c r="F1946">
        <v>567</v>
      </c>
      <c r="G1946">
        <v>218</v>
      </c>
      <c r="H1946">
        <v>583</v>
      </c>
      <c r="I1946">
        <v>890</v>
      </c>
      <c r="J1946">
        <v>428</v>
      </c>
      <c r="K1946" t="s">
        <v>2913</v>
      </c>
      <c r="L1946">
        <v>700</v>
      </c>
      <c r="M1946">
        <v>44.31</v>
      </c>
      <c r="N1946">
        <v>2015</v>
      </c>
      <c r="O1946" t="str">
        <f>VLOOKUP(C1946, Query[[Country]:[Population Rank]],2,FALSE)</f>
        <v>23</v>
      </c>
      <c r="P1946" t="str">
        <f>VLOOKUP(C1946, Query[[Country]:[Growth Rate]],3,FALSE)</f>
        <v>-0.15%</v>
      </c>
      <c r="Q1946" t="str">
        <f>VLOOKUP(C1946, Query[[Country]:[World Percentage]],4,FALSE)</f>
        <v>0.78%</v>
      </c>
      <c r="R1946" t="str">
        <f>VLOOKUP(C1946, Query[[Country]:[Density]],5,FALSE)</f>
        <v>200.65</v>
      </c>
      <c r="S1946" t="str">
        <f>VLOOKUP(C1946, Query[[Country]:[Land Area]],6, FALSE)</f>
        <v>294,140</v>
      </c>
      <c r="T1946" t="str">
        <f>VLOOKUP(C1946, Query[[Country]:[Area]],10, FALSE)</f>
        <v>301,336</v>
      </c>
      <c r="U1946" t="str">
        <f>VLOOKUP(C1946, Query[[Country]:[Region]],12, FALSE)</f>
        <v>Europe</v>
      </c>
      <c r="V1946" t="str">
        <f>VLOOKUP(C1946, Query[[Country]:[Subregion]],13, FALSE)</f>
        <v>Southern Europe</v>
      </c>
      <c r="W1946" t="str">
        <f>VLOOKUP(C1946, Query[[Country]:[GDP (IMF)]],16, FALSE)</f>
        <v>$2.09 Tn</v>
      </c>
      <c r="X1946" t="str">
        <f>VLOOKUP(C1946, Query[[Country]:[GDP (UN)]],17, FALSE)</f>
        <v>$1.86 Tn</v>
      </c>
      <c r="Y1946">
        <f>VLOOKUP(C1946, Query[[Country]:[GDP Per Capita]],18, FALSE)</f>
        <v>34574.71</v>
      </c>
    </row>
    <row r="1947" spans="1:25" x14ac:dyDescent="0.2">
      <c r="A1947">
        <v>746</v>
      </c>
      <c r="B1947" t="s">
        <v>742</v>
      </c>
      <c r="C1947" t="s">
        <v>15</v>
      </c>
      <c r="D1947">
        <v>202</v>
      </c>
      <c r="E1947">
        <v>367</v>
      </c>
      <c r="F1947">
        <v>382</v>
      </c>
      <c r="G1947">
        <v>218</v>
      </c>
      <c r="H1947">
        <v>782</v>
      </c>
      <c r="I1947">
        <v>640</v>
      </c>
      <c r="J1947">
        <v>511</v>
      </c>
      <c r="K1947" t="s">
        <v>2903</v>
      </c>
      <c r="L1947">
        <v>394</v>
      </c>
      <c r="M1947">
        <v>44.3</v>
      </c>
      <c r="N1947">
        <v>2015</v>
      </c>
      <c r="O1947" t="str">
        <f>VLOOKUP(C1947, Query[[Country]:[Population Rank]],2,FALSE)</f>
        <v>3</v>
      </c>
      <c r="P1947" t="str">
        <f>VLOOKUP(C1947, Query[[Country]:[Growth Rate]],3,FALSE)</f>
        <v>0.59%</v>
      </c>
      <c r="Q1947" t="str">
        <f>VLOOKUP(C1947, Query[[Country]:[World Percentage]],4,FALSE)</f>
        <v>4.25%</v>
      </c>
      <c r="R1947" t="str">
        <f>VLOOKUP(C1947, Query[[Country]:[Density]],5,FALSE)</f>
        <v>35.32</v>
      </c>
      <c r="S1947" t="str">
        <f>VLOOKUP(C1947, Query[[Country]:[Land Area]],6, FALSE)</f>
        <v>9,147,420</v>
      </c>
      <c r="T1947" t="str">
        <f>VLOOKUP(C1947, Query[[Country]:[Area]],10, FALSE)</f>
        <v>9,372,610</v>
      </c>
      <c r="U1947" t="str">
        <f>VLOOKUP(C1947, Query[[Country]:[Region]],12, FALSE)</f>
        <v>Americas</v>
      </c>
      <c r="V1947" t="str">
        <f>VLOOKUP(C1947, Query[[Country]:[Subregion]],13, FALSE)</f>
        <v>Northern America</v>
      </c>
      <c r="W1947" t="str">
        <f>VLOOKUP(C1947, Query[[Country]:[GDP (IMF)]],16, FALSE)</f>
        <v>$22.20 Tn</v>
      </c>
      <c r="X1947" t="str">
        <f>VLOOKUP(C1947, Query[[Country]:[GDP (UN)]],17, FALSE)</f>
        <v>$18.62 Tn</v>
      </c>
      <c r="Y1947">
        <f>VLOOKUP(C1947, Query[[Country]:[GDP Per Capita]],18, FALSE)</f>
        <v>67063.27</v>
      </c>
    </row>
    <row r="1948" spans="1:25" x14ac:dyDescent="0.2">
      <c r="A1948">
        <v>747</v>
      </c>
      <c r="B1948" t="s">
        <v>753</v>
      </c>
      <c r="C1948" t="s">
        <v>95</v>
      </c>
      <c r="D1948">
        <v>42</v>
      </c>
      <c r="E1948">
        <v>367</v>
      </c>
      <c r="F1948">
        <v>567</v>
      </c>
      <c r="G1948">
        <v>218</v>
      </c>
      <c r="H1948">
        <v>750</v>
      </c>
      <c r="I1948">
        <v>615</v>
      </c>
      <c r="J1948">
        <v>812</v>
      </c>
      <c r="K1948" t="s">
        <v>2896</v>
      </c>
      <c r="L1948">
        <v>871</v>
      </c>
      <c r="M1948">
        <v>44.3</v>
      </c>
      <c r="N1948">
        <v>2015</v>
      </c>
      <c r="O1948" t="str">
        <f>VLOOKUP(C1948, Query[[Country]:[Population Rank]],2,FALSE)</f>
        <v>23</v>
      </c>
      <c r="P1948" t="str">
        <f>VLOOKUP(C1948, Query[[Country]:[Growth Rate]],3,FALSE)</f>
        <v>-0.15%</v>
      </c>
      <c r="Q1948" t="str">
        <f>VLOOKUP(C1948, Query[[Country]:[World Percentage]],4,FALSE)</f>
        <v>0.78%</v>
      </c>
      <c r="R1948" t="str">
        <f>VLOOKUP(C1948, Query[[Country]:[Density]],5,FALSE)</f>
        <v>200.65</v>
      </c>
      <c r="S1948" t="str">
        <f>VLOOKUP(C1948, Query[[Country]:[Land Area]],6, FALSE)</f>
        <v>294,140</v>
      </c>
      <c r="T1948" t="str">
        <f>VLOOKUP(C1948, Query[[Country]:[Area]],10, FALSE)</f>
        <v>301,336</v>
      </c>
      <c r="U1948" t="str">
        <f>VLOOKUP(C1948, Query[[Country]:[Region]],12, FALSE)</f>
        <v>Europe</v>
      </c>
      <c r="V1948" t="str">
        <f>VLOOKUP(C1948, Query[[Country]:[Subregion]],13, FALSE)</f>
        <v>Southern Europe</v>
      </c>
      <c r="W1948" t="str">
        <f>VLOOKUP(C1948, Query[[Country]:[GDP (IMF)]],16, FALSE)</f>
        <v>$2.09 Tn</v>
      </c>
      <c r="X1948" t="str">
        <f>VLOOKUP(C1948, Query[[Country]:[GDP (UN)]],17, FALSE)</f>
        <v>$1.86 Tn</v>
      </c>
      <c r="Y1948">
        <f>VLOOKUP(C1948, Query[[Country]:[GDP Per Capita]],18, FALSE)</f>
        <v>34574.71</v>
      </c>
    </row>
    <row r="1949" spans="1:25" x14ac:dyDescent="0.2">
      <c r="A1949">
        <v>748</v>
      </c>
      <c r="B1949" t="s">
        <v>2794</v>
      </c>
      <c r="C1949" t="s">
        <v>15</v>
      </c>
      <c r="D1949">
        <v>203</v>
      </c>
      <c r="E1949">
        <v>367</v>
      </c>
      <c r="F1949">
        <v>371</v>
      </c>
      <c r="G1949">
        <v>218</v>
      </c>
      <c r="H1949">
        <v>897</v>
      </c>
      <c r="I1949">
        <v>524</v>
      </c>
      <c r="J1949">
        <v>428</v>
      </c>
      <c r="K1949" t="s">
        <v>2900</v>
      </c>
      <c r="L1949">
        <v>634</v>
      </c>
      <c r="M1949">
        <v>44.3</v>
      </c>
      <c r="N1949">
        <v>2015</v>
      </c>
      <c r="O1949" t="str">
        <f>VLOOKUP(C1949, Query[[Country]:[Population Rank]],2,FALSE)</f>
        <v>3</v>
      </c>
      <c r="P1949" t="str">
        <f>VLOOKUP(C1949, Query[[Country]:[Growth Rate]],3,FALSE)</f>
        <v>0.59%</v>
      </c>
      <c r="Q1949" t="str">
        <f>VLOOKUP(C1949, Query[[Country]:[World Percentage]],4,FALSE)</f>
        <v>4.25%</v>
      </c>
      <c r="R1949" t="str">
        <f>VLOOKUP(C1949, Query[[Country]:[Density]],5,FALSE)</f>
        <v>35.32</v>
      </c>
      <c r="S1949" t="str">
        <f>VLOOKUP(C1949, Query[[Country]:[Land Area]],6, FALSE)</f>
        <v>9,147,420</v>
      </c>
      <c r="T1949" t="str">
        <f>VLOOKUP(C1949, Query[[Country]:[Area]],10, FALSE)</f>
        <v>9,372,610</v>
      </c>
      <c r="U1949" t="str">
        <f>VLOOKUP(C1949, Query[[Country]:[Region]],12, FALSE)</f>
        <v>Americas</v>
      </c>
      <c r="V1949" t="str">
        <f>VLOOKUP(C1949, Query[[Country]:[Subregion]],13, FALSE)</f>
        <v>Northern America</v>
      </c>
      <c r="W1949" t="str">
        <f>VLOOKUP(C1949, Query[[Country]:[GDP (IMF)]],16, FALSE)</f>
        <v>$22.20 Tn</v>
      </c>
      <c r="X1949" t="str">
        <f>VLOOKUP(C1949, Query[[Country]:[GDP (UN)]],17, FALSE)</f>
        <v>$18.62 Tn</v>
      </c>
      <c r="Y1949">
        <f>VLOOKUP(C1949, Query[[Country]:[GDP Per Capita]],18, FALSE)</f>
        <v>67063.27</v>
      </c>
    </row>
    <row r="1950" spans="1:25" x14ac:dyDescent="0.2">
      <c r="A1950">
        <v>749</v>
      </c>
      <c r="B1950" t="s">
        <v>834</v>
      </c>
      <c r="C1950" t="s">
        <v>138</v>
      </c>
      <c r="D1950">
        <v>42</v>
      </c>
      <c r="E1950">
        <v>367</v>
      </c>
      <c r="F1950">
        <v>567</v>
      </c>
      <c r="G1950">
        <v>218</v>
      </c>
      <c r="H1950">
        <v>528</v>
      </c>
      <c r="I1950">
        <v>969</v>
      </c>
      <c r="J1950">
        <v>511</v>
      </c>
      <c r="K1950" t="s">
        <v>2912</v>
      </c>
      <c r="L1950">
        <v>569</v>
      </c>
      <c r="M1950">
        <v>44.3</v>
      </c>
      <c r="N1950">
        <v>2015</v>
      </c>
      <c r="O1950" t="str">
        <f>VLOOKUP(C1950, Query[[Country]:[Population Rank]],2,FALSE)</f>
        <v>1</v>
      </c>
      <c r="P1950" t="str">
        <f>VLOOKUP(C1950, Query[[Country]:[Growth Rate]],3,FALSE)</f>
        <v>0.39%</v>
      </c>
      <c r="Q1950" t="str">
        <f>VLOOKUP(C1950, Query[[Country]:[World Percentage]],4,FALSE)</f>
        <v>18.47%</v>
      </c>
      <c r="R1950" t="str">
        <f>VLOOKUP(C1950, Query[[Country]:[Density]],5,FALSE)</f>
        <v>148.28</v>
      </c>
      <c r="S1950" t="str">
        <f>VLOOKUP(C1950, Query[[Country]:[Land Area]],6, FALSE)</f>
        <v>9,388,211</v>
      </c>
      <c r="T1950" t="str">
        <f>VLOOKUP(C1950, Query[[Country]:[Area]],10, FALSE)</f>
        <v>9,706,961</v>
      </c>
      <c r="U1950" t="str">
        <f>VLOOKUP(C1950, Query[[Country]:[Region]],12, FALSE)</f>
        <v>Asia</v>
      </c>
      <c r="V1950" t="str">
        <f>VLOOKUP(C1950, Query[[Country]:[Subregion]],13, FALSE)</f>
        <v>Eastern Asia</v>
      </c>
      <c r="W1950" t="str">
        <f>VLOOKUP(C1950, Query[[Country]:[GDP (IMF)]],16, FALSE)</f>
        <v>$15.47 Tn</v>
      </c>
      <c r="X1950" t="str">
        <f>VLOOKUP(C1950, Query[[Country]:[GDP (UN)]],17, FALSE)</f>
        <v>$11.22 Tn</v>
      </c>
      <c r="Y1950">
        <f>VLOOKUP(C1950, Query[[Country]:[GDP Per Capita]],18, FALSE)</f>
        <v>10746.78</v>
      </c>
    </row>
    <row r="1951" spans="1:25" x14ac:dyDescent="0.2">
      <c r="A1951">
        <v>750</v>
      </c>
      <c r="B1951" t="s">
        <v>2796</v>
      </c>
      <c r="C1951" t="s">
        <v>66</v>
      </c>
      <c r="D1951">
        <v>34</v>
      </c>
      <c r="E1951">
        <v>367</v>
      </c>
      <c r="F1951">
        <v>567</v>
      </c>
      <c r="G1951">
        <v>218</v>
      </c>
      <c r="H1951">
        <v>996</v>
      </c>
      <c r="I1951">
        <v>368</v>
      </c>
      <c r="J1951">
        <v>645</v>
      </c>
      <c r="K1951" t="s">
        <v>2896</v>
      </c>
      <c r="L1951">
        <v>871</v>
      </c>
      <c r="M1951">
        <v>44.3</v>
      </c>
      <c r="N1951">
        <v>2015</v>
      </c>
      <c r="O1951" t="str">
        <f>VLOOKUP(C1951, Query[[Country]:[Population Rank]],2,FALSE)</f>
        <v>22</v>
      </c>
      <c r="P1951" t="str">
        <f>VLOOKUP(C1951, Query[[Country]:[Growth Rate]],3,FALSE)</f>
        <v>0.22%</v>
      </c>
      <c r="Q1951" t="str">
        <f>VLOOKUP(C1951, Query[[Country]:[World Percentage]],4,FALSE)</f>
        <v>0.84%</v>
      </c>
      <c r="R1951" t="str">
        <f>VLOOKUP(C1951, Query[[Country]:[Density]],5,FALSE)</f>
        <v>118.31</v>
      </c>
      <c r="S1951" t="str">
        <f>VLOOKUP(C1951, Query[[Country]:[Land Area]],6, FALSE)</f>
        <v>547,557</v>
      </c>
      <c r="T1951" t="str">
        <f>VLOOKUP(C1951, Query[[Country]:[Area]],10, FALSE)</f>
        <v>551,695</v>
      </c>
      <c r="U1951" t="str">
        <f>VLOOKUP(C1951, Query[[Country]:[Region]],12, FALSE)</f>
        <v>Europe</v>
      </c>
      <c r="V1951" t="str">
        <f>VLOOKUP(C1951, Query[[Country]:[Subregion]],13, FALSE)</f>
        <v>Western Europe</v>
      </c>
      <c r="W1951" t="str">
        <f>VLOOKUP(C1951, Query[[Country]:[GDP (IMF)]],16, FALSE)</f>
        <v>$2.88 Tn</v>
      </c>
      <c r="X1951" t="str">
        <f>VLOOKUP(C1951, Query[[Country]:[GDP (UN)]],17, FALSE)</f>
        <v>$2.47 Tn</v>
      </c>
      <c r="Y1951">
        <f>VLOOKUP(C1951, Query[[Country]:[GDP Per Capita]],18, FALSE)</f>
        <v>44061.52</v>
      </c>
    </row>
    <row r="1952" spans="1:25" x14ac:dyDescent="0.2">
      <c r="A1952">
        <v>751</v>
      </c>
      <c r="B1952" t="s">
        <v>748</v>
      </c>
      <c r="C1952" t="s">
        <v>115</v>
      </c>
      <c r="D1952">
        <v>21</v>
      </c>
      <c r="E1952">
        <v>367</v>
      </c>
      <c r="F1952">
        <v>324</v>
      </c>
      <c r="G1952">
        <v>218</v>
      </c>
      <c r="H1952">
        <v>604</v>
      </c>
      <c r="I1952">
        <v>746</v>
      </c>
      <c r="J1952">
        <v>812</v>
      </c>
      <c r="K1952" t="s">
        <v>2880</v>
      </c>
      <c r="L1952">
        <v>431</v>
      </c>
      <c r="M1952">
        <v>44.3</v>
      </c>
      <c r="N1952">
        <v>2015</v>
      </c>
      <c r="O1952" t="str">
        <f>VLOOKUP(C1952, Query[[Country]:[Population Rank]],2,FALSE)</f>
        <v>55</v>
      </c>
      <c r="P1952" t="str">
        <f>VLOOKUP(C1952, Query[[Country]:[Growth Rate]],3,FALSE)</f>
        <v>1.18%</v>
      </c>
      <c r="Q1952" t="str">
        <f>VLOOKUP(C1952, Query[[Country]:[World Percentage]],4,FALSE)</f>
        <v>0.33%</v>
      </c>
      <c r="R1952" t="str">
        <f>VLOOKUP(C1952, Query[[Country]:[Density]],5,FALSE)</f>
        <v>3.32</v>
      </c>
      <c r="S1952" t="str">
        <f>VLOOKUP(C1952, Query[[Country]:[Land Area]],6, FALSE)</f>
        <v>7,682,300</v>
      </c>
      <c r="T1952" t="str">
        <f>VLOOKUP(C1952, Query[[Country]:[Area]],10, FALSE)</f>
        <v>7,692,024</v>
      </c>
      <c r="U1952" t="str">
        <f>VLOOKUP(C1952, Query[[Country]:[Region]],12, FALSE)</f>
        <v>Oceania</v>
      </c>
      <c r="V1952" t="str">
        <f>VLOOKUP(C1952, Query[[Country]:[Subregion]],13, FALSE)</f>
        <v>Australia and New Zealand</v>
      </c>
      <c r="W1952" t="str">
        <f>VLOOKUP(C1952, Query[[Country]:[GDP (IMF)]],16, FALSE)</f>
        <v>$1.48 Tn</v>
      </c>
      <c r="X1952" t="str">
        <f>VLOOKUP(C1952, Query[[Country]:[GDP (UN)]],17, FALSE)</f>
        <v>$1.30 Tn</v>
      </c>
      <c r="Y1952">
        <f>VLOOKUP(C1952, Query[[Country]:[GDP Per Capita]],18, FALSE)</f>
        <v>58096.73</v>
      </c>
    </row>
    <row r="1953" spans="1:25" x14ac:dyDescent="0.2">
      <c r="A1953">
        <v>752</v>
      </c>
      <c r="B1953" t="s">
        <v>758</v>
      </c>
      <c r="C1953" t="s">
        <v>15</v>
      </c>
      <c r="D1953">
        <v>204</v>
      </c>
      <c r="E1953">
        <v>367</v>
      </c>
      <c r="F1953">
        <v>567</v>
      </c>
      <c r="G1953">
        <v>218</v>
      </c>
      <c r="H1953">
        <v>921</v>
      </c>
      <c r="I1953">
        <v>432</v>
      </c>
      <c r="J1953">
        <v>645</v>
      </c>
      <c r="K1953" t="s">
        <v>2896</v>
      </c>
      <c r="L1953">
        <v>805</v>
      </c>
      <c r="M1953">
        <v>44.3</v>
      </c>
      <c r="N1953">
        <v>2015</v>
      </c>
      <c r="O1953" t="str">
        <f>VLOOKUP(C1953, Query[[Country]:[Population Rank]],2,FALSE)</f>
        <v>3</v>
      </c>
      <c r="P1953" t="str">
        <f>VLOOKUP(C1953, Query[[Country]:[Growth Rate]],3,FALSE)</f>
        <v>0.59%</v>
      </c>
      <c r="Q1953" t="str">
        <f>VLOOKUP(C1953, Query[[Country]:[World Percentage]],4,FALSE)</f>
        <v>4.25%</v>
      </c>
      <c r="R1953" t="str">
        <f>VLOOKUP(C1953, Query[[Country]:[Density]],5,FALSE)</f>
        <v>35.32</v>
      </c>
      <c r="S1953" t="str">
        <f>VLOOKUP(C1953, Query[[Country]:[Land Area]],6, FALSE)</f>
        <v>9,147,420</v>
      </c>
      <c r="T1953" t="str">
        <f>VLOOKUP(C1953, Query[[Country]:[Area]],10, FALSE)</f>
        <v>9,372,610</v>
      </c>
      <c r="U1953" t="str">
        <f>VLOOKUP(C1953, Query[[Country]:[Region]],12, FALSE)</f>
        <v>Americas</v>
      </c>
      <c r="V1953" t="str">
        <f>VLOOKUP(C1953, Query[[Country]:[Subregion]],13, FALSE)</f>
        <v>Northern America</v>
      </c>
      <c r="W1953" t="str">
        <f>VLOOKUP(C1953, Query[[Country]:[GDP (IMF)]],16, FALSE)</f>
        <v>$22.20 Tn</v>
      </c>
      <c r="X1953" t="str">
        <f>VLOOKUP(C1953, Query[[Country]:[GDP (UN)]],17, FALSE)</f>
        <v>$18.62 Tn</v>
      </c>
      <c r="Y1953">
        <f>VLOOKUP(C1953, Query[[Country]:[GDP Per Capita]],18, FALSE)</f>
        <v>67063.27</v>
      </c>
    </row>
    <row r="1954" spans="1:25" x14ac:dyDescent="0.2">
      <c r="A1954">
        <v>753</v>
      </c>
      <c r="B1954" t="s">
        <v>830</v>
      </c>
      <c r="C1954" t="s">
        <v>235</v>
      </c>
      <c r="D1954">
        <v>11</v>
      </c>
      <c r="E1954">
        <v>367</v>
      </c>
      <c r="F1954">
        <v>270</v>
      </c>
      <c r="G1954">
        <v>218</v>
      </c>
      <c r="H1954">
        <v>933</v>
      </c>
      <c r="I1954">
        <v>738</v>
      </c>
      <c r="J1954">
        <v>812</v>
      </c>
      <c r="K1954" t="s">
        <v>2887</v>
      </c>
      <c r="L1954">
        <v>871</v>
      </c>
      <c r="M1954">
        <v>44.3</v>
      </c>
      <c r="N1954">
        <v>2015</v>
      </c>
      <c r="O1954" t="str">
        <f>VLOOKUP(C1954, Query[[Country]:[Population Rank]],2,FALSE)</f>
        <v>97</v>
      </c>
      <c r="P1954" t="str">
        <f>VLOOKUP(C1954, Query[[Country]:[Growth Rate]],3,FALSE)</f>
        <v>0.57%</v>
      </c>
      <c r="Q1954" t="str">
        <f>VLOOKUP(C1954, Query[[Country]:[World Percentage]],4,FALSE)</f>
        <v>0.12%</v>
      </c>
      <c r="R1954" t="str">
        <f>VLOOKUP(C1954, Query[[Country]:[Density]],5,FALSE)</f>
        <v>107.38</v>
      </c>
      <c r="S1954" t="str">
        <f>VLOOKUP(C1954, Query[[Country]:[Land Area]],6, FALSE)</f>
        <v>82,409</v>
      </c>
      <c r="T1954" t="str">
        <f>VLOOKUP(C1954, Query[[Country]:[Area]],10, FALSE)</f>
        <v>83,871</v>
      </c>
      <c r="U1954" t="str">
        <f>VLOOKUP(C1954, Query[[Country]:[Region]],12, FALSE)</f>
        <v>Europe</v>
      </c>
      <c r="V1954" t="str">
        <f>VLOOKUP(C1954, Query[[Country]:[Subregion]],13, FALSE)</f>
        <v>Western Europe</v>
      </c>
      <c r="W1954" t="str">
        <f>VLOOKUP(C1954, Query[[Country]:[GDP (IMF)]],16, FALSE)</f>
        <v>$481.68 Bn</v>
      </c>
      <c r="X1954" t="str">
        <f>VLOOKUP(C1954, Query[[Country]:[GDP (UN)]],17, FALSE)</f>
        <v>$390.80 Bn</v>
      </c>
      <c r="Y1954">
        <f>VLOOKUP(C1954, Query[[Country]:[GDP Per Capita]],18, FALSE)</f>
        <v>53481.760000000002</v>
      </c>
    </row>
    <row r="1955" spans="1:25" x14ac:dyDescent="0.2">
      <c r="A1955">
        <v>754</v>
      </c>
      <c r="B1955" t="s">
        <v>772</v>
      </c>
      <c r="C1955" t="s">
        <v>15</v>
      </c>
      <c r="D1955">
        <v>205</v>
      </c>
      <c r="E1955">
        <v>367</v>
      </c>
      <c r="F1955">
        <v>567</v>
      </c>
      <c r="G1955">
        <v>218</v>
      </c>
      <c r="H1955">
        <v>775</v>
      </c>
      <c r="I1955">
        <v>504</v>
      </c>
      <c r="J1955">
        <v>511</v>
      </c>
      <c r="K1955" t="s">
        <v>2893</v>
      </c>
      <c r="L1955">
        <v>871</v>
      </c>
      <c r="M1955">
        <v>44.29</v>
      </c>
      <c r="N1955">
        <v>2015</v>
      </c>
      <c r="O1955" t="str">
        <f>VLOOKUP(C1955, Query[[Country]:[Population Rank]],2,FALSE)</f>
        <v>3</v>
      </c>
      <c r="P1955" t="str">
        <f>VLOOKUP(C1955, Query[[Country]:[Growth Rate]],3,FALSE)</f>
        <v>0.59%</v>
      </c>
      <c r="Q1955" t="str">
        <f>VLOOKUP(C1955, Query[[Country]:[World Percentage]],4,FALSE)</f>
        <v>4.25%</v>
      </c>
      <c r="R1955" t="str">
        <f>VLOOKUP(C1955, Query[[Country]:[Density]],5,FALSE)</f>
        <v>35.32</v>
      </c>
      <c r="S1955" t="str">
        <f>VLOOKUP(C1955, Query[[Country]:[Land Area]],6, FALSE)</f>
        <v>9,147,420</v>
      </c>
      <c r="T1955" t="str">
        <f>VLOOKUP(C1955, Query[[Country]:[Area]],10, FALSE)</f>
        <v>9,372,610</v>
      </c>
      <c r="U1955" t="str">
        <f>VLOOKUP(C1955, Query[[Country]:[Region]],12, FALSE)</f>
        <v>Americas</v>
      </c>
      <c r="V1955" t="str">
        <f>VLOOKUP(C1955, Query[[Country]:[Subregion]],13, FALSE)</f>
        <v>Northern America</v>
      </c>
      <c r="W1955" t="str">
        <f>VLOOKUP(C1955, Query[[Country]:[GDP (IMF)]],16, FALSE)</f>
        <v>$22.20 Tn</v>
      </c>
      <c r="X1955" t="str">
        <f>VLOOKUP(C1955, Query[[Country]:[GDP (UN)]],17, FALSE)</f>
        <v>$18.62 Tn</v>
      </c>
      <c r="Y1955">
        <f>VLOOKUP(C1955, Query[[Country]:[GDP Per Capita]],18, FALSE)</f>
        <v>67063.27</v>
      </c>
    </row>
    <row r="1956" spans="1:25" x14ac:dyDescent="0.2">
      <c r="A1956">
        <v>755</v>
      </c>
      <c r="B1956" t="s">
        <v>1008</v>
      </c>
      <c r="C1956" t="s">
        <v>132</v>
      </c>
      <c r="D1956">
        <v>4</v>
      </c>
      <c r="E1956">
        <v>306</v>
      </c>
      <c r="F1956">
        <v>567</v>
      </c>
      <c r="G1956">
        <v>218</v>
      </c>
      <c r="H1956">
        <v>957</v>
      </c>
      <c r="I1956">
        <v>699</v>
      </c>
      <c r="J1956">
        <v>428</v>
      </c>
      <c r="K1956" t="s">
        <v>2893</v>
      </c>
      <c r="L1956">
        <v>871</v>
      </c>
      <c r="M1956">
        <v>44.29</v>
      </c>
      <c r="N1956">
        <v>2015</v>
      </c>
      <c r="O1956" t="str">
        <f>VLOOKUP(C1956, Query[[Country]:[Population Rank]],2,FALSE)</f>
        <v>9</v>
      </c>
      <c r="P1956" t="str">
        <f>VLOOKUP(C1956, Query[[Country]:[Growth Rate]],3,FALSE)</f>
        <v>0.04%</v>
      </c>
      <c r="Q1956" t="str">
        <f>VLOOKUP(C1956, Query[[Country]:[World Percentage]],4,FALSE)</f>
        <v>1.87%</v>
      </c>
      <c r="R1956" t="str">
        <f>VLOOKUP(C1956, Query[[Country]:[Density]],5,FALSE)</f>
        <v>8.54</v>
      </c>
      <c r="S1956" t="str">
        <f>VLOOKUP(C1956, Query[[Country]:[Land Area]],6, FALSE)</f>
        <v>16,376,870</v>
      </c>
      <c r="T1956" t="str">
        <f>VLOOKUP(C1956, Query[[Country]:[Area]],10, FALSE)</f>
        <v>17,098,242</v>
      </c>
      <c r="U1956" t="str">
        <f>VLOOKUP(C1956, Query[[Country]:[Region]],12, FALSE)</f>
        <v>Europe</v>
      </c>
      <c r="V1956" t="str">
        <f>VLOOKUP(C1956, Query[[Country]:[Subregion]],13, FALSE)</f>
        <v>Eastern Europe</v>
      </c>
      <c r="W1956" t="str">
        <f>VLOOKUP(C1956, Query[[Country]:[GDP (IMF)]],16, FALSE)</f>
        <v>$1.67 Tn</v>
      </c>
      <c r="X1956" t="str">
        <f>VLOOKUP(C1956, Query[[Country]:[GDP (UN)]],17, FALSE)</f>
        <v>$1.25 Tn</v>
      </c>
      <c r="Y1956">
        <f>VLOOKUP(C1956, Query[[Country]:[GDP Per Capita]],18, FALSE)</f>
        <v>11426.09</v>
      </c>
    </row>
    <row r="1957" spans="1:25" x14ac:dyDescent="0.2">
      <c r="A1957">
        <v>756</v>
      </c>
      <c r="B1957" t="s">
        <v>851</v>
      </c>
      <c r="C1957" t="s">
        <v>92</v>
      </c>
      <c r="D1957">
        <v>24</v>
      </c>
      <c r="E1957">
        <v>367</v>
      </c>
      <c r="F1957">
        <v>461</v>
      </c>
      <c r="G1957">
        <v>218</v>
      </c>
      <c r="H1957">
        <v>637</v>
      </c>
      <c r="I1957">
        <v>781</v>
      </c>
      <c r="J1957">
        <v>511</v>
      </c>
      <c r="K1957" t="s">
        <v>2906</v>
      </c>
      <c r="L1957">
        <v>218</v>
      </c>
      <c r="M1957">
        <v>44.29</v>
      </c>
      <c r="N1957">
        <v>2015</v>
      </c>
      <c r="O1957" t="str">
        <f>VLOOKUP(C1957, Query[[Country]:[Population Rank]],2,FALSE)</f>
        <v>28</v>
      </c>
      <c r="P1957" t="str">
        <f>VLOOKUP(C1957, Query[[Country]:[Growth Rate]],3,FALSE)</f>
        <v>0.09%</v>
      </c>
      <c r="Q1957" t="str">
        <f>VLOOKUP(C1957, Query[[Country]:[World Percentage]],4,FALSE)</f>
        <v>0.66%</v>
      </c>
      <c r="R1957" t="str">
        <f>VLOOKUP(C1957, Query[[Country]:[Density]],5,FALSE)</f>
        <v>511.62</v>
      </c>
      <c r="S1957" t="str">
        <f>VLOOKUP(C1957, Query[[Country]:[Land Area]],6, FALSE)</f>
        <v>97,230</v>
      </c>
      <c r="T1957" t="str">
        <f>VLOOKUP(C1957, Query[[Country]:[Area]],10, FALSE)</f>
        <v>100,210</v>
      </c>
      <c r="U1957" t="str">
        <f>VLOOKUP(C1957, Query[[Country]:[Region]],12, FALSE)</f>
        <v>Asia</v>
      </c>
      <c r="V1957" t="str">
        <f>VLOOKUP(C1957, Query[[Country]:[Subregion]],13, FALSE)</f>
        <v>Eastern Asia</v>
      </c>
      <c r="W1957" t="str">
        <f>VLOOKUP(C1957, Query[[Country]:[GDP (IMF)]],16, FALSE)</f>
        <v>$1.74 Tn</v>
      </c>
      <c r="X1957" t="str">
        <f>VLOOKUP(C1957, Query[[Country]:[GDP (UN)]],17, FALSE)</f>
        <v>$1.41 Tn</v>
      </c>
      <c r="Y1957">
        <f>VLOOKUP(C1957, Query[[Country]:[GDP Per Capita]],18, FALSE)</f>
        <v>34023.56</v>
      </c>
    </row>
    <row r="1958" spans="1:25" x14ac:dyDescent="0.2">
      <c r="A1958">
        <v>757</v>
      </c>
      <c r="B1958" t="s">
        <v>794</v>
      </c>
      <c r="C1958" t="s">
        <v>141</v>
      </c>
      <c r="D1958">
        <v>10</v>
      </c>
      <c r="E1958">
        <v>367</v>
      </c>
      <c r="F1958">
        <v>567</v>
      </c>
      <c r="G1958">
        <v>218</v>
      </c>
      <c r="H1958">
        <v>539</v>
      </c>
      <c r="I1958">
        <v>854</v>
      </c>
      <c r="J1958">
        <v>812</v>
      </c>
      <c r="K1958" t="s">
        <v>2912</v>
      </c>
      <c r="L1958">
        <v>661</v>
      </c>
      <c r="M1958">
        <v>44.29</v>
      </c>
      <c r="N1958">
        <v>2015</v>
      </c>
      <c r="O1958" t="str">
        <f>VLOOKUP(C1958, Query[[Country]:[Population Rank]],2,FALSE)</f>
        <v>57</v>
      </c>
      <c r="P1958" t="str">
        <f>VLOOKUP(C1958, Query[[Country]:[Growth Rate]],3,FALSE)</f>
        <v>0.18%</v>
      </c>
      <c r="Q1958" t="str">
        <f>VLOOKUP(C1958, Query[[Country]:[World Percentage]],4,FALSE)</f>
        <v>0.31%</v>
      </c>
      <c r="R1958" t="str">
        <f>VLOOKUP(C1958, Query[[Country]:[Density]],5,FALSE)</f>
        <v>658.05</v>
      </c>
      <c r="S1958" t="str">
        <f>VLOOKUP(C1958, Query[[Country]:[Land Area]],6, FALSE)</f>
        <v>35,410</v>
      </c>
      <c r="T1958" t="str">
        <f>VLOOKUP(C1958, Query[[Country]:[Area]],10, FALSE)</f>
        <v>36,193</v>
      </c>
      <c r="U1958" t="str">
        <f>VLOOKUP(C1958, Query[[Country]:[Region]],12, FALSE)</f>
        <v>Asia</v>
      </c>
      <c r="V1958" t="str">
        <f>VLOOKUP(C1958, Query[[Country]:[Subregion]],13, FALSE)</f>
        <v>Eastern Asia</v>
      </c>
      <c r="W1958" t="str">
        <f>VLOOKUP(C1958, Query[[Country]:[GDP (IMF)]],16, FALSE)</f>
        <v>$633.70 Bn</v>
      </c>
      <c r="X1958" t="str">
        <f>VLOOKUP(C1958, Query[[Country]:[GDP (UN)]],17, FALSE)</f>
        <v>-</v>
      </c>
      <c r="Y1958">
        <f>VLOOKUP(C1958, Query[[Country]:[GDP Per Capita]],18, FALSE)</f>
        <v>26607.09</v>
      </c>
    </row>
    <row r="1959" spans="1:25" x14ac:dyDescent="0.2">
      <c r="A1959">
        <v>758</v>
      </c>
      <c r="B1959" t="s">
        <v>2798</v>
      </c>
      <c r="C1959" t="s">
        <v>33</v>
      </c>
      <c r="D1959">
        <v>9</v>
      </c>
      <c r="E1959">
        <v>352</v>
      </c>
      <c r="F1959">
        <v>567</v>
      </c>
      <c r="G1959">
        <v>218</v>
      </c>
      <c r="H1959">
        <v>863</v>
      </c>
      <c r="I1959">
        <v>635</v>
      </c>
      <c r="J1959">
        <v>812</v>
      </c>
      <c r="K1959" t="s">
        <v>2893</v>
      </c>
      <c r="L1959">
        <v>640</v>
      </c>
      <c r="M1959">
        <v>44.29</v>
      </c>
      <c r="N1959">
        <v>2015</v>
      </c>
      <c r="O1959" t="str">
        <f>VLOOKUP(C1959, Query[[Country]:[Population Rank]],2,FALSE)</f>
        <v>101</v>
      </c>
      <c r="P1959" t="str">
        <f>VLOOKUP(C1959, Query[[Country]:[Growth Rate]],3,FALSE)</f>
        <v>0.74%</v>
      </c>
      <c r="Q1959" t="str">
        <f>VLOOKUP(C1959, Query[[Country]:[World Percentage]],4,FALSE)</f>
        <v>0.11%</v>
      </c>
      <c r="R1959" t="str">
        <f>VLOOKUP(C1959, Query[[Country]:[Density]],5,FALSE)</f>
        <v>209.64</v>
      </c>
      <c r="S1959" t="str">
        <f>VLOOKUP(C1959, Query[[Country]:[Land Area]],6, FALSE)</f>
        <v>39,516</v>
      </c>
      <c r="T1959" t="str">
        <f>VLOOKUP(C1959, Query[[Country]:[Area]],10, FALSE)</f>
        <v>41,284</v>
      </c>
      <c r="U1959" t="str">
        <f>VLOOKUP(C1959, Query[[Country]:[Region]],12, FALSE)</f>
        <v>Europe</v>
      </c>
      <c r="V1959" t="str">
        <f>VLOOKUP(C1959, Query[[Country]:[Subregion]],13, FALSE)</f>
        <v>Western Europe</v>
      </c>
      <c r="W1959" t="str">
        <f>VLOOKUP(C1959, Query[[Country]:[GDP (IMF)]],16, FALSE)</f>
        <v>$740.70 Bn</v>
      </c>
      <c r="X1959" t="str">
        <f>VLOOKUP(C1959, Query[[Country]:[GDP (UN)]],17, FALSE)</f>
        <v>$668.85 Bn</v>
      </c>
      <c r="Y1959">
        <f>VLOOKUP(C1959, Query[[Country]:[GDP Per Capita]],18, FALSE)</f>
        <v>85584.56</v>
      </c>
    </row>
    <row r="1960" spans="1:25" x14ac:dyDescent="0.2">
      <c r="A1960">
        <v>759</v>
      </c>
      <c r="B1960" t="s">
        <v>768</v>
      </c>
      <c r="C1960" t="s">
        <v>30</v>
      </c>
      <c r="D1960">
        <v>51</v>
      </c>
      <c r="E1960">
        <v>367</v>
      </c>
      <c r="F1960">
        <v>567</v>
      </c>
      <c r="G1960">
        <v>218</v>
      </c>
      <c r="H1960">
        <v>869</v>
      </c>
      <c r="I1960">
        <v>862</v>
      </c>
      <c r="J1960">
        <v>645</v>
      </c>
      <c r="K1960" t="s">
        <v>2900</v>
      </c>
      <c r="L1960">
        <v>382</v>
      </c>
      <c r="M1960">
        <v>44.29</v>
      </c>
      <c r="N1960">
        <v>2015</v>
      </c>
      <c r="O1960" t="str">
        <f>VLOOKUP(C1960, Query[[Country]:[Population Rank]],2,FALSE)</f>
        <v>11</v>
      </c>
      <c r="P1960" t="str">
        <f>VLOOKUP(C1960, Query[[Country]:[Growth Rate]],3,FALSE)</f>
        <v>-0.30%</v>
      </c>
      <c r="Q1960" t="str">
        <f>VLOOKUP(C1960, Query[[Country]:[World Percentage]],4,FALSE)</f>
        <v>1.62%</v>
      </c>
      <c r="R1960" t="str">
        <f>VLOOKUP(C1960, Query[[Country]:[Density]],5,FALSE)</f>
        <v>334.66</v>
      </c>
      <c r="S1960" t="str">
        <f>VLOOKUP(C1960, Query[[Country]:[Land Area]],6, FALSE)</f>
        <v>364,555</v>
      </c>
      <c r="T1960" t="str">
        <f>VLOOKUP(C1960, Query[[Country]:[Area]],10, FALSE)</f>
        <v>377,930</v>
      </c>
      <c r="U1960" t="str">
        <f>VLOOKUP(C1960, Query[[Country]:[Region]],12, FALSE)</f>
        <v>Asia</v>
      </c>
      <c r="V1960" t="str">
        <f>VLOOKUP(C1960, Query[[Country]:[Subregion]],13, FALSE)</f>
        <v>Eastern Asia</v>
      </c>
      <c r="W1960" t="str">
        <f>VLOOKUP(C1960, Query[[Country]:[GDP (IMF)]],16, FALSE)</f>
        <v>$5.50 Tn</v>
      </c>
      <c r="X1960" t="str">
        <f>VLOOKUP(C1960, Query[[Country]:[GDP (UN)]],17, FALSE)</f>
        <v>$4.94 Tn</v>
      </c>
      <c r="Y1960">
        <f>VLOOKUP(C1960, Query[[Country]:[GDP Per Capita]],18, FALSE)</f>
        <v>43450.14</v>
      </c>
    </row>
    <row r="1961" spans="1:25" x14ac:dyDescent="0.2">
      <c r="A1961">
        <v>760</v>
      </c>
      <c r="B1961" t="s">
        <v>784</v>
      </c>
      <c r="C1961" t="s">
        <v>30</v>
      </c>
      <c r="D1961">
        <v>52</v>
      </c>
      <c r="E1961">
        <v>367</v>
      </c>
      <c r="F1961">
        <v>567</v>
      </c>
      <c r="G1961">
        <v>218</v>
      </c>
      <c r="H1961">
        <v>775</v>
      </c>
      <c r="I1961">
        <v>736</v>
      </c>
      <c r="J1961">
        <v>812</v>
      </c>
      <c r="K1961" t="s">
        <v>2913</v>
      </c>
      <c r="L1961">
        <v>535</v>
      </c>
      <c r="M1961">
        <v>44.29</v>
      </c>
      <c r="N1961">
        <v>2015</v>
      </c>
      <c r="O1961" t="str">
        <f>VLOOKUP(C1961, Query[[Country]:[Population Rank]],2,FALSE)</f>
        <v>11</v>
      </c>
      <c r="P1961" t="str">
        <f>VLOOKUP(C1961, Query[[Country]:[Growth Rate]],3,FALSE)</f>
        <v>-0.30%</v>
      </c>
      <c r="Q1961" t="str">
        <f>VLOOKUP(C1961, Query[[Country]:[World Percentage]],4,FALSE)</f>
        <v>1.62%</v>
      </c>
      <c r="R1961" t="str">
        <f>VLOOKUP(C1961, Query[[Country]:[Density]],5,FALSE)</f>
        <v>334.66</v>
      </c>
      <c r="S1961" t="str">
        <f>VLOOKUP(C1961, Query[[Country]:[Land Area]],6, FALSE)</f>
        <v>364,555</v>
      </c>
      <c r="T1961" t="str">
        <f>VLOOKUP(C1961, Query[[Country]:[Area]],10, FALSE)</f>
        <v>377,930</v>
      </c>
      <c r="U1961" t="str">
        <f>VLOOKUP(C1961, Query[[Country]:[Region]],12, FALSE)</f>
        <v>Asia</v>
      </c>
      <c r="V1961" t="str">
        <f>VLOOKUP(C1961, Query[[Country]:[Subregion]],13, FALSE)</f>
        <v>Eastern Asia</v>
      </c>
      <c r="W1961" t="str">
        <f>VLOOKUP(C1961, Query[[Country]:[GDP (IMF)]],16, FALSE)</f>
        <v>$5.50 Tn</v>
      </c>
      <c r="X1961" t="str">
        <f>VLOOKUP(C1961, Query[[Country]:[GDP (UN)]],17, FALSE)</f>
        <v>$4.94 Tn</v>
      </c>
      <c r="Y1961">
        <f>VLOOKUP(C1961, Query[[Country]:[GDP Per Capita]],18, FALSE)</f>
        <v>43450.14</v>
      </c>
    </row>
    <row r="1962" spans="1:25" x14ac:dyDescent="0.2">
      <c r="A1962">
        <v>761</v>
      </c>
      <c r="B1962" t="s">
        <v>692</v>
      </c>
      <c r="C1962" t="s">
        <v>15</v>
      </c>
      <c r="D1962">
        <v>206</v>
      </c>
      <c r="E1962">
        <v>259</v>
      </c>
      <c r="F1962">
        <v>472</v>
      </c>
      <c r="G1962">
        <v>218</v>
      </c>
      <c r="H1962">
        <v>791</v>
      </c>
      <c r="I1962">
        <v>670</v>
      </c>
      <c r="J1962">
        <v>812</v>
      </c>
      <c r="K1962" t="s">
        <v>2903</v>
      </c>
      <c r="L1962">
        <v>391</v>
      </c>
      <c r="M1962">
        <v>44.28</v>
      </c>
      <c r="N1962">
        <v>2015</v>
      </c>
      <c r="O1962" t="str">
        <f>VLOOKUP(C1962, Query[[Country]:[Population Rank]],2,FALSE)</f>
        <v>3</v>
      </c>
      <c r="P1962" t="str">
        <f>VLOOKUP(C1962, Query[[Country]:[Growth Rate]],3,FALSE)</f>
        <v>0.59%</v>
      </c>
      <c r="Q1962" t="str">
        <f>VLOOKUP(C1962, Query[[Country]:[World Percentage]],4,FALSE)</f>
        <v>4.25%</v>
      </c>
      <c r="R1962" t="str">
        <f>VLOOKUP(C1962, Query[[Country]:[Density]],5,FALSE)</f>
        <v>35.32</v>
      </c>
      <c r="S1962" t="str">
        <f>VLOOKUP(C1962, Query[[Country]:[Land Area]],6, FALSE)</f>
        <v>9,147,420</v>
      </c>
      <c r="T1962" t="str">
        <f>VLOOKUP(C1962, Query[[Country]:[Area]],10, FALSE)</f>
        <v>9,372,610</v>
      </c>
      <c r="U1962" t="str">
        <f>VLOOKUP(C1962, Query[[Country]:[Region]],12, FALSE)</f>
        <v>Americas</v>
      </c>
      <c r="V1962" t="str">
        <f>VLOOKUP(C1962, Query[[Country]:[Subregion]],13, FALSE)</f>
        <v>Northern America</v>
      </c>
      <c r="W1962" t="str">
        <f>VLOOKUP(C1962, Query[[Country]:[GDP (IMF)]],16, FALSE)</f>
        <v>$22.20 Tn</v>
      </c>
      <c r="X1962" t="str">
        <f>VLOOKUP(C1962, Query[[Country]:[GDP (UN)]],17, FALSE)</f>
        <v>$18.62 Tn</v>
      </c>
      <c r="Y1962">
        <f>VLOOKUP(C1962, Query[[Country]:[GDP Per Capita]],18, FALSE)</f>
        <v>67063.27</v>
      </c>
    </row>
    <row r="1963" spans="1:25" x14ac:dyDescent="0.2">
      <c r="A1963">
        <v>762</v>
      </c>
      <c r="B1963" t="s">
        <v>744</v>
      </c>
      <c r="C1963" t="s">
        <v>15</v>
      </c>
      <c r="D1963">
        <v>207</v>
      </c>
      <c r="E1963">
        <v>367</v>
      </c>
      <c r="F1963">
        <v>394</v>
      </c>
      <c r="G1963">
        <v>218</v>
      </c>
      <c r="H1963">
        <v>699</v>
      </c>
      <c r="I1963">
        <v>685</v>
      </c>
      <c r="J1963">
        <v>812</v>
      </c>
      <c r="K1963" t="s">
        <v>2915</v>
      </c>
      <c r="L1963">
        <v>639</v>
      </c>
      <c r="M1963">
        <v>44.28</v>
      </c>
      <c r="N1963">
        <v>2015</v>
      </c>
      <c r="O1963" t="str">
        <f>VLOOKUP(C1963, Query[[Country]:[Population Rank]],2,FALSE)</f>
        <v>3</v>
      </c>
      <c r="P1963" t="str">
        <f>VLOOKUP(C1963, Query[[Country]:[Growth Rate]],3,FALSE)</f>
        <v>0.59%</v>
      </c>
      <c r="Q1963" t="str">
        <f>VLOOKUP(C1963, Query[[Country]:[World Percentage]],4,FALSE)</f>
        <v>4.25%</v>
      </c>
      <c r="R1963" t="str">
        <f>VLOOKUP(C1963, Query[[Country]:[Density]],5,FALSE)</f>
        <v>35.32</v>
      </c>
      <c r="S1963" t="str">
        <f>VLOOKUP(C1963, Query[[Country]:[Land Area]],6, FALSE)</f>
        <v>9,147,420</v>
      </c>
      <c r="T1963" t="str">
        <f>VLOOKUP(C1963, Query[[Country]:[Area]],10, FALSE)</f>
        <v>9,372,610</v>
      </c>
      <c r="U1963" t="str">
        <f>VLOOKUP(C1963, Query[[Country]:[Region]],12, FALSE)</f>
        <v>Americas</v>
      </c>
      <c r="V1963" t="str">
        <f>VLOOKUP(C1963, Query[[Country]:[Subregion]],13, FALSE)</f>
        <v>Northern America</v>
      </c>
      <c r="W1963" t="str">
        <f>VLOOKUP(C1963, Query[[Country]:[GDP (IMF)]],16, FALSE)</f>
        <v>$22.20 Tn</v>
      </c>
      <c r="X1963" t="str">
        <f>VLOOKUP(C1963, Query[[Country]:[GDP (UN)]],17, FALSE)</f>
        <v>$18.62 Tn</v>
      </c>
      <c r="Y1963">
        <f>VLOOKUP(C1963, Query[[Country]:[GDP Per Capita]],18, FALSE)</f>
        <v>67063.27</v>
      </c>
    </row>
    <row r="1964" spans="1:25" x14ac:dyDescent="0.2">
      <c r="A1964">
        <v>763</v>
      </c>
      <c r="B1964" t="s">
        <v>776</v>
      </c>
      <c r="C1964" t="s">
        <v>30</v>
      </c>
      <c r="D1964">
        <v>53</v>
      </c>
      <c r="E1964">
        <v>367</v>
      </c>
      <c r="F1964">
        <v>567</v>
      </c>
      <c r="G1964">
        <v>218</v>
      </c>
      <c r="H1964">
        <v>813</v>
      </c>
      <c r="I1964">
        <v>475</v>
      </c>
      <c r="J1964">
        <v>511</v>
      </c>
      <c r="K1964" t="s">
        <v>2913</v>
      </c>
      <c r="L1964">
        <v>787</v>
      </c>
      <c r="M1964">
        <v>44.28</v>
      </c>
      <c r="N1964">
        <v>2015</v>
      </c>
      <c r="O1964" t="str">
        <f>VLOOKUP(C1964, Query[[Country]:[Population Rank]],2,FALSE)</f>
        <v>11</v>
      </c>
      <c r="P1964" t="str">
        <f>VLOOKUP(C1964, Query[[Country]:[Growth Rate]],3,FALSE)</f>
        <v>-0.30%</v>
      </c>
      <c r="Q1964" t="str">
        <f>VLOOKUP(C1964, Query[[Country]:[World Percentage]],4,FALSE)</f>
        <v>1.62%</v>
      </c>
      <c r="R1964" t="str">
        <f>VLOOKUP(C1964, Query[[Country]:[Density]],5,FALSE)</f>
        <v>334.66</v>
      </c>
      <c r="S1964" t="str">
        <f>VLOOKUP(C1964, Query[[Country]:[Land Area]],6, FALSE)</f>
        <v>364,555</v>
      </c>
      <c r="T1964" t="str">
        <f>VLOOKUP(C1964, Query[[Country]:[Area]],10, FALSE)</f>
        <v>377,930</v>
      </c>
      <c r="U1964" t="str">
        <f>VLOOKUP(C1964, Query[[Country]:[Region]],12, FALSE)</f>
        <v>Asia</v>
      </c>
      <c r="V1964" t="str">
        <f>VLOOKUP(C1964, Query[[Country]:[Subregion]],13, FALSE)</f>
        <v>Eastern Asia</v>
      </c>
      <c r="W1964" t="str">
        <f>VLOOKUP(C1964, Query[[Country]:[GDP (IMF)]],16, FALSE)</f>
        <v>$5.50 Tn</v>
      </c>
      <c r="X1964" t="str">
        <f>VLOOKUP(C1964, Query[[Country]:[GDP (UN)]],17, FALSE)</f>
        <v>$4.94 Tn</v>
      </c>
      <c r="Y1964">
        <f>VLOOKUP(C1964, Query[[Country]:[GDP Per Capita]],18, FALSE)</f>
        <v>43450.14</v>
      </c>
    </row>
    <row r="1965" spans="1:25" x14ac:dyDescent="0.2">
      <c r="A1965">
        <v>764</v>
      </c>
      <c r="B1965" t="s">
        <v>813</v>
      </c>
      <c r="C1965" t="s">
        <v>66</v>
      </c>
      <c r="D1965">
        <v>35</v>
      </c>
      <c r="E1965">
        <v>367</v>
      </c>
      <c r="F1965">
        <v>567</v>
      </c>
      <c r="G1965">
        <v>218</v>
      </c>
      <c r="H1965">
        <v>826</v>
      </c>
      <c r="I1965">
        <v>782</v>
      </c>
      <c r="J1965">
        <v>428</v>
      </c>
      <c r="K1965" t="s">
        <v>2912</v>
      </c>
      <c r="L1965">
        <v>543</v>
      </c>
      <c r="M1965">
        <v>44.28</v>
      </c>
      <c r="N1965">
        <v>2015</v>
      </c>
      <c r="O1965" t="str">
        <f>VLOOKUP(C1965, Query[[Country]:[Population Rank]],2,FALSE)</f>
        <v>22</v>
      </c>
      <c r="P1965" t="str">
        <f>VLOOKUP(C1965, Query[[Country]:[Growth Rate]],3,FALSE)</f>
        <v>0.22%</v>
      </c>
      <c r="Q1965" t="str">
        <f>VLOOKUP(C1965, Query[[Country]:[World Percentage]],4,FALSE)</f>
        <v>0.84%</v>
      </c>
      <c r="R1965" t="str">
        <f>VLOOKUP(C1965, Query[[Country]:[Density]],5,FALSE)</f>
        <v>118.31</v>
      </c>
      <c r="S1965" t="str">
        <f>VLOOKUP(C1965, Query[[Country]:[Land Area]],6, FALSE)</f>
        <v>547,557</v>
      </c>
      <c r="T1965" t="str">
        <f>VLOOKUP(C1965, Query[[Country]:[Area]],10, FALSE)</f>
        <v>551,695</v>
      </c>
      <c r="U1965" t="str">
        <f>VLOOKUP(C1965, Query[[Country]:[Region]],12, FALSE)</f>
        <v>Europe</v>
      </c>
      <c r="V1965" t="str">
        <f>VLOOKUP(C1965, Query[[Country]:[Subregion]],13, FALSE)</f>
        <v>Western Europe</v>
      </c>
      <c r="W1965" t="str">
        <f>VLOOKUP(C1965, Query[[Country]:[GDP (IMF)]],16, FALSE)</f>
        <v>$2.88 Tn</v>
      </c>
      <c r="X1965" t="str">
        <f>VLOOKUP(C1965, Query[[Country]:[GDP (UN)]],17, FALSE)</f>
        <v>$2.47 Tn</v>
      </c>
      <c r="Y1965">
        <f>VLOOKUP(C1965, Query[[Country]:[GDP Per Capita]],18, FALSE)</f>
        <v>44061.52</v>
      </c>
    </row>
    <row r="1966" spans="1:25" x14ac:dyDescent="0.2">
      <c r="A1966">
        <v>765</v>
      </c>
      <c r="B1966" t="s">
        <v>803</v>
      </c>
      <c r="C1966" t="s">
        <v>95</v>
      </c>
      <c r="D1966">
        <v>43</v>
      </c>
      <c r="E1966">
        <v>367</v>
      </c>
      <c r="F1966">
        <v>567</v>
      </c>
      <c r="G1966">
        <v>218</v>
      </c>
      <c r="H1966">
        <v>661</v>
      </c>
      <c r="I1966">
        <v>743</v>
      </c>
      <c r="J1966">
        <v>511</v>
      </c>
      <c r="K1966" t="s">
        <v>2912</v>
      </c>
      <c r="L1966">
        <v>654</v>
      </c>
      <c r="M1966">
        <v>44.28</v>
      </c>
      <c r="N1966">
        <v>2015</v>
      </c>
      <c r="O1966" t="str">
        <f>VLOOKUP(C1966, Query[[Country]:[Population Rank]],2,FALSE)</f>
        <v>23</v>
      </c>
      <c r="P1966" t="str">
        <f>VLOOKUP(C1966, Query[[Country]:[Growth Rate]],3,FALSE)</f>
        <v>-0.15%</v>
      </c>
      <c r="Q1966" t="str">
        <f>VLOOKUP(C1966, Query[[Country]:[World Percentage]],4,FALSE)</f>
        <v>0.78%</v>
      </c>
      <c r="R1966" t="str">
        <f>VLOOKUP(C1966, Query[[Country]:[Density]],5,FALSE)</f>
        <v>200.65</v>
      </c>
      <c r="S1966" t="str">
        <f>VLOOKUP(C1966, Query[[Country]:[Land Area]],6, FALSE)</f>
        <v>294,140</v>
      </c>
      <c r="T1966" t="str">
        <f>VLOOKUP(C1966, Query[[Country]:[Area]],10, FALSE)</f>
        <v>301,336</v>
      </c>
      <c r="U1966" t="str">
        <f>VLOOKUP(C1966, Query[[Country]:[Region]],12, FALSE)</f>
        <v>Europe</v>
      </c>
      <c r="V1966" t="str">
        <f>VLOOKUP(C1966, Query[[Country]:[Subregion]],13, FALSE)</f>
        <v>Southern Europe</v>
      </c>
      <c r="W1966" t="str">
        <f>VLOOKUP(C1966, Query[[Country]:[GDP (IMF)]],16, FALSE)</f>
        <v>$2.09 Tn</v>
      </c>
      <c r="X1966" t="str">
        <f>VLOOKUP(C1966, Query[[Country]:[GDP (UN)]],17, FALSE)</f>
        <v>$1.86 Tn</v>
      </c>
      <c r="Y1966">
        <f>VLOOKUP(C1966, Query[[Country]:[GDP Per Capita]],18, FALSE)</f>
        <v>34574.71</v>
      </c>
    </row>
    <row r="1967" spans="1:25" x14ac:dyDescent="0.2">
      <c r="A1967">
        <v>766</v>
      </c>
      <c r="B1967" t="s">
        <v>802</v>
      </c>
      <c r="C1967" t="s">
        <v>15</v>
      </c>
      <c r="D1967">
        <v>208</v>
      </c>
      <c r="E1967">
        <v>367</v>
      </c>
      <c r="F1967">
        <v>537</v>
      </c>
      <c r="G1967">
        <v>218</v>
      </c>
      <c r="H1967">
        <v>939</v>
      </c>
      <c r="I1967">
        <v>489</v>
      </c>
      <c r="J1967">
        <v>645</v>
      </c>
      <c r="K1967" t="s">
        <v>2913</v>
      </c>
      <c r="L1967">
        <v>609</v>
      </c>
      <c r="M1967">
        <v>44.28</v>
      </c>
      <c r="N1967">
        <v>2015</v>
      </c>
      <c r="O1967" t="str">
        <f>VLOOKUP(C1967, Query[[Country]:[Population Rank]],2,FALSE)</f>
        <v>3</v>
      </c>
      <c r="P1967" t="str">
        <f>VLOOKUP(C1967, Query[[Country]:[Growth Rate]],3,FALSE)</f>
        <v>0.59%</v>
      </c>
      <c r="Q1967" t="str">
        <f>VLOOKUP(C1967, Query[[Country]:[World Percentage]],4,FALSE)</f>
        <v>4.25%</v>
      </c>
      <c r="R1967" t="str">
        <f>VLOOKUP(C1967, Query[[Country]:[Density]],5,FALSE)</f>
        <v>35.32</v>
      </c>
      <c r="S1967" t="str">
        <f>VLOOKUP(C1967, Query[[Country]:[Land Area]],6, FALSE)</f>
        <v>9,147,420</v>
      </c>
      <c r="T1967" t="str">
        <f>VLOOKUP(C1967, Query[[Country]:[Area]],10, FALSE)</f>
        <v>9,372,610</v>
      </c>
      <c r="U1967" t="str">
        <f>VLOOKUP(C1967, Query[[Country]:[Region]],12, FALSE)</f>
        <v>Americas</v>
      </c>
      <c r="V1967" t="str">
        <f>VLOOKUP(C1967, Query[[Country]:[Subregion]],13, FALSE)</f>
        <v>Northern America</v>
      </c>
      <c r="W1967" t="str">
        <f>VLOOKUP(C1967, Query[[Country]:[GDP (IMF)]],16, FALSE)</f>
        <v>$22.20 Tn</v>
      </c>
      <c r="X1967" t="str">
        <f>VLOOKUP(C1967, Query[[Country]:[GDP (UN)]],17, FALSE)</f>
        <v>$18.62 Tn</v>
      </c>
      <c r="Y1967">
        <f>VLOOKUP(C1967, Query[[Country]:[GDP Per Capita]],18, FALSE)</f>
        <v>67063.27</v>
      </c>
    </row>
    <row r="1968" spans="1:25" x14ac:dyDescent="0.2">
      <c r="A1968">
        <v>767</v>
      </c>
      <c r="B1968" t="s">
        <v>2795</v>
      </c>
      <c r="C1968" t="s">
        <v>159</v>
      </c>
      <c r="D1968">
        <v>28</v>
      </c>
      <c r="E1968">
        <v>367</v>
      </c>
      <c r="F1968">
        <v>567</v>
      </c>
      <c r="G1968">
        <v>218</v>
      </c>
      <c r="H1968">
        <v>757</v>
      </c>
      <c r="I1968">
        <v>617</v>
      </c>
      <c r="J1968">
        <v>812</v>
      </c>
      <c r="K1968" t="s">
        <v>2912</v>
      </c>
      <c r="L1968">
        <v>497</v>
      </c>
      <c r="M1968">
        <v>44.28</v>
      </c>
      <c r="N1968">
        <v>2015</v>
      </c>
      <c r="O1968" t="str">
        <f>VLOOKUP(C1968, Query[[Country]:[Population Rank]],2,FALSE)</f>
        <v>30</v>
      </c>
      <c r="P1968" t="str">
        <f>VLOOKUP(C1968, Query[[Country]:[Growth Rate]],3,FALSE)</f>
        <v>0.04%</v>
      </c>
      <c r="Q1968" t="str">
        <f>VLOOKUP(C1968, Query[[Country]:[World Percentage]],4,FALSE)</f>
        <v>0.60%</v>
      </c>
      <c r="R1968" t="str">
        <f>VLOOKUP(C1968, Query[[Country]:[Density]],5,FALSE)</f>
        <v>92.40</v>
      </c>
      <c r="S1968" t="str">
        <f>VLOOKUP(C1968, Query[[Country]:[Land Area]],6, FALSE)</f>
        <v>498,800</v>
      </c>
      <c r="T1968" t="str">
        <f>VLOOKUP(C1968, Query[[Country]:[Area]],10, FALSE)</f>
        <v>505,992</v>
      </c>
      <c r="U1968" t="str">
        <f>VLOOKUP(C1968, Query[[Country]:[Region]],12, FALSE)</f>
        <v>Europe</v>
      </c>
      <c r="V1968" t="str">
        <f>VLOOKUP(C1968, Query[[Country]:[Subregion]],13, FALSE)</f>
        <v>Southern Europe</v>
      </c>
      <c r="W1968" t="str">
        <f>VLOOKUP(C1968, Query[[Country]:[GDP (IMF)]],16, FALSE)</f>
        <v>$1.50 Tn</v>
      </c>
      <c r="X1968" t="str">
        <f>VLOOKUP(C1968, Query[[Country]:[GDP (UN)]],17, FALSE)</f>
        <v>$1.24 Tn</v>
      </c>
      <c r="Y1968">
        <f>VLOOKUP(C1968, Query[[Country]:[GDP Per Capita]],18, FALSE)</f>
        <v>32019.83</v>
      </c>
    </row>
    <row r="1969" spans="1:25" x14ac:dyDescent="0.2">
      <c r="A1969">
        <v>768</v>
      </c>
      <c r="B1969" t="s">
        <v>773</v>
      </c>
      <c r="C1969" t="s">
        <v>774</v>
      </c>
      <c r="D1969">
        <v>2</v>
      </c>
      <c r="E1969">
        <v>181</v>
      </c>
      <c r="F1969">
        <v>567</v>
      </c>
      <c r="G1969">
        <v>218</v>
      </c>
      <c r="H1969">
        <v>489</v>
      </c>
      <c r="I1969">
        <v>984</v>
      </c>
      <c r="J1969">
        <v>812</v>
      </c>
      <c r="K1969" t="s">
        <v>2895</v>
      </c>
      <c r="L1969">
        <v>871</v>
      </c>
      <c r="M1969">
        <v>44.28</v>
      </c>
      <c r="N1969">
        <v>2015</v>
      </c>
      <c r="O1969" t="str">
        <f>VLOOKUP(C1969, Query[[Country]:[Population Rank]],2,FALSE)</f>
        <v>18</v>
      </c>
      <c r="P1969" t="str">
        <f>VLOOKUP(C1969, Query[[Country]:[Growth Rate]],3,FALSE)</f>
        <v>1.30%</v>
      </c>
      <c r="Q1969" t="str">
        <f>VLOOKUP(C1969, Query[[Country]:[World Percentage]],4,FALSE)</f>
        <v>1.08%</v>
      </c>
      <c r="R1969" t="str">
        <f>VLOOKUP(C1969, Query[[Country]:[Density]],5,FALSE)</f>
        <v>50.96</v>
      </c>
      <c r="S1969" t="str">
        <f>VLOOKUP(C1969, Query[[Country]:[Land Area]],6, FALSE)</f>
        <v>1,628,550</v>
      </c>
      <c r="T1969" t="str">
        <f>VLOOKUP(C1969, Query[[Country]:[Area]],10, FALSE)</f>
        <v>1,648,195</v>
      </c>
      <c r="U1969" t="str">
        <f>VLOOKUP(C1969, Query[[Country]:[Region]],12, FALSE)</f>
        <v>Asia</v>
      </c>
      <c r="V1969" t="str">
        <f>VLOOKUP(C1969, Query[[Country]:[Subregion]],13, FALSE)</f>
        <v>Southern Asia</v>
      </c>
      <c r="W1969" t="str">
        <f>VLOOKUP(C1969, Query[[Country]:[GDP (IMF)]],16, FALSE)</f>
        <v>$495.69 Bn</v>
      </c>
      <c r="X1969" t="str">
        <f>VLOOKUP(C1969, Query[[Country]:[GDP (UN)]],17, FALSE)</f>
        <v>$425.40 Bn</v>
      </c>
      <c r="Y1969">
        <f>VLOOKUP(C1969, Query[[Country]:[GDP Per Capita]],18, FALSE)</f>
        <v>5901.61</v>
      </c>
    </row>
    <row r="1970" spans="1:25" x14ac:dyDescent="0.2">
      <c r="A1970">
        <v>769</v>
      </c>
      <c r="B1970" t="s">
        <v>807</v>
      </c>
      <c r="C1970" t="s">
        <v>66</v>
      </c>
      <c r="D1970">
        <v>36</v>
      </c>
      <c r="E1970">
        <v>367</v>
      </c>
      <c r="F1970">
        <v>567</v>
      </c>
      <c r="G1970">
        <v>192</v>
      </c>
      <c r="H1970">
        <v>735</v>
      </c>
      <c r="I1970">
        <v>701</v>
      </c>
      <c r="J1970">
        <v>645</v>
      </c>
      <c r="K1970" t="s">
        <v>2912</v>
      </c>
      <c r="L1970">
        <v>619</v>
      </c>
      <c r="M1970">
        <v>44.28</v>
      </c>
      <c r="N1970">
        <v>2015</v>
      </c>
      <c r="O1970" t="str">
        <f>VLOOKUP(C1970, Query[[Country]:[Population Rank]],2,FALSE)</f>
        <v>22</v>
      </c>
      <c r="P1970" t="str">
        <f>VLOOKUP(C1970, Query[[Country]:[Growth Rate]],3,FALSE)</f>
        <v>0.22%</v>
      </c>
      <c r="Q1970" t="str">
        <f>VLOOKUP(C1970, Query[[Country]:[World Percentage]],4,FALSE)</f>
        <v>0.84%</v>
      </c>
      <c r="R1970" t="str">
        <f>VLOOKUP(C1970, Query[[Country]:[Density]],5,FALSE)</f>
        <v>118.31</v>
      </c>
      <c r="S1970" t="str">
        <f>VLOOKUP(C1970, Query[[Country]:[Land Area]],6, FALSE)</f>
        <v>547,557</v>
      </c>
      <c r="T1970" t="str">
        <f>VLOOKUP(C1970, Query[[Country]:[Area]],10, FALSE)</f>
        <v>551,695</v>
      </c>
      <c r="U1970" t="str">
        <f>VLOOKUP(C1970, Query[[Country]:[Region]],12, FALSE)</f>
        <v>Europe</v>
      </c>
      <c r="V1970" t="str">
        <f>VLOOKUP(C1970, Query[[Country]:[Subregion]],13, FALSE)</f>
        <v>Western Europe</v>
      </c>
      <c r="W1970" t="str">
        <f>VLOOKUP(C1970, Query[[Country]:[GDP (IMF)]],16, FALSE)</f>
        <v>$2.88 Tn</v>
      </c>
      <c r="X1970" t="str">
        <f>VLOOKUP(C1970, Query[[Country]:[GDP (UN)]],17, FALSE)</f>
        <v>$2.47 Tn</v>
      </c>
      <c r="Y1970">
        <f>VLOOKUP(C1970, Query[[Country]:[GDP Per Capita]],18, FALSE)</f>
        <v>44061.52</v>
      </c>
    </row>
    <row r="1971" spans="1:25" x14ac:dyDescent="0.2">
      <c r="A1971">
        <v>770</v>
      </c>
      <c r="B1971" t="s">
        <v>796</v>
      </c>
      <c r="C1971" t="s">
        <v>92</v>
      </c>
      <c r="D1971">
        <v>25</v>
      </c>
      <c r="E1971">
        <v>367</v>
      </c>
      <c r="F1971">
        <v>417</v>
      </c>
      <c r="G1971">
        <v>218</v>
      </c>
      <c r="H1971">
        <v>761</v>
      </c>
      <c r="I1971">
        <v>974</v>
      </c>
      <c r="J1971">
        <v>812</v>
      </c>
      <c r="K1971" t="s">
        <v>2918</v>
      </c>
      <c r="L1971">
        <v>231</v>
      </c>
      <c r="M1971">
        <v>44.27</v>
      </c>
      <c r="N1971">
        <v>2015</v>
      </c>
      <c r="O1971" t="str">
        <f>VLOOKUP(C1971, Query[[Country]:[Population Rank]],2,FALSE)</f>
        <v>28</v>
      </c>
      <c r="P1971" t="str">
        <f>VLOOKUP(C1971, Query[[Country]:[Growth Rate]],3,FALSE)</f>
        <v>0.09%</v>
      </c>
      <c r="Q1971" t="str">
        <f>VLOOKUP(C1971, Query[[Country]:[World Percentage]],4,FALSE)</f>
        <v>0.66%</v>
      </c>
      <c r="R1971" t="str">
        <f>VLOOKUP(C1971, Query[[Country]:[Density]],5,FALSE)</f>
        <v>511.62</v>
      </c>
      <c r="S1971" t="str">
        <f>VLOOKUP(C1971, Query[[Country]:[Land Area]],6, FALSE)</f>
        <v>97,230</v>
      </c>
      <c r="T1971" t="str">
        <f>VLOOKUP(C1971, Query[[Country]:[Area]],10, FALSE)</f>
        <v>100,210</v>
      </c>
      <c r="U1971" t="str">
        <f>VLOOKUP(C1971, Query[[Country]:[Region]],12, FALSE)</f>
        <v>Asia</v>
      </c>
      <c r="V1971" t="str">
        <f>VLOOKUP(C1971, Query[[Country]:[Subregion]],13, FALSE)</f>
        <v>Eastern Asia</v>
      </c>
      <c r="W1971" t="str">
        <f>VLOOKUP(C1971, Query[[Country]:[GDP (IMF)]],16, FALSE)</f>
        <v>$1.74 Tn</v>
      </c>
      <c r="X1971" t="str">
        <f>VLOOKUP(C1971, Query[[Country]:[GDP (UN)]],17, FALSE)</f>
        <v>$1.41 Tn</v>
      </c>
      <c r="Y1971">
        <f>VLOOKUP(C1971, Query[[Country]:[GDP Per Capita]],18, FALSE)</f>
        <v>34023.56</v>
      </c>
    </row>
    <row r="1972" spans="1:25" x14ac:dyDescent="0.2">
      <c r="A1972">
        <v>771</v>
      </c>
      <c r="B1972" t="s">
        <v>782</v>
      </c>
      <c r="C1972" t="s">
        <v>30</v>
      </c>
      <c r="D1972">
        <v>54</v>
      </c>
      <c r="E1972">
        <v>367</v>
      </c>
      <c r="F1972">
        <v>567</v>
      </c>
      <c r="G1972">
        <v>218</v>
      </c>
      <c r="H1972">
        <v>986</v>
      </c>
      <c r="I1972">
        <v>770</v>
      </c>
      <c r="J1972">
        <v>812</v>
      </c>
      <c r="K1972" t="s">
        <v>2912</v>
      </c>
      <c r="L1972">
        <v>473</v>
      </c>
      <c r="M1972">
        <v>44.27</v>
      </c>
      <c r="N1972">
        <v>2015</v>
      </c>
      <c r="O1972" t="str">
        <f>VLOOKUP(C1972, Query[[Country]:[Population Rank]],2,FALSE)</f>
        <v>11</v>
      </c>
      <c r="P1972" t="str">
        <f>VLOOKUP(C1972, Query[[Country]:[Growth Rate]],3,FALSE)</f>
        <v>-0.30%</v>
      </c>
      <c r="Q1972" t="str">
        <f>VLOOKUP(C1972, Query[[Country]:[World Percentage]],4,FALSE)</f>
        <v>1.62%</v>
      </c>
      <c r="R1972" t="str">
        <f>VLOOKUP(C1972, Query[[Country]:[Density]],5,FALSE)</f>
        <v>334.66</v>
      </c>
      <c r="S1972" t="str">
        <f>VLOOKUP(C1972, Query[[Country]:[Land Area]],6, FALSE)</f>
        <v>364,555</v>
      </c>
      <c r="T1972" t="str">
        <f>VLOOKUP(C1972, Query[[Country]:[Area]],10, FALSE)</f>
        <v>377,930</v>
      </c>
      <c r="U1972" t="str">
        <f>VLOOKUP(C1972, Query[[Country]:[Region]],12, FALSE)</f>
        <v>Asia</v>
      </c>
      <c r="V1972" t="str">
        <f>VLOOKUP(C1972, Query[[Country]:[Subregion]],13, FALSE)</f>
        <v>Eastern Asia</v>
      </c>
      <c r="W1972" t="str">
        <f>VLOOKUP(C1972, Query[[Country]:[GDP (IMF)]],16, FALSE)</f>
        <v>$5.50 Tn</v>
      </c>
      <c r="X1972" t="str">
        <f>VLOOKUP(C1972, Query[[Country]:[GDP (UN)]],17, FALSE)</f>
        <v>$4.94 Tn</v>
      </c>
      <c r="Y1972">
        <f>VLOOKUP(C1972, Query[[Country]:[GDP Per Capita]],18, FALSE)</f>
        <v>43450.14</v>
      </c>
    </row>
    <row r="1973" spans="1:25" x14ac:dyDescent="0.2">
      <c r="A1973">
        <v>772</v>
      </c>
      <c r="B1973" t="s">
        <v>2802</v>
      </c>
      <c r="C1973" t="s">
        <v>66</v>
      </c>
      <c r="D1973">
        <v>37</v>
      </c>
      <c r="E1973">
        <v>367</v>
      </c>
      <c r="F1973">
        <v>567</v>
      </c>
      <c r="G1973">
        <v>218</v>
      </c>
      <c r="H1973">
        <v>547</v>
      </c>
      <c r="I1973">
        <v>674</v>
      </c>
      <c r="J1973">
        <v>645</v>
      </c>
      <c r="K1973" t="s">
        <v>2915</v>
      </c>
      <c r="L1973">
        <v>558</v>
      </c>
      <c r="M1973">
        <v>44.27</v>
      </c>
      <c r="N1973">
        <v>2015</v>
      </c>
      <c r="O1973" t="str">
        <f>VLOOKUP(C1973, Query[[Country]:[Population Rank]],2,FALSE)</f>
        <v>22</v>
      </c>
      <c r="P1973" t="str">
        <f>VLOOKUP(C1973, Query[[Country]:[Growth Rate]],3,FALSE)</f>
        <v>0.22%</v>
      </c>
      <c r="Q1973" t="str">
        <f>VLOOKUP(C1973, Query[[Country]:[World Percentage]],4,FALSE)</f>
        <v>0.84%</v>
      </c>
      <c r="R1973" t="str">
        <f>VLOOKUP(C1973, Query[[Country]:[Density]],5,FALSE)</f>
        <v>118.31</v>
      </c>
      <c r="S1973" t="str">
        <f>VLOOKUP(C1973, Query[[Country]:[Land Area]],6, FALSE)</f>
        <v>547,557</v>
      </c>
      <c r="T1973" t="str">
        <f>VLOOKUP(C1973, Query[[Country]:[Area]],10, FALSE)</f>
        <v>551,695</v>
      </c>
      <c r="U1973" t="str">
        <f>VLOOKUP(C1973, Query[[Country]:[Region]],12, FALSE)</f>
        <v>Europe</v>
      </c>
      <c r="V1973" t="str">
        <f>VLOOKUP(C1973, Query[[Country]:[Subregion]],13, FALSE)</f>
        <v>Western Europe</v>
      </c>
      <c r="W1973" t="str">
        <f>VLOOKUP(C1973, Query[[Country]:[GDP (IMF)]],16, FALSE)</f>
        <v>$2.88 Tn</v>
      </c>
      <c r="X1973" t="str">
        <f>VLOOKUP(C1973, Query[[Country]:[GDP (UN)]],17, FALSE)</f>
        <v>$2.47 Tn</v>
      </c>
      <c r="Y1973">
        <f>VLOOKUP(C1973, Query[[Country]:[GDP Per Capita]],18, FALSE)</f>
        <v>44061.52</v>
      </c>
    </row>
    <row r="1974" spans="1:25" x14ac:dyDescent="0.2">
      <c r="A1974">
        <v>773</v>
      </c>
      <c r="B1974" t="s">
        <v>786</v>
      </c>
      <c r="C1974" t="s">
        <v>30</v>
      </c>
      <c r="D1974">
        <v>55</v>
      </c>
      <c r="E1974">
        <v>367</v>
      </c>
      <c r="F1974">
        <v>567</v>
      </c>
      <c r="G1974">
        <v>218</v>
      </c>
      <c r="H1974">
        <v>808</v>
      </c>
      <c r="I1974">
        <v>791</v>
      </c>
      <c r="J1974">
        <v>812</v>
      </c>
      <c r="K1974" t="s">
        <v>2900</v>
      </c>
      <c r="L1974">
        <v>435</v>
      </c>
      <c r="M1974">
        <v>44.27</v>
      </c>
      <c r="N1974">
        <v>2015</v>
      </c>
      <c r="O1974" t="str">
        <f>VLOOKUP(C1974, Query[[Country]:[Population Rank]],2,FALSE)</f>
        <v>11</v>
      </c>
      <c r="P1974" t="str">
        <f>VLOOKUP(C1974, Query[[Country]:[Growth Rate]],3,FALSE)</f>
        <v>-0.30%</v>
      </c>
      <c r="Q1974" t="str">
        <f>VLOOKUP(C1974, Query[[Country]:[World Percentage]],4,FALSE)</f>
        <v>1.62%</v>
      </c>
      <c r="R1974" t="str">
        <f>VLOOKUP(C1974, Query[[Country]:[Density]],5,FALSE)</f>
        <v>334.66</v>
      </c>
      <c r="S1974" t="str">
        <f>VLOOKUP(C1974, Query[[Country]:[Land Area]],6, FALSE)</f>
        <v>364,555</v>
      </c>
      <c r="T1974" t="str">
        <f>VLOOKUP(C1974, Query[[Country]:[Area]],10, FALSE)</f>
        <v>377,930</v>
      </c>
      <c r="U1974" t="str">
        <f>VLOOKUP(C1974, Query[[Country]:[Region]],12, FALSE)</f>
        <v>Asia</v>
      </c>
      <c r="V1974" t="str">
        <f>VLOOKUP(C1974, Query[[Country]:[Subregion]],13, FALSE)</f>
        <v>Eastern Asia</v>
      </c>
      <c r="W1974" t="str">
        <f>VLOOKUP(C1974, Query[[Country]:[GDP (IMF)]],16, FALSE)</f>
        <v>$5.50 Tn</v>
      </c>
      <c r="X1974" t="str">
        <f>VLOOKUP(C1974, Query[[Country]:[GDP (UN)]],17, FALSE)</f>
        <v>$4.94 Tn</v>
      </c>
      <c r="Y1974">
        <f>VLOOKUP(C1974, Query[[Country]:[GDP Per Capita]],18, FALSE)</f>
        <v>43450.14</v>
      </c>
    </row>
    <row r="1975" spans="1:25" x14ac:dyDescent="0.2">
      <c r="A1975">
        <v>774</v>
      </c>
      <c r="B1975" t="s">
        <v>833</v>
      </c>
      <c r="C1975" t="s">
        <v>138</v>
      </c>
      <c r="D1975">
        <v>43</v>
      </c>
      <c r="E1975">
        <v>367</v>
      </c>
      <c r="F1975">
        <v>283</v>
      </c>
      <c r="G1975">
        <v>218</v>
      </c>
      <c r="H1975">
        <v>630</v>
      </c>
      <c r="I1975">
        <v>892</v>
      </c>
      <c r="J1975">
        <v>645</v>
      </c>
      <c r="K1975" t="s">
        <v>2909</v>
      </c>
      <c r="L1975">
        <v>809</v>
      </c>
      <c r="M1975">
        <v>44.27</v>
      </c>
      <c r="N1975">
        <v>2015</v>
      </c>
      <c r="O1975" t="str">
        <f>VLOOKUP(C1975, Query[[Country]:[Population Rank]],2,FALSE)</f>
        <v>1</v>
      </c>
      <c r="P1975" t="str">
        <f>VLOOKUP(C1975, Query[[Country]:[Growth Rate]],3,FALSE)</f>
        <v>0.39%</v>
      </c>
      <c r="Q1975" t="str">
        <f>VLOOKUP(C1975, Query[[Country]:[World Percentage]],4,FALSE)</f>
        <v>18.47%</v>
      </c>
      <c r="R1975" t="str">
        <f>VLOOKUP(C1975, Query[[Country]:[Density]],5,FALSE)</f>
        <v>148.28</v>
      </c>
      <c r="S1975" t="str">
        <f>VLOOKUP(C1975, Query[[Country]:[Land Area]],6, FALSE)</f>
        <v>9,388,211</v>
      </c>
      <c r="T1975" t="str">
        <f>VLOOKUP(C1975, Query[[Country]:[Area]],10, FALSE)</f>
        <v>9,706,961</v>
      </c>
      <c r="U1975" t="str">
        <f>VLOOKUP(C1975, Query[[Country]:[Region]],12, FALSE)</f>
        <v>Asia</v>
      </c>
      <c r="V1975" t="str">
        <f>VLOOKUP(C1975, Query[[Country]:[Subregion]],13, FALSE)</f>
        <v>Eastern Asia</v>
      </c>
      <c r="W1975" t="str">
        <f>VLOOKUP(C1975, Query[[Country]:[GDP (IMF)]],16, FALSE)</f>
        <v>$15.47 Tn</v>
      </c>
      <c r="X1975" t="str">
        <f>VLOOKUP(C1975, Query[[Country]:[GDP (UN)]],17, FALSE)</f>
        <v>$11.22 Tn</v>
      </c>
      <c r="Y1975">
        <f>VLOOKUP(C1975, Query[[Country]:[GDP Per Capita]],18, FALSE)</f>
        <v>10746.78</v>
      </c>
    </row>
    <row r="1976" spans="1:25" x14ac:dyDescent="0.2">
      <c r="A1976">
        <v>775</v>
      </c>
      <c r="B1976" t="s">
        <v>779</v>
      </c>
      <c r="C1976" t="s">
        <v>30</v>
      </c>
      <c r="D1976">
        <v>56</v>
      </c>
      <c r="E1976">
        <v>367</v>
      </c>
      <c r="F1976">
        <v>567</v>
      </c>
      <c r="G1976">
        <v>218</v>
      </c>
      <c r="H1976">
        <v>959</v>
      </c>
      <c r="I1976">
        <v>711</v>
      </c>
      <c r="J1976">
        <v>645</v>
      </c>
      <c r="K1976" t="s">
        <v>2913</v>
      </c>
      <c r="L1976">
        <v>797</v>
      </c>
      <c r="M1976">
        <v>44.27</v>
      </c>
      <c r="N1976">
        <v>2015</v>
      </c>
      <c r="O1976" t="str">
        <f>VLOOKUP(C1976, Query[[Country]:[Population Rank]],2,FALSE)</f>
        <v>11</v>
      </c>
      <c r="P1976" t="str">
        <f>VLOOKUP(C1976, Query[[Country]:[Growth Rate]],3,FALSE)</f>
        <v>-0.30%</v>
      </c>
      <c r="Q1976" t="str">
        <f>VLOOKUP(C1976, Query[[Country]:[World Percentage]],4,FALSE)</f>
        <v>1.62%</v>
      </c>
      <c r="R1976" t="str">
        <f>VLOOKUP(C1976, Query[[Country]:[Density]],5,FALSE)</f>
        <v>334.66</v>
      </c>
      <c r="S1976" t="str">
        <f>VLOOKUP(C1976, Query[[Country]:[Land Area]],6, FALSE)</f>
        <v>364,555</v>
      </c>
      <c r="T1976" t="str">
        <f>VLOOKUP(C1976, Query[[Country]:[Area]],10, FALSE)</f>
        <v>377,930</v>
      </c>
      <c r="U1976" t="str">
        <f>VLOOKUP(C1976, Query[[Country]:[Region]],12, FALSE)</f>
        <v>Asia</v>
      </c>
      <c r="V1976" t="str">
        <f>VLOOKUP(C1976, Query[[Country]:[Subregion]],13, FALSE)</f>
        <v>Eastern Asia</v>
      </c>
      <c r="W1976" t="str">
        <f>VLOOKUP(C1976, Query[[Country]:[GDP (IMF)]],16, FALSE)</f>
        <v>$5.50 Tn</v>
      </c>
      <c r="X1976" t="str">
        <f>VLOOKUP(C1976, Query[[Country]:[GDP (UN)]],17, FALSE)</f>
        <v>$4.94 Tn</v>
      </c>
      <c r="Y1976">
        <f>VLOOKUP(C1976, Query[[Country]:[GDP Per Capita]],18, FALSE)</f>
        <v>43450.14</v>
      </c>
    </row>
    <row r="1977" spans="1:25" x14ac:dyDescent="0.2">
      <c r="A1977">
        <v>776</v>
      </c>
      <c r="B1977" t="s">
        <v>801</v>
      </c>
      <c r="C1977" t="s">
        <v>138</v>
      </c>
      <c r="D1977">
        <v>44</v>
      </c>
      <c r="E1977">
        <v>367</v>
      </c>
      <c r="F1977">
        <v>567</v>
      </c>
      <c r="G1977">
        <v>218</v>
      </c>
      <c r="H1977">
        <v>579</v>
      </c>
      <c r="I1977">
        <v>664</v>
      </c>
      <c r="J1977">
        <v>645</v>
      </c>
      <c r="K1977" t="s">
        <v>2891</v>
      </c>
      <c r="L1977">
        <v>395</v>
      </c>
      <c r="M1977">
        <v>44.27</v>
      </c>
      <c r="N1977">
        <v>2015</v>
      </c>
      <c r="O1977" t="str">
        <f>VLOOKUP(C1977, Query[[Country]:[Population Rank]],2,FALSE)</f>
        <v>1</v>
      </c>
      <c r="P1977" t="str">
        <f>VLOOKUP(C1977, Query[[Country]:[Growth Rate]],3,FALSE)</f>
        <v>0.39%</v>
      </c>
      <c r="Q1977" t="str">
        <f>VLOOKUP(C1977, Query[[Country]:[World Percentage]],4,FALSE)</f>
        <v>18.47%</v>
      </c>
      <c r="R1977" t="str">
        <f>VLOOKUP(C1977, Query[[Country]:[Density]],5,FALSE)</f>
        <v>148.28</v>
      </c>
      <c r="S1977" t="str">
        <f>VLOOKUP(C1977, Query[[Country]:[Land Area]],6, FALSE)</f>
        <v>9,388,211</v>
      </c>
      <c r="T1977" t="str">
        <f>VLOOKUP(C1977, Query[[Country]:[Area]],10, FALSE)</f>
        <v>9,706,961</v>
      </c>
      <c r="U1977" t="str">
        <f>VLOOKUP(C1977, Query[[Country]:[Region]],12, FALSE)</f>
        <v>Asia</v>
      </c>
      <c r="V1977" t="str">
        <f>VLOOKUP(C1977, Query[[Country]:[Subregion]],13, FALSE)</f>
        <v>Eastern Asia</v>
      </c>
      <c r="W1977" t="str">
        <f>VLOOKUP(C1977, Query[[Country]:[GDP (IMF)]],16, FALSE)</f>
        <v>$15.47 Tn</v>
      </c>
      <c r="X1977" t="str">
        <f>VLOOKUP(C1977, Query[[Country]:[GDP (UN)]],17, FALSE)</f>
        <v>$11.22 Tn</v>
      </c>
      <c r="Y1977">
        <f>VLOOKUP(C1977, Query[[Country]:[GDP Per Capita]],18, FALSE)</f>
        <v>10746.78</v>
      </c>
    </row>
    <row r="1978" spans="1:25" x14ac:dyDescent="0.2">
      <c r="A1978">
        <v>777</v>
      </c>
      <c r="B1978" t="s">
        <v>797</v>
      </c>
      <c r="C1978" t="s">
        <v>358</v>
      </c>
      <c r="D1978">
        <v>12</v>
      </c>
      <c r="E1978">
        <v>367</v>
      </c>
      <c r="F1978">
        <v>567</v>
      </c>
      <c r="G1978">
        <v>218</v>
      </c>
      <c r="H1978">
        <v>868</v>
      </c>
      <c r="I1978">
        <v>650</v>
      </c>
      <c r="J1978">
        <v>645</v>
      </c>
      <c r="K1978" t="s">
        <v>2900</v>
      </c>
      <c r="L1978">
        <v>453</v>
      </c>
      <c r="M1978">
        <v>44.27</v>
      </c>
      <c r="N1978">
        <v>2015</v>
      </c>
      <c r="O1978" t="str">
        <f>VLOOKUP(C1978, Query[[Country]:[Population Rank]],2,FALSE)</f>
        <v>2</v>
      </c>
      <c r="P1978" t="str">
        <f>VLOOKUP(C1978, Query[[Country]:[Growth Rate]],3,FALSE)</f>
        <v>0.99%</v>
      </c>
      <c r="Q1978" t="str">
        <f>VLOOKUP(C1978, Query[[Country]:[World Percentage]],4,FALSE)</f>
        <v>17.70%</v>
      </c>
      <c r="R1978" t="str">
        <f>VLOOKUP(C1978, Query[[Country]:[Density]],5,FALSE)</f>
        <v>419.76</v>
      </c>
      <c r="S1978" t="str">
        <f>VLOOKUP(C1978, Query[[Country]:[Land Area]],6, FALSE)</f>
        <v>2,973,190</v>
      </c>
      <c r="T1978" t="str">
        <f>VLOOKUP(C1978, Query[[Country]:[Area]],10, FALSE)</f>
        <v>3,287,590</v>
      </c>
      <c r="U1978" t="str">
        <f>VLOOKUP(C1978, Query[[Country]:[Region]],12, FALSE)</f>
        <v>Asia</v>
      </c>
      <c r="V1978" t="str">
        <f>VLOOKUP(C1978, Query[[Country]:[Subregion]],13, FALSE)</f>
        <v>Southern Asia</v>
      </c>
      <c r="W1978" t="str">
        <f>VLOOKUP(C1978, Query[[Country]:[GDP (IMF)]],16, FALSE)</f>
        <v>$3.26 Tn</v>
      </c>
      <c r="X1978" t="str">
        <f>VLOOKUP(C1978, Query[[Country]:[GDP (UN)]],17, FALSE)</f>
        <v>$2.26 Tn</v>
      </c>
      <c r="Y1978">
        <f>VLOOKUP(C1978, Query[[Country]:[GDP Per Capita]],18, FALSE)</f>
        <v>2360.66</v>
      </c>
    </row>
    <row r="1979" spans="1:25" x14ac:dyDescent="0.2">
      <c r="A1979">
        <v>778</v>
      </c>
      <c r="B1979" t="s">
        <v>771</v>
      </c>
      <c r="C1979" t="s">
        <v>15</v>
      </c>
      <c r="D1979">
        <v>209</v>
      </c>
      <c r="E1979">
        <v>367</v>
      </c>
      <c r="F1979">
        <v>567</v>
      </c>
      <c r="G1979">
        <v>218</v>
      </c>
      <c r="H1979">
        <v>675</v>
      </c>
      <c r="I1979">
        <v>636</v>
      </c>
      <c r="J1979">
        <v>645</v>
      </c>
      <c r="K1979" t="s">
        <v>2900</v>
      </c>
      <c r="L1979">
        <v>554</v>
      </c>
      <c r="M1979">
        <v>44.27</v>
      </c>
      <c r="N1979">
        <v>2015</v>
      </c>
      <c r="O1979" t="str">
        <f>VLOOKUP(C1979, Query[[Country]:[Population Rank]],2,FALSE)</f>
        <v>3</v>
      </c>
      <c r="P1979" t="str">
        <f>VLOOKUP(C1979, Query[[Country]:[Growth Rate]],3,FALSE)</f>
        <v>0.59%</v>
      </c>
      <c r="Q1979" t="str">
        <f>VLOOKUP(C1979, Query[[Country]:[World Percentage]],4,FALSE)</f>
        <v>4.25%</v>
      </c>
      <c r="R1979" t="str">
        <f>VLOOKUP(C1979, Query[[Country]:[Density]],5,FALSE)</f>
        <v>35.32</v>
      </c>
      <c r="S1979" t="str">
        <f>VLOOKUP(C1979, Query[[Country]:[Land Area]],6, FALSE)</f>
        <v>9,147,420</v>
      </c>
      <c r="T1979" t="str">
        <f>VLOOKUP(C1979, Query[[Country]:[Area]],10, FALSE)</f>
        <v>9,372,610</v>
      </c>
      <c r="U1979" t="str">
        <f>VLOOKUP(C1979, Query[[Country]:[Region]],12, FALSE)</f>
        <v>Americas</v>
      </c>
      <c r="V1979" t="str">
        <f>VLOOKUP(C1979, Query[[Country]:[Subregion]],13, FALSE)</f>
        <v>Northern America</v>
      </c>
      <c r="W1979" t="str">
        <f>VLOOKUP(C1979, Query[[Country]:[GDP (IMF)]],16, FALSE)</f>
        <v>$22.20 Tn</v>
      </c>
      <c r="X1979" t="str">
        <f>VLOOKUP(C1979, Query[[Country]:[GDP (UN)]],17, FALSE)</f>
        <v>$18.62 Tn</v>
      </c>
      <c r="Y1979">
        <f>VLOOKUP(C1979, Query[[Country]:[GDP Per Capita]],18, FALSE)</f>
        <v>67063.27</v>
      </c>
    </row>
    <row r="1980" spans="1:25" x14ac:dyDescent="0.2">
      <c r="A1980">
        <v>779</v>
      </c>
      <c r="B1980" t="s">
        <v>825</v>
      </c>
      <c r="C1980" t="s">
        <v>428</v>
      </c>
      <c r="D1980">
        <v>6</v>
      </c>
      <c r="E1980">
        <v>367</v>
      </c>
      <c r="F1980">
        <v>567</v>
      </c>
      <c r="G1980">
        <v>218</v>
      </c>
      <c r="H1980">
        <v>761</v>
      </c>
      <c r="I1980">
        <v>839</v>
      </c>
      <c r="J1980">
        <v>511</v>
      </c>
      <c r="K1980" t="s">
        <v>2912</v>
      </c>
      <c r="L1980">
        <v>871</v>
      </c>
      <c r="M1980">
        <v>44.27</v>
      </c>
      <c r="N1980">
        <v>2015</v>
      </c>
      <c r="O1980" t="str">
        <f>VLOOKUP(C1980, Query[[Country]:[Population Rank]],2,FALSE)</f>
        <v>17</v>
      </c>
      <c r="P1980" t="str">
        <f>VLOOKUP(C1980, Query[[Country]:[Growth Rate]],3,FALSE)</f>
        <v>1.09%</v>
      </c>
      <c r="Q1980" t="str">
        <f>VLOOKUP(C1980, Query[[Country]:[World Percentage]],4,FALSE)</f>
        <v>1.08%</v>
      </c>
      <c r="R1980" t="str">
        <f>VLOOKUP(C1980, Query[[Country]:[Density]],5,FALSE)</f>
        <v>107.64</v>
      </c>
      <c r="S1980" t="str">
        <f>VLOOKUP(C1980, Query[[Country]:[Land Area]],6, FALSE)</f>
        <v>769,630</v>
      </c>
      <c r="T1980" t="str">
        <f>VLOOKUP(C1980, Query[[Country]:[Area]],10, FALSE)</f>
        <v>783,562</v>
      </c>
      <c r="U1980" t="str">
        <f>VLOOKUP(C1980, Query[[Country]:[Region]],12, FALSE)</f>
        <v>Asia</v>
      </c>
      <c r="V1980" t="str">
        <f>VLOOKUP(C1980, Query[[Country]:[Subregion]],13, FALSE)</f>
        <v>Western Asia</v>
      </c>
      <c r="W1980" t="str">
        <f>VLOOKUP(C1980, Query[[Country]:[GDP (IMF)]],16, FALSE)</f>
        <v>$809.55 Bn</v>
      </c>
      <c r="X1980" t="str">
        <f>VLOOKUP(C1980, Query[[Country]:[GDP (UN)]],17, FALSE)</f>
        <v>$863.71 Bn</v>
      </c>
      <c r="Y1980">
        <f>VLOOKUP(C1980, Query[[Country]:[GDP Per Capita]],18, FALSE)</f>
        <v>9598.81</v>
      </c>
    </row>
    <row r="1981" spans="1:25" x14ac:dyDescent="0.2">
      <c r="A1981">
        <v>780</v>
      </c>
      <c r="B1981" t="s">
        <v>759</v>
      </c>
      <c r="C1981" t="s">
        <v>30</v>
      </c>
      <c r="D1981">
        <v>57</v>
      </c>
      <c r="E1981">
        <v>367</v>
      </c>
      <c r="F1981">
        <v>567</v>
      </c>
      <c r="G1981">
        <v>218</v>
      </c>
      <c r="H1981">
        <v>835</v>
      </c>
      <c r="I1981">
        <v>860</v>
      </c>
      <c r="J1981">
        <v>645</v>
      </c>
      <c r="K1981" t="s">
        <v>2903</v>
      </c>
      <c r="L1981">
        <v>368</v>
      </c>
      <c r="M1981">
        <v>44.27</v>
      </c>
      <c r="N1981">
        <v>2015</v>
      </c>
      <c r="O1981" t="str">
        <f>VLOOKUP(C1981, Query[[Country]:[Population Rank]],2,FALSE)</f>
        <v>11</v>
      </c>
      <c r="P1981" t="str">
        <f>VLOOKUP(C1981, Query[[Country]:[Growth Rate]],3,FALSE)</f>
        <v>-0.30%</v>
      </c>
      <c r="Q1981" t="str">
        <f>VLOOKUP(C1981, Query[[Country]:[World Percentage]],4,FALSE)</f>
        <v>1.62%</v>
      </c>
      <c r="R1981" t="str">
        <f>VLOOKUP(C1981, Query[[Country]:[Density]],5,FALSE)</f>
        <v>334.66</v>
      </c>
      <c r="S1981" t="str">
        <f>VLOOKUP(C1981, Query[[Country]:[Land Area]],6, FALSE)</f>
        <v>364,555</v>
      </c>
      <c r="T1981" t="str">
        <f>VLOOKUP(C1981, Query[[Country]:[Area]],10, FALSE)</f>
        <v>377,930</v>
      </c>
      <c r="U1981" t="str">
        <f>VLOOKUP(C1981, Query[[Country]:[Region]],12, FALSE)</f>
        <v>Asia</v>
      </c>
      <c r="V1981" t="str">
        <f>VLOOKUP(C1981, Query[[Country]:[Subregion]],13, FALSE)</f>
        <v>Eastern Asia</v>
      </c>
      <c r="W1981" t="str">
        <f>VLOOKUP(C1981, Query[[Country]:[GDP (IMF)]],16, FALSE)</f>
        <v>$5.50 Tn</v>
      </c>
      <c r="X1981" t="str">
        <f>VLOOKUP(C1981, Query[[Country]:[GDP (UN)]],17, FALSE)</f>
        <v>$4.94 Tn</v>
      </c>
      <c r="Y1981">
        <f>VLOOKUP(C1981, Query[[Country]:[GDP Per Capita]],18, FALSE)</f>
        <v>43450.14</v>
      </c>
    </row>
    <row r="1982" spans="1:25" x14ac:dyDescent="0.2">
      <c r="A1982">
        <v>781</v>
      </c>
      <c r="B1982" t="s">
        <v>2803</v>
      </c>
      <c r="C1982" t="s">
        <v>52</v>
      </c>
      <c r="D1982">
        <v>26</v>
      </c>
      <c r="E1982">
        <v>367</v>
      </c>
      <c r="F1982">
        <v>507</v>
      </c>
      <c r="G1982">
        <v>218</v>
      </c>
      <c r="H1982">
        <v>716</v>
      </c>
      <c r="I1982">
        <v>921</v>
      </c>
      <c r="J1982">
        <v>511</v>
      </c>
      <c r="K1982" t="s">
        <v>2903</v>
      </c>
      <c r="L1982">
        <v>412</v>
      </c>
      <c r="M1982">
        <v>44.27</v>
      </c>
      <c r="N1982">
        <v>2015</v>
      </c>
      <c r="O1982" t="str">
        <f>VLOOKUP(C1982, Query[[Country]:[Population Rank]],2,FALSE)</f>
        <v>39</v>
      </c>
      <c r="P1982" t="str">
        <f>VLOOKUP(C1982, Query[[Country]:[Growth Rate]],3,FALSE)</f>
        <v>0.89%</v>
      </c>
      <c r="Q1982" t="str">
        <f>VLOOKUP(C1982, Query[[Country]:[World Percentage]],4,FALSE)</f>
        <v>0.48%</v>
      </c>
      <c r="R1982" t="str">
        <f>VLOOKUP(C1982, Query[[Country]:[Density]],5,FALSE)</f>
        <v>3.78</v>
      </c>
      <c r="S1982" t="str">
        <f>VLOOKUP(C1982, Query[[Country]:[Land Area]],6, FALSE)</f>
        <v>9,093,510</v>
      </c>
      <c r="T1982" t="str">
        <f>VLOOKUP(C1982, Query[[Country]:[Area]],10, FALSE)</f>
        <v>9,984,670</v>
      </c>
      <c r="U1982" t="str">
        <f>VLOOKUP(C1982, Query[[Country]:[Region]],12, FALSE)</f>
        <v>Americas</v>
      </c>
      <c r="V1982" t="str">
        <f>VLOOKUP(C1982, Query[[Country]:[Subregion]],13, FALSE)</f>
        <v>Northern America</v>
      </c>
      <c r="W1982" t="str">
        <f>VLOOKUP(C1982, Query[[Country]:[GDP (IMF)]],16, FALSE)</f>
        <v>$1.83 Tn</v>
      </c>
      <c r="X1982" t="str">
        <f>VLOOKUP(C1982, Query[[Country]:[GDP (UN)]],17, FALSE)</f>
        <v>$1.53 Tn</v>
      </c>
      <c r="Y1982">
        <f>VLOOKUP(C1982, Query[[Country]:[GDP Per Capita]],18, FALSE)</f>
        <v>48552.87</v>
      </c>
    </row>
    <row r="1983" spans="1:25" x14ac:dyDescent="0.2">
      <c r="A1983">
        <v>782</v>
      </c>
      <c r="B1983" t="s">
        <v>685</v>
      </c>
      <c r="C1983" t="s">
        <v>452</v>
      </c>
      <c r="D1983">
        <v>4</v>
      </c>
      <c r="E1983">
        <v>267</v>
      </c>
      <c r="F1983">
        <v>279</v>
      </c>
      <c r="G1983">
        <v>218</v>
      </c>
      <c r="H1983">
        <v>708</v>
      </c>
      <c r="I1983">
        <v>891</v>
      </c>
      <c r="J1983">
        <v>511</v>
      </c>
      <c r="K1983" t="s">
        <v>2902</v>
      </c>
      <c r="L1983">
        <v>398</v>
      </c>
      <c r="M1983">
        <v>44.26</v>
      </c>
      <c r="N1983">
        <v>2015</v>
      </c>
      <c r="O1983" t="str">
        <f>VLOOKUP(C1983, Query[[Country]:[Population Rank]],2,FALSE)</f>
        <v>38</v>
      </c>
      <c r="P1983" t="str">
        <f>VLOOKUP(C1983, Query[[Country]:[Growth Rate]],3,FALSE)</f>
        <v>-0.11%</v>
      </c>
      <c r="Q1983" t="str">
        <f>VLOOKUP(C1983, Query[[Country]:[World Percentage]],4,FALSE)</f>
        <v>0.49%</v>
      </c>
      <c r="R1983" t="str">
        <f>VLOOKUP(C1983, Query[[Country]:[Density]],5,FALSE)</f>
        <v>121.04</v>
      </c>
      <c r="S1983" t="str">
        <f>VLOOKUP(C1983, Query[[Country]:[Land Area]],6, FALSE)</f>
        <v>306,230</v>
      </c>
      <c r="T1983" t="str">
        <f>VLOOKUP(C1983, Query[[Country]:[Area]],10, FALSE)</f>
        <v>312,679</v>
      </c>
      <c r="U1983" t="str">
        <f>VLOOKUP(C1983, Query[[Country]:[Region]],12, FALSE)</f>
        <v>Europe</v>
      </c>
      <c r="V1983" t="str">
        <f>VLOOKUP(C1983, Query[[Country]:[Subregion]],13, FALSE)</f>
        <v>Eastern Europe</v>
      </c>
      <c r="W1983" t="str">
        <f>VLOOKUP(C1983, Query[[Country]:[GDP (IMF)]],16, FALSE)</f>
        <v>$643.27 Bn</v>
      </c>
      <c r="X1983" t="str">
        <f>VLOOKUP(C1983, Query[[Country]:[GDP (UN)]],17, FALSE)</f>
        <v>$471.40 Bn</v>
      </c>
      <c r="Y1983">
        <f>VLOOKUP(C1983, Query[[Country]:[GDP Per Capita]],18, FALSE)</f>
        <v>16996.87</v>
      </c>
    </row>
    <row r="1984" spans="1:25" x14ac:dyDescent="0.2">
      <c r="A1984">
        <v>783</v>
      </c>
      <c r="B1984" t="s">
        <v>808</v>
      </c>
      <c r="C1984" t="s">
        <v>138</v>
      </c>
      <c r="D1984">
        <v>45</v>
      </c>
      <c r="E1984">
        <v>367</v>
      </c>
      <c r="F1984">
        <v>308</v>
      </c>
      <c r="G1984">
        <v>218</v>
      </c>
      <c r="H1984">
        <v>529</v>
      </c>
      <c r="I1984">
        <v>912</v>
      </c>
      <c r="J1984">
        <v>812</v>
      </c>
      <c r="K1984" t="s">
        <v>2909</v>
      </c>
      <c r="L1984">
        <v>552</v>
      </c>
      <c r="M1984">
        <v>44.26</v>
      </c>
      <c r="N1984">
        <v>2015</v>
      </c>
      <c r="O1984" t="str">
        <f>VLOOKUP(C1984, Query[[Country]:[Population Rank]],2,FALSE)</f>
        <v>1</v>
      </c>
      <c r="P1984" t="str">
        <f>VLOOKUP(C1984, Query[[Country]:[Growth Rate]],3,FALSE)</f>
        <v>0.39%</v>
      </c>
      <c r="Q1984" t="str">
        <f>VLOOKUP(C1984, Query[[Country]:[World Percentage]],4,FALSE)</f>
        <v>18.47%</v>
      </c>
      <c r="R1984" t="str">
        <f>VLOOKUP(C1984, Query[[Country]:[Density]],5,FALSE)</f>
        <v>148.28</v>
      </c>
      <c r="S1984" t="str">
        <f>VLOOKUP(C1984, Query[[Country]:[Land Area]],6, FALSE)</f>
        <v>9,388,211</v>
      </c>
      <c r="T1984" t="str">
        <f>VLOOKUP(C1984, Query[[Country]:[Area]],10, FALSE)</f>
        <v>9,706,961</v>
      </c>
      <c r="U1984" t="str">
        <f>VLOOKUP(C1984, Query[[Country]:[Region]],12, FALSE)</f>
        <v>Asia</v>
      </c>
      <c r="V1984" t="str">
        <f>VLOOKUP(C1984, Query[[Country]:[Subregion]],13, FALSE)</f>
        <v>Eastern Asia</v>
      </c>
      <c r="W1984" t="str">
        <f>VLOOKUP(C1984, Query[[Country]:[GDP (IMF)]],16, FALSE)</f>
        <v>$15.47 Tn</v>
      </c>
      <c r="X1984" t="str">
        <f>VLOOKUP(C1984, Query[[Country]:[GDP (UN)]],17, FALSE)</f>
        <v>$11.22 Tn</v>
      </c>
      <c r="Y1984">
        <f>VLOOKUP(C1984, Query[[Country]:[GDP Per Capita]],18, FALSE)</f>
        <v>10746.78</v>
      </c>
    </row>
    <row r="1985" spans="1:25" x14ac:dyDescent="0.2">
      <c r="A1985">
        <v>784</v>
      </c>
      <c r="B1985" t="s">
        <v>760</v>
      </c>
      <c r="C1985" t="s">
        <v>19</v>
      </c>
      <c r="D1985">
        <v>58</v>
      </c>
      <c r="E1985">
        <v>367</v>
      </c>
      <c r="F1985">
        <v>357</v>
      </c>
      <c r="G1985">
        <v>218</v>
      </c>
      <c r="H1985">
        <v>772</v>
      </c>
      <c r="I1985">
        <v>707</v>
      </c>
      <c r="J1985">
        <v>812</v>
      </c>
      <c r="K1985" t="s">
        <v>2891</v>
      </c>
      <c r="L1985">
        <v>871</v>
      </c>
      <c r="M1985">
        <v>44.26</v>
      </c>
      <c r="N1985">
        <v>2015</v>
      </c>
      <c r="O1985" t="str">
        <f>VLOOKUP(C1985, Query[[Country]:[Population Rank]],2,FALSE)</f>
        <v>21</v>
      </c>
      <c r="P1985" t="str">
        <f>VLOOKUP(C1985, Query[[Country]:[Growth Rate]],3,FALSE)</f>
        <v>0.53%</v>
      </c>
      <c r="Q1985" t="str">
        <f>VLOOKUP(C1985, Query[[Country]:[World Percentage]],4,FALSE)</f>
        <v>0.87%</v>
      </c>
      <c r="R1985" t="str">
        <f>VLOOKUP(C1985, Query[[Country]:[Density]],5,FALSE)</f>
        <v>279.48</v>
      </c>
      <c r="S1985" t="str">
        <f>VLOOKUP(C1985, Query[[Country]:[Land Area]],6, FALSE)</f>
        <v>241,930</v>
      </c>
      <c r="T1985" t="str">
        <f>VLOOKUP(C1985, Query[[Country]:[Area]],10, FALSE)</f>
        <v>242,900</v>
      </c>
      <c r="U1985" t="str">
        <f>VLOOKUP(C1985, Query[[Country]:[Region]],12, FALSE)</f>
        <v>Europe</v>
      </c>
      <c r="V1985" t="str">
        <f>VLOOKUP(C1985, Query[[Country]:[Subregion]],13, FALSE)</f>
        <v>Northern Europe</v>
      </c>
      <c r="W1985" t="str">
        <f>VLOOKUP(C1985, Query[[Country]:[GDP (IMF)]],16, FALSE)</f>
        <v>$2.93 Tn</v>
      </c>
      <c r="X1985" t="str">
        <f>VLOOKUP(C1985, Query[[Country]:[GDP (UN)]],17, FALSE)</f>
        <v>$2.65 Tn</v>
      </c>
      <c r="Y1985">
        <f>VLOOKUP(C1985, Query[[Country]:[GDP Per Capita]],18, FALSE)</f>
        <v>43117.57</v>
      </c>
    </row>
    <row r="1986" spans="1:25" x14ac:dyDescent="0.2">
      <c r="A1986">
        <v>785</v>
      </c>
      <c r="B1986" t="s">
        <v>877</v>
      </c>
      <c r="C1986" t="s">
        <v>101</v>
      </c>
      <c r="D1986">
        <v>49</v>
      </c>
      <c r="E1986">
        <v>367</v>
      </c>
      <c r="F1986">
        <v>567</v>
      </c>
      <c r="G1986">
        <v>211</v>
      </c>
      <c r="H1986">
        <v>714</v>
      </c>
      <c r="I1986">
        <v>487</v>
      </c>
      <c r="J1986">
        <v>812</v>
      </c>
      <c r="K1986" t="s">
        <v>2915</v>
      </c>
      <c r="L1986">
        <v>476</v>
      </c>
      <c r="M1986">
        <v>44.26</v>
      </c>
      <c r="N1986">
        <v>2015</v>
      </c>
      <c r="O1986" t="str">
        <f>VLOOKUP(C1986, Query[[Country]:[Population Rank]],2,FALSE)</f>
        <v>19</v>
      </c>
      <c r="P1986" t="str">
        <f>VLOOKUP(C1986, Query[[Country]:[Growth Rate]],3,FALSE)</f>
        <v>0.32%</v>
      </c>
      <c r="Q1986" t="str">
        <f>VLOOKUP(C1986, Query[[Country]:[World Percentage]],4,FALSE)</f>
        <v>1.07%</v>
      </c>
      <c r="R1986" t="str">
        <f>VLOOKUP(C1986, Query[[Country]:[Density]],5,FALSE)</f>
        <v>234.61</v>
      </c>
      <c r="S1986" t="str">
        <f>VLOOKUP(C1986, Query[[Country]:[Land Area]],6, FALSE)</f>
        <v>348,560</v>
      </c>
      <c r="T1986" t="str">
        <f>VLOOKUP(C1986, Query[[Country]:[Area]],10, FALSE)</f>
        <v>357,114</v>
      </c>
      <c r="U1986" t="str">
        <f>VLOOKUP(C1986, Query[[Country]:[Region]],12, FALSE)</f>
        <v>Europe</v>
      </c>
      <c r="V1986" t="str">
        <f>VLOOKUP(C1986, Query[[Country]:[Subregion]],13, FALSE)</f>
        <v>Western Europe</v>
      </c>
      <c r="W1986" t="str">
        <f>VLOOKUP(C1986, Query[[Country]:[GDP (IMF)]],16, FALSE)</f>
        <v>$4.16 Tn</v>
      </c>
      <c r="X1986" t="str">
        <f>VLOOKUP(C1986, Query[[Country]:[GDP (UN)]],17, FALSE)</f>
        <v>$3.48 Tn</v>
      </c>
      <c r="Y1986">
        <f>VLOOKUP(C1986, Query[[Country]:[GDP Per Capita]],18, FALSE)</f>
        <v>49617.15</v>
      </c>
    </row>
    <row r="1987" spans="1:25" x14ac:dyDescent="0.2">
      <c r="A1987">
        <v>786</v>
      </c>
      <c r="B1987" t="s">
        <v>778</v>
      </c>
      <c r="C1987" t="s">
        <v>368</v>
      </c>
      <c r="D1987">
        <v>2</v>
      </c>
      <c r="E1987">
        <v>330</v>
      </c>
      <c r="F1987">
        <v>567</v>
      </c>
      <c r="G1987">
        <v>218</v>
      </c>
      <c r="H1987">
        <v>573</v>
      </c>
      <c r="I1987">
        <v>579</v>
      </c>
      <c r="J1987">
        <v>428</v>
      </c>
      <c r="K1987" t="s">
        <v>2903</v>
      </c>
      <c r="L1987">
        <v>620</v>
      </c>
      <c r="M1987">
        <v>44.26</v>
      </c>
      <c r="N1987">
        <v>2015</v>
      </c>
      <c r="O1987" t="str">
        <f>VLOOKUP(C1987, Query[[Country]:[Population Rank]],2,FALSE)</f>
        <v>10</v>
      </c>
      <c r="P1987" t="str">
        <f>VLOOKUP(C1987, Query[[Country]:[Growth Rate]],3,FALSE)</f>
        <v>1.06%</v>
      </c>
      <c r="Q1987" t="str">
        <f>VLOOKUP(C1987, Query[[Country]:[World Percentage]],4,FALSE)</f>
        <v>1.65%</v>
      </c>
      <c r="R1987" t="str">
        <f>VLOOKUP(C1987, Query[[Country]:[Density]],5,FALSE)</f>
        <v>65.64</v>
      </c>
      <c r="S1987" t="str">
        <f>VLOOKUP(C1987, Query[[Country]:[Land Area]],6, FALSE)</f>
        <v>1,943,950</v>
      </c>
      <c r="T1987" t="str">
        <f>VLOOKUP(C1987, Query[[Country]:[Area]],10, FALSE)</f>
        <v>1,964,375</v>
      </c>
      <c r="U1987" t="str">
        <f>VLOOKUP(C1987, Query[[Country]:[Region]],12, FALSE)</f>
        <v>Americas</v>
      </c>
      <c r="V1987" t="str">
        <f>VLOOKUP(C1987, Query[[Country]:[Subregion]],13, FALSE)</f>
        <v>Central America</v>
      </c>
      <c r="W1987" t="str">
        <f>VLOOKUP(C1987, Query[[Country]:[GDP (IMF)]],16, FALSE)</f>
        <v>$1.30 Tn</v>
      </c>
      <c r="X1987" t="str">
        <f>VLOOKUP(C1987, Query[[Country]:[GDP (UN)]],17, FALSE)</f>
        <v>$1.08 Tn</v>
      </c>
      <c r="Y1987">
        <f>VLOOKUP(C1987, Query[[Country]:[GDP Per Capita]],18, FALSE)</f>
        <v>10065.32</v>
      </c>
    </row>
    <row r="1988" spans="1:25" x14ac:dyDescent="0.2">
      <c r="A1988">
        <v>787</v>
      </c>
      <c r="B1988" t="s">
        <v>1009</v>
      </c>
      <c r="C1988" t="s">
        <v>101</v>
      </c>
      <c r="D1988">
        <v>50</v>
      </c>
      <c r="E1988">
        <v>367</v>
      </c>
      <c r="F1988">
        <v>567</v>
      </c>
      <c r="G1988">
        <v>218</v>
      </c>
      <c r="H1988">
        <v>894</v>
      </c>
      <c r="I1988">
        <v>666</v>
      </c>
      <c r="J1988">
        <v>511</v>
      </c>
      <c r="K1988" t="s">
        <v>2900</v>
      </c>
      <c r="L1988">
        <v>533</v>
      </c>
      <c r="M1988">
        <v>44.26</v>
      </c>
      <c r="N1988">
        <v>2015</v>
      </c>
      <c r="O1988" t="str">
        <f>VLOOKUP(C1988, Query[[Country]:[Population Rank]],2,FALSE)</f>
        <v>19</v>
      </c>
      <c r="P1988" t="str">
        <f>VLOOKUP(C1988, Query[[Country]:[Growth Rate]],3,FALSE)</f>
        <v>0.32%</v>
      </c>
      <c r="Q1988" t="str">
        <f>VLOOKUP(C1988, Query[[Country]:[World Percentage]],4,FALSE)</f>
        <v>1.07%</v>
      </c>
      <c r="R1988" t="str">
        <f>VLOOKUP(C1988, Query[[Country]:[Density]],5,FALSE)</f>
        <v>234.61</v>
      </c>
      <c r="S1988" t="str">
        <f>VLOOKUP(C1988, Query[[Country]:[Land Area]],6, FALSE)</f>
        <v>348,560</v>
      </c>
      <c r="T1988" t="str">
        <f>VLOOKUP(C1988, Query[[Country]:[Area]],10, FALSE)</f>
        <v>357,114</v>
      </c>
      <c r="U1988" t="str">
        <f>VLOOKUP(C1988, Query[[Country]:[Region]],12, FALSE)</f>
        <v>Europe</v>
      </c>
      <c r="V1988" t="str">
        <f>VLOOKUP(C1988, Query[[Country]:[Subregion]],13, FALSE)</f>
        <v>Western Europe</v>
      </c>
      <c r="W1988" t="str">
        <f>VLOOKUP(C1988, Query[[Country]:[GDP (IMF)]],16, FALSE)</f>
        <v>$4.16 Tn</v>
      </c>
      <c r="X1988" t="str">
        <f>VLOOKUP(C1988, Query[[Country]:[GDP (UN)]],17, FALSE)</f>
        <v>$3.48 Tn</v>
      </c>
      <c r="Y1988">
        <f>VLOOKUP(C1988, Query[[Country]:[GDP Per Capita]],18, FALSE)</f>
        <v>49617.15</v>
      </c>
    </row>
    <row r="1989" spans="1:25" x14ac:dyDescent="0.2">
      <c r="A1989">
        <v>788</v>
      </c>
      <c r="B1989" t="s">
        <v>842</v>
      </c>
      <c r="C1989" t="s">
        <v>138</v>
      </c>
      <c r="D1989">
        <v>46</v>
      </c>
      <c r="E1989">
        <v>367</v>
      </c>
      <c r="F1989">
        <v>567</v>
      </c>
      <c r="G1989">
        <v>218</v>
      </c>
      <c r="H1989">
        <v>525</v>
      </c>
      <c r="I1989">
        <v>754</v>
      </c>
      <c r="J1989">
        <v>511</v>
      </c>
      <c r="K1989" t="s">
        <v>2903</v>
      </c>
      <c r="L1989">
        <v>871</v>
      </c>
      <c r="M1989">
        <v>44.26</v>
      </c>
      <c r="N1989">
        <v>2015</v>
      </c>
      <c r="O1989" t="str">
        <f>VLOOKUP(C1989, Query[[Country]:[Population Rank]],2,FALSE)</f>
        <v>1</v>
      </c>
      <c r="P1989" t="str">
        <f>VLOOKUP(C1989, Query[[Country]:[Growth Rate]],3,FALSE)</f>
        <v>0.39%</v>
      </c>
      <c r="Q1989" t="str">
        <f>VLOOKUP(C1989, Query[[Country]:[World Percentage]],4,FALSE)</f>
        <v>18.47%</v>
      </c>
      <c r="R1989" t="str">
        <f>VLOOKUP(C1989, Query[[Country]:[Density]],5,FALSE)</f>
        <v>148.28</v>
      </c>
      <c r="S1989" t="str">
        <f>VLOOKUP(C1989, Query[[Country]:[Land Area]],6, FALSE)</f>
        <v>9,388,211</v>
      </c>
      <c r="T1989" t="str">
        <f>VLOOKUP(C1989, Query[[Country]:[Area]],10, FALSE)</f>
        <v>9,706,961</v>
      </c>
      <c r="U1989" t="str">
        <f>VLOOKUP(C1989, Query[[Country]:[Region]],12, FALSE)</f>
        <v>Asia</v>
      </c>
      <c r="V1989" t="str">
        <f>VLOOKUP(C1989, Query[[Country]:[Subregion]],13, FALSE)</f>
        <v>Eastern Asia</v>
      </c>
      <c r="W1989" t="str">
        <f>VLOOKUP(C1989, Query[[Country]:[GDP (IMF)]],16, FALSE)</f>
        <v>$15.47 Tn</v>
      </c>
      <c r="X1989" t="str">
        <f>VLOOKUP(C1989, Query[[Country]:[GDP (UN)]],17, FALSE)</f>
        <v>$11.22 Tn</v>
      </c>
      <c r="Y1989">
        <f>VLOOKUP(C1989, Query[[Country]:[GDP Per Capita]],18, FALSE)</f>
        <v>10746.78</v>
      </c>
    </row>
    <row r="1990" spans="1:25" x14ac:dyDescent="0.2">
      <c r="A1990">
        <v>789</v>
      </c>
      <c r="B1990" t="s">
        <v>812</v>
      </c>
      <c r="C1990" t="s">
        <v>113</v>
      </c>
      <c r="D1990">
        <v>5</v>
      </c>
      <c r="E1990">
        <v>367</v>
      </c>
      <c r="F1990">
        <v>567</v>
      </c>
      <c r="G1990">
        <v>218</v>
      </c>
      <c r="H1990">
        <v>769</v>
      </c>
      <c r="I1990">
        <v>570</v>
      </c>
      <c r="J1990">
        <v>511</v>
      </c>
      <c r="K1990" t="s">
        <v>2900</v>
      </c>
      <c r="L1990">
        <v>782</v>
      </c>
      <c r="M1990">
        <v>44.26</v>
      </c>
      <c r="N1990">
        <v>2015</v>
      </c>
      <c r="O1990" t="str">
        <f>VLOOKUP(C1990, Query[[Country]:[Population Rank]],2,FALSE)</f>
        <v>119</v>
      </c>
      <c r="P1990" t="str">
        <f>VLOOKUP(C1990, Query[[Country]:[Growth Rate]],3,FALSE)</f>
        <v>0.79%</v>
      </c>
      <c r="Q1990" t="str">
        <f>VLOOKUP(C1990, Query[[Country]:[World Percentage]],4,FALSE)</f>
        <v>0.07%</v>
      </c>
      <c r="R1990" t="str">
        <f>VLOOKUP(C1990, Query[[Country]:[Density]],5,FALSE)</f>
        <v>16.74</v>
      </c>
      <c r="S1990" t="str">
        <f>VLOOKUP(C1990, Query[[Country]:[Land Area]],6, FALSE)</f>
        <v>365,268</v>
      </c>
      <c r="T1990" t="str">
        <f>VLOOKUP(C1990, Query[[Country]:[Area]],10, FALSE)</f>
        <v>323,802</v>
      </c>
      <c r="U1990" t="str">
        <f>VLOOKUP(C1990, Query[[Country]:[Region]],12, FALSE)</f>
        <v>Europe</v>
      </c>
      <c r="V1990" t="str">
        <f>VLOOKUP(C1990, Query[[Country]:[Subregion]],13, FALSE)</f>
        <v>Northern Europe</v>
      </c>
      <c r="W1990" t="str">
        <f>VLOOKUP(C1990, Query[[Country]:[GDP (IMF)]],16, FALSE)</f>
        <v>$438.62 Bn</v>
      </c>
      <c r="X1990" t="str">
        <f>VLOOKUP(C1990, Query[[Country]:[GDP (UN)]],17, FALSE)</f>
        <v>$371.07 Bn</v>
      </c>
      <c r="Y1990">
        <f>VLOOKUP(C1990, Query[[Country]:[GDP Per Capita]],18, FALSE)</f>
        <v>80908.23</v>
      </c>
    </row>
    <row r="1991" spans="1:25" x14ac:dyDescent="0.2">
      <c r="A1991">
        <v>790</v>
      </c>
      <c r="B1991" t="s">
        <v>814</v>
      </c>
      <c r="C1991" t="s">
        <v>15</v>
      </c>
      <c r="D1991">
        <v>210</v>
      </c>
      <c r="E1991">
        <v>341</v>
      </c>
      <c r="F1991">
        <v>467</v>
      </c>
      <c r="G1991">
        <v>218</v>
      </c>
      <c r="H1991">
        <v>794</v>
      </c>
      <c r="I1991">
        <v>769</v>
      </c>
      <c r="J1991">
        <v>428</v>
      </c>
      <c r="K1991" t="s">
        <v>2903</v>
      </c>
      <c r="L1991">
        <v>581</v>
      </c>
      <c r="M1991">
        <v>44.25</v>
      </c>
      <c r="N1991">
        <v>2015</v>
      </c>
      <c r="O1991" t="str">
        <f>VLOOKUP(C1991, Query[[Country]:[Population Rank]],2,FALSE)</f>
        <v>3</v>
      </c>
      <c r="P1991" t="str">
        <f>VLOOKUP(C1991, Query[[Country]:[Growth Rate]],3,FALSE)</f>
        <v>0.59%</v>
      </c>
      <c r="Q1991" t="str">
        <f>VLOOKUP(C1991, Query[[Country]:[World Percentage]],4,FALSE)</f>
        <v>4.25%</v>
      </c>
      <c r="R1991" t="str">
        <f>VLOOKUP(C1991, Query[[Country]:[Density]],5,FALSE)</f>
        <v>35.32</v>
      </c>
      <c r="S1991" t="str">
        <f>VLOOKUP(C1991, Query[[Country]:[Land Area]],6, FALSE)</f>
        <v>9,147,420</v>
      </c>
      <c r="T1991" t="str">
        <f>VLOOKUP(C1991, Query[[Country]:[Area]],10, FALSE)</f>
        <v>9,372,610</v>
      </c>
      <c r="U1991" t="str">
        <f>VLOOKUP(C1991, Query[[Country]:[Region]],12, FALSE)</f>
        <v>Americas</v>
      </c>
      <c r="V1991" t="str">
        <f>VLOOKUP(C1991, Query[[Country]:[Subregion]],13, FALSE)</f>
        <v>Northern America</v>
      </c>
      <c r="W1991" t="str">
        <f>VLOOKUP(C1991, Query[[Country]:[GDP (IMF)]],16, FALSE)</f>
        <v>$22.20 Tn</v>
      </c>
      <c r="X1991" t="str">
        <f>VLOOKUP(C1991, Query[[Country]:[GDP (UN)]],17, FALSE)</f>
        <v>$18.62 Tn</v>
      </c>
      <c r="Y1991">
        <f>VLOOKUP(C1991, Query[[Country]:[GDP Per Capita]],18, FALSE)</f>
        <v>67063.27</v>
      </c>
    </row>
    <row r="1992" spans="1:25" x14ac:dyDescent="0.2">
      <c r="A1992">
        <v>791</v>
      </c>
      <c r="B1992" t="s">
        <v>855</v>
      </c>
      <c r="C1992" t="s">
        <v>856</v>
      </c>
      <c r="D1992">
        <v>1</v>
      </c>
      <c r="E1992">
        <v>340</v>
      </c>
      <c r="F1992">
        <v>567</v>
      </c>
      <c r="G1992">
        <v>218</v>
      </c>
      <c r="H1992">
        <v>799</v>
      </c>
      <c r="I1992">
        <v>642</v>
      </c>
      <c r="J1992">
        <v>645</v>
      </c>
      <c r="K1992" t="s">
        <v>2900</v>
      </c>
      <c r="L1992">
        <v>684</v>
      </c>
      <c r="M1992">
        <v>44.25</v>
      </c>
      <c r="N1992">
        <v>2015</v>
      </c>
      <c r="O1992" t="str">
        <f>VLOOKUP(C1992, Query[[Country]:[Population Rank]],2,FALSE)</f>
        <v>142</v>
      </c>
      <c r="P1992" t="str">
        <f>VLOOKUP(C1992, Query[[Country]:[Growth Rate]],3,FALSE)</f>
        <v>-1.35%</v>
      </c>
      <c r="Q1992" t="str">
        <f>VLOOKUP(C1992, Query[[Country]:[World Percentage]],4,FALSE)</f>
        <v>0.03%</v>
      </c>
      <c r="R1992" t="str">
        <f>VLOOKUP(C1992, Query[[Country]:[Density]],5,FALSE)</f>
        <v>41.69</v>
      </c>
      <c r="S1992" t="str">
        <f>VLOOKUP(C1992, Query[[Country]:[Land Area]],6, FALSE)</f>
        <v>62,674</v>
      </c>
      <c r="T1992" t="str">
        <f>VLOOKUP(C1992, Query[[Country]:[Area]],10, FALSE)</f>
        <v>65,300</v>
      </c>
      <c r="U1992" t="str">
        <f>VLOOKUP(C1992, Query[[Country]:[Region]],12, FALSE)</f>
        <v>Europe</v>
      </c>
      <c r="V1992" t="str">
        <f>VLOOKUP(C1992, Query[[Country]:[Subregion]],13, FALSE)</f>
        <v>Northern Europe</v>
      </c>
      <c r="W1992" t="str">
        <f>VLOOKUP(C1992, Query[[Country]:[GDP (IMF)]],16, FALSE)</f>
        <v>$57.60 Bn</v>
      </c>
      <c r="X1992" t="str">
        <f>VLOOKUP(C1992, Query[[Country]:[GDP (UN)]],17, FALSE)</f>
        <v>$42.77 Bn</v>
      </c>
      <c r="Y1992">
        <f>VLOOKUP(C1992, Query[[Country]:[GDP Per Capita]],18, FALSE)</f>
        <v>21159.4</v>
      </c>
    </row>
    <row r="1993" spans="1:25" x14ac:dyDescent="0.2">
      <c r="A1993">
        <v>792</v>
      </c>
      <c r="B1993" t="s">
        <v>770</v>
      </c>
      <c r="C1993" t="s">
        <v>15</v>
      </c>
      <c r="D1993">
        <v>211</v>
      </c>
      <c r="E1993">
        <v>172</v>
      </c>
      <c r="F1993">
        <v>567</v>
      </c>
      <c r="G1993">
        <v>218</v>
      </c>
      <c r="H1993">
        <v>702</v>
      </c>
      <c r="I1993">
        <v>790</v>
      </c>
      <c r="J1993">
        <v>812</v>
      </c>
      <c r="K1993" t="s">
        <v>2895</v>
      </c>
      <c r="L1993">
        <v>871</v>
      </c>
      <c r="M1993">
        <v>44.25</v>
      </c>
      <c r="N1993">
        <v>2015</v>
      </c>
      <c r="O1993" t="str">
        <f>VLOOKUP(C1993, Query[[Country]:[Population Rank]],2,FALSE)</f>
        <v>3</v>
      </c>
      <c r="P1993" t="str">
        <f>VLOOKUP(C1993, Query[[Country]:[Growth Rate]],3,FALSE)</f>
        <v>0.59%</v>
      </c>
      <c r="Q1993" t="str">
        <f>VLOOKUP(C1993, Query[[Country]:[World Percentage]],4,FALSE)</f>
        <v>4.25%</v>
      </c>
      <c r="R1993" t="str">
        <f>VLOOKUP(C1993, Query[[Country]:[Density]],5,FALSE)</f>
        <v>35.32</v>
      </c>
      <c r="S1993" t="str">
        <f>VLOOKUP(C1993, Query[[Country]:[Land Area]],6, FALSE)</f>
        <v>9,147,420</v>
      </c>
      <c r="T1993" t="str">
        <f>VLOOKUP(C1993, Query[[Country]:[Area]],10, FALSE)</f>
        <v>9,372,610</v>
      </c>
      <c r="U1993" t="str">
        <f>VLOOKUP(C1993, Query[[Country]:[Region]],12, FALSE)</f>
        <v>Americas</v>
      </c>
      <c r="V1993" t="str">
        <f>VLOOKUP(C1993, Query[[Country]:[Subregion]],13, FALSE)</f>
        <v>Northern America</v>
      </c>
      <c r="W1993" t="str">
        <f>VLOOKUP(C1993, Query[[Country]:[GDP (IMF)]],16, FALSE)</f>
        <v>$22.20 Tn</v>
      </c>
      <c r="X1993" t="str">
        <f>VLOOKUP(C1993, Query[[Country]:[GDP (UN)]],17, FALSE)</f>
        <v>$18.62 Tn</v>
      </c>
      <c r="Y1993">
        <f>VLOOKUP(C1993, Query[[Country]:[GDP Per Capita]],18, FALSE)</f>
        <v>67063.27</v>
      </c>
    </row>
    <row r="1994" spans="1:25" x14ac:dyDescent="0.2">
      <c r="A1994">
        <v>793</v>
      </c>
      <c r="B1994" t="s">
        <v>816</v>
      </c>
      <c r="C1994" t="s">
        <v>101</v>
      </c>
      <c r="D1994">
        <v>51</v>
      </c>
      <c r="E1994">
        <v>367</v>
      </c>
      <c r="F1994">
        <v>567</v>
      </c>
      <c r="G1994">
        <v>218</v>
      </c>
      <c r="H1994">
        <v>767</v>
      </c>
      <c r="I1994">
        <v>691</v>
      </c>
      <c r="J1994">
        <v>645</v>
      </c>
      <c r="K1994" t="s">
        <v>2900</v>
      </c>
      <c r="L1994">
        <v>782</v>
      </c>
      <c r="M1994">
        <v>44.25</v>
      </c>
      <c r="N1994">
        <v>2015</v>
      </c>
      <c r="O1994" t="str">
        <f>VLOOKUP(C1994, Query[[Country]:[Population Rank]],2,FALSE)</f>
        <v>19</v>
      </c>
      <c r="P1994" t="str">
        <f>VLOOKUP(C1994, Query[[Country]:[Growth Rate]],3,FALSE)</f>
        <v>0.32%</v>
      </c>
      <c r="Q1994" t="str">
        <f>VLOOKUP(C1994, Query[[Country]:[World Percentage]],4,FALSE)</f>
        <v>1.07%</v>
      </c>
      <c r="R1994" t="str">
        <f>VLOOKUP(C1994, Query[[Country]:[Density]],5,FALSE)</f>
        <v>234.61</v>
      </c>
      <c r="S1994" t="str">
        <f>VLOOKUP(C1994, Query[[Country]:[Land Area]],6, FALSE)</f>
        <v>348,560</v>
      </c>
      <c r="T1994" t="str">
        <f>VLOOKUP(C1994, Query[[Country]:[Area]],10, FALSE)</f>
        <v>357,114</v>
      </c>
      <c r="U1994" t="str">
        <f>VLOOKUP(C1994, Query[[Country]:[Region]],12, FALSE)</f>
        <v>Europe</v>
      </c>
      <c r="V1994" t="str">
        <f>VLOOKUP(C1994, Query[[Country]:[Subregion]],13, FALSE)</f>
        <v>Western Europe</v>
      </c>
      <c r="W1994" t="str">
        <f>VLOOKUP(C1994, Query[[Country]:[GDP (IMF)]],16, FALSE)</f>
        <v>$4.16 Tn</v>
      </c>
      <c r="X1994" t="str">
        <f>VLOOKUP(C1994, Query[[Country]:[GDP (UN)]],17, FALSE)</f>
        <v>$3.48 Tn</v>
      </c>
      <c r="Y1994">
        <f>VLOOKUP(C1994, Query[[Country]:[GDP Per Capita]],18, FALSE)</f>
        <v>49617.15</v>
      </c>
    </row>
    <row r="1995" spans="1:25" x14ac:dyDescent="0.2">
      <c r="A1995">
        <v>794</v>
      </c>
      <c r="B1995" t="s">
        <v>752</v>
      </c>
      <c r="C1995" t="s">
        <v>15</v>
      </c>
      <c r="D1995">
        <v>212</v>
      </c>
      <c r="E1995">
        <v>367</v>
      </c>
      <c r="F1995">
        <v>310</v>
      </c>
      <c r="G1995">
        <v>218</v>
      </c>
      <c r="H1995">
        <v>741</v>
      </c>
      <c r="I1995">
        <v>662</v>
      </c>
      <c r="J1995">
        <v>511</v>
      </c>
      <c r="K1995" t="s">
        <v>2914</v>
      </c>
      <c r="L1995">
        <v>593</v>
      </c>
      <c r="M1995">
        <v>44.25</v>
      </c>
      <c r="N1995">
        <v>2015</v>
      </c>
      <c r="O1995" t="str">
        <f>VLOOKUP(C1995, Query[[Country]:[Population Rank]],2,FALSE)</f>
        <v>3</v>
      </c>
      <c r="P1995" t="str">
        <f>VLOOKUP(C1995, Query[[Country]:[Growth Rate]],3,FALSE)</f>
        <v>0.59%</v>
      </c>
      <c r="Q1995" t="str">
        <f>VLOOKUP(C1995, Query[[Country]:[World Percentage]],4,FALSE)</f>
        <v>4.25%</v>
      </c>
      <c r="R1995" t="str">
        <f>VLOOKUP(C1995, Query[[Country]:[Density]],5,FALSE)</f>
        <v>35.32</v>
      </c>
      <c r="S1995" t="str">
        <f>VLOOKUP(C1995, Query[[Country]:[Land Area]],6, FALSE)</f>
        <v>9,147,420</v>
      </c>
      <c r="T1995" t="str">
        <f>VLOOKUP(C1995, Query[[Country]:[Area]],10, FALSE)</f>
        <v>9,372,610</v>
      </c>
      <c r="U1995" t="str">
        <f>VLOOKUP(C1995, Query[[Country]:[Region]],12, FALSE)</f>
        <v>Americas</v>
      </c>
      <c r="V1995" t="str">
        <f>VLOOKUP(C1995, Query[[Country]:[Subregion]],13, FALSE)</f>
        <v>Northern America</v>
      </c>
      <c r="W1995" t="str">
        <f>VLOOKUP(C1995, Query[[Country]:[GDP (IMF)]],16, FALSE)</f>
        <v>$22.20 Tn</v>
      </c>
      <c r="X1995" t="str">
        <f>VLOOKUP(C1995, Query[[Country]:[GDP (UN)]],17, FALSE)</f>
        <v>$18.62 Tn</v>
      </c>
      <c r="Y1995">
        <f>VLOOKUP(C1995, Query[[Country]:[GDP Per Capita]],18, FALSE)</f>
        <v>67063.27</v>
      </c>
    </row>
    <row r="1996" spans="1:25" x14ac:dyDescent="0.2">
      <c r="A1996">
        <v>795</v>
      </c>
      <c r="B1996" t="s">
        <v>836</v>
      </c>
      <c r="C1996" t="s">
        <v>138</v>
      </c>
      <c r="D1996">
        <v>47</v>
      </c>
      <c r="E1996">
        <v>367</v>
      </c>
      <c r="F1996">
        <v>427</v>
      </c>
      <c r="G1996">
        <v>218</v>
      </c>
      <c r="H1996">
        <v>663</v>
      </c>
      <c r="I1996">
        <v>806</v>
      </c>
      <c r="J1996">
        <v>812</v>
      </c>
      <c r="K1996" t="s">
        <v>2891</v>
      </c>
      <c r="L1996">
        <v>749</v>
      </c>
      <c r="M1996">
        <v>44.25</v>
      </c>
      <c r="N1996">
        <v>2015</v>
      </c>
      <c r="O1996" t="str">
        <f>VLOOKUP(C1996, Query[[Country]:[Population Rank]],2,FALSE)</f>
        <v>1</v>
      </c>
      <c r="P1996" t="str">
        <f>VLOOKUP(C1996, Query[[Country]:[Growth Rate]],3,FALSE)</f>
        <v>0.39%</v>
      </c>
      <c r="Q1996" t="str">
        <f>VLOOKUP(C1996, Query[[Country]:[World Percentage]],4,FALSE)</f>
        <v>18.47%</v>
      </c>
      <c r="R1996" t="str">
        <f>VLOOKUP(C1996, Query[[Country]:[Density]],5,FALSE)</f>
        <v>148.28</v>
      </c>
      <c r="S1996" t="str">
        <f>VLOOKUP(C1996, Query[[Country]:[Land Area]],6, FALSE)</f>
        <v>9,388,211</v>
      </c>
      <c r="T1996" t="str">
        <f>VLOOKUP(C1996, Query[[Country]:[Area]],10, FALSE)</f>
        <v>9,706,961</v>
      </c>
      <c r="U1996" t="str">
        <f>VLOOKUP(C1996, Query[[Country]:[Region]],12, FALSE)</f>
        <v>Asia</v>
      </c>
      <c r="V1996" t="str">
        <f>VLOOKUP(C1996, Query[[Country]:[Subregion]],13, FALSE)</f>
        <v>Eastern Asia</v>
      </c>
      <c r="W1996" t="str">
        <f>VLOOKUP(C1996, Query[[Country]:[GDP (IMF)]],16, FALSE)</f>
        <v>$15.47 Tn</v>
      </c>
      <c r="X1996" t="str">
        <f>VLOOKUP(C1996, Query[[Country]:[GDP (UN)]],17, FALSE)</f>
        <v>$11.22 Tn</v>
      </c>
      <c r="Y1996">
        <f>VLOOKUP(C1996, Query[[Country]:[GDP Per Capita]],18, FALSE)</f>
        <v>10746.78</v>
      </c>
    </row>
    <row r="1997" spans="1:25" x14ac:dyDescent="0.2">
      <c r="A1997">
        <v>796</v>
      </c>
      <c r="B1997" t="s">
        <v>819</v>
      </c>
      <c r="C1997" t="s">
        <v>820</v>
      </c>
      <c r="D1997">
        <v>1</v>
      </c>
      <c r="E1997">
        <v>285</v>
      </c>
      <c r="F1997">
        <v>469</v>
      </c>
      <c r="G1997">
        <v>180</v>
      </c>
      <c r="H1997">
        <v>697</v>
      </c>
      <c r="I1997">
        <v>730</v>
      </c>
      <c r="J1997">
        <v>511</v>
      </c>
      <c r="K1997" t="s">
        <v>2880</v>
      </c>
      <c r="L1997">
        <v>871</v>
      </c>
      <c r="M1997">
        <v>44.25</v>
      </c>
      <c r="N1997">
        <v>2015</v>
      </c>
      <c r="O1997" t="str">
        <f>VLOOKUP(C1997, Query[[Country]:[Population Rank]],2,FALSE)</f>
        <v>14</v>
      </c>
      <c r="P1997" t="str">
        <f>VLOOKUP(C1997, Query[[Country]:[Growth Rate]],3,FALSE)</f>
        <v>1.94%</v>
      </c>
      <c r="Q1997" t="str">
        <f>VLOOKUP(C1997, Query[[Country]:[World Percentage]],4,FALSE)</f>
        <v>1.31%</v>
      </c>
      <c r="R1997" t="str">
        <f>VLOOKUP(C1997, Query[[Country]:[Density]],5,FALSE)</f>
        <v>102.08</v>
      </c>
      <c r="S1997" t="str">
        <f>VLOOKUP(C1997, Query[[Country]:[Land Area]],6, FALSE)</f>
        <v>995,450</v>
      </c>
      <c r="T1997" t="str">
        <f>VLOOKUP(C1997, Query[[Country]:[Area]],10, FALSE)</f>
        <v>1,002,450</v>
      </c>
      <c r="U1997" t="str">
        <f>VLOOKUP(C1997, Query[[Country]:[Region]],12, FALSE)</f>
        <v>Africa</v>
      </c>
      <c r="V1997" t="str">
        <f>VLOOKUP(C1997, Query[[Country]:[Subregion]],13, FALSE)</f>
        <v>Northern Africa</v>
      </c>
      <c r="W1997" t="str">
        <f>VLOOKUP(C1997, Query[[Country]:[GDP (IMF)]],16, FALSE)</f>
        <v>$331.36 Bn</v>
      </c>
      <c r="X1997" t="str">
        <f>VLOOKUP(C1997, Query[[Country]:[GDP (UN)]],17, FALSE)</f>
        <v>$270.14 Bn</v>
      </c>
      <c r="Y1997">
        <f>VLOOKUP(C1997, Query[[Country]:[GDP Per Capita]],18, FALSE)</f>
        <v>3238.01</v>
      </c>
    </row>
    <row r="1998" spans="1:25" x14ac:dyDescent="0.2">
      <c r="A1998">
        <v>797</v>
      </c>
      <c r="B1998" t="s">
        <v>790</v>
      </c>
      <c r="C1998" t="s">
        <v>66</v>
      </c>
      <c r="D1998">
        <v>38</v>
      </c>
      <c r="E1998">
        <v>207</v>
      </c>
      <c r="F1998">
        <v>567</v>
      </c>
      <c r="G1998">
        <v>218</v>
      </c>
      <c r="H1998">
        <v>637</v>
      </c>
      <c r="I1998">
        <v>768</v>
      </c>
      <c r="J1998">
        <v>812</v>
      </c>
      <c r="K1998" t="s">
        <v>2891</v>
      </c>
      <c r="L1998">
        <v>787</v>
      </c>
      <c r="M1998">
        <v>44.25</v>
      </c>
      <c r="N1998">
        <v>2015</v>
      </c>
      <c r="O1998" t="str">
        <f>VLOOKUP(C1998, Query[[Country]:[Population Rank]],2,FALSE)</f>
        <v>22</v>
      </c>
      <c r="P1998" t="str">
        <f>VLOOKUP(C1998, Query[[Country]:[Growth Rate]],3,FALSE)</f>
        <v>0.22%</v>
      </c>
      <c r="Q1998" t="str">
        <f>VLOOKUP(C1998, Query[[Country]:[World Percentage]],4,FALSE)</f>
        <v>0.84%</v>
      </c>
      <c r="R1998" t="str">
        <f>VLOOKUP(C1998, Query[[Country]:[Density]],5,FALSE)</f>
        <v>118.31</v>
      </c>
      <c r="S1998" t="str">
        <f>VLOOKUP(C1998, Query[[Country]:[Land Area]],6, FALSE)</f>
        <v>547,557</v>
      </c>
      <c r="T1998" t="str">
        <f>VLOOKUP(C1998, Query[[Country]:[Area]],10, FALSE)</f>
        <v>551,695</v>
      </c>
      <c r="U1998" t="str">
        <f>VLOOKUP(C1998, Query[[Country]:[Region]],12, FALSE)</f>
        <v>Europe</v>
      </c>
      <c r="V1998" t="str">
        <f>VLOOKUP(C1998, Query[[Country]:[Subregion]],13, FALSE)</f>
        <v>Western Europe</v>
      </c>
      <c r="W1998" t="str">
        <f>VLOOKUP(C1998, Query[[Country]:[GDP (IMF)]],16, FALSE)</f>
        <v>$2.88 Tn</v>
      </c>
      <c r="X1998" t="str">
        <f>VLOOKUP(C1998, Query[[Country]:[GDP (UN)]],17, FALSE)</f>
        <v>$2.47 Tn</v>
      </c>
      <c r="Y1998">
        <f>VLOOKUP(C1998, Query[[Country]:[GDP Per Capita]],18, FALSE)</f>
        <v>44061.52</v>
      </c>
    </row>
    <row r="1999" spans="1:25" x14ac:dyDescent="0.2">
      <c r="A1999">
        <v>798</v>
      </c>
      <c r="B1999" t="s">
        <v>792</v>
      </c>
      <c r="C1999" t="s">
        <v>30</v>
      </c>
      <c r="D1999">
        <v>58</v>
      </c>
      <c r="E1999">
        <v>367</v>
      </c>
      <c r="F1999">
        <v>567</v>
      </c>
      <c r="G1999">
        <v>218</v>
      </c>
      <c r="H1999">
        <v>993</v>
      </c>
      <c r="I1999">
        <v>586</v>
      </c>
      <c r="J1999">
        <v>645</v>
      </c>
      <c r="K1999" t="s">
        <v>2915</v>
      </c>
      <c r="L1999">
        <v>488</v>
      </c>
      <c r="M1999">
        <v>44.25</v>
      </c>
      <c r="N1999">
        <v>2015</v>
      </c>
      <c r="O1999" t="str">
        <f>VLOOKUP(C1999, Query[[Country]:[Population Rank]],2,FALSE)</f>
        <v>11</v>
      </c>
      <c r="P1999" t="str">
        <f>VLOOKUP(C1999, Query[[Country]:[Growth Rate]],3,FALSE)</f>
        <v>-0.30%</v>
      </c>
      <c r="Q1999" t="str">
        <f>VLOOKUP(C1999, Query[[Country]:[World Percentage]],4,FALSE)</f>
        <v>1.62%</v>
      </c>
      <c r="R1999" t="str">
        <f>VLOOKUP(C1999, Query[[Country]:[Density]],5,FALSE)</f>
        <v>334.66</v>
      </c>
      <c r="S1999" t="str">
        <f>VLOOKUP(C1999, Query[[Country]:[Land Area]],6, FALSE)</f>
        <v>364,555</v>
      </c>
      <c r="T1999" t="str">
        <f>VLOOKUP(C1999, Query[[Country]:[Area]],10, FALSE)</f>
        <v>377,930</v>
      </c>
      <c r="U1999" t="str">
        <f>VLOOKUP(C1999, Query[[Country]:[Region]],12, FALSE)</f>
        <v>Asia</v>
      </c>
      <c r="V1999" t="str">
        <f>VLOOKUP(C1999, Query[[Country]:[Subregion]],13, FALSE)</f>
        <v>Eastern Asia</v>
      </c>
      <c r="W1999" t="str">
        <f>VLOOKUP(C1999, Query[[Country]:[GDP (IMF)]],16, FALSE)</f>
        <v>$5.50 Tn</v>
      </c>
      <c r="X1999" t="str">
        <f>VLOOKUP(C1999, Query[[Country]:[GDP (UN)]],17, FALSE)</f>
        <v>$4.94 Tn</v>
      </c>
      <c r="Y1999">
        <f>VLOOKUP(C1999, Query[[Country]:[GDP Per Capita]],18, FALSE)</f>
        <v>43450.14</v>
      </c>
    </row>
    <row r="2000" spans="1:25" x14ac:dyDescent="0.2">
      <c r="A2000">
        <v>799</v>
      </c>
      <c r="B2000" t="s">
        <v>821</v>
      </c>
      <c r="C2000" t="s">
        <v>159</v>
      </c>
      <c r="D2000">
        <v>29</v>
      </c>
      <c r="E2000">
        <v>367</v>
      </c>
      <c r="F2000">
        <v>567</v>
      </c>
      <c r="G2000">
        <v>218</v>
      </c>
      <c r="H2000">
        <v>541</v>
      </c>
      <c r="I2000">
        <v>703</v>
      </c>
      <c r="J2000">
        <v>428</v>
      </c>
      <c r="K2000" t="s">
        <v>2880</v>
      </c>
      <c r="L2000">
        <v>479</v>
      </c>
      <c r="M2000">
        <v>44.24</v>
      </c>
      <c r="N2000">
        <v>2015</v>
      </c>
      <c r="O2000" t="str">
        <f>VLOOKUP(C2000, Query[[Country]:[Population Rank]],2,FALSE)</f>
        <v>30</v>
      </c>
      <c r="P2000" t="str">
        <f>VLOOKUP(C2000, Query[[Country]:[Growth Rate]],3,FALSE)</f>
        <v>0.04%</v>
      </c>
      <c r="Q2000" t="str">
        <f>VLOOKUP(C2000, Query[[Country]:[World Percentage]],4,FALSE)</f>
        <v>0.60%</v>
      </c>
      <c r="R2000" t="str">
        <f>VLOOKUP(C2000, Query[[Country]:[Density]],5,FALSE)</f>
        <v>92.40</v>
      </c>
      <c r="S2000" t="str">
        <f>VLOOKUP(C2000, Query[[Country]:[Land Area]],6, FALSE)</f>
        <v>498,800</v>
      </c>
      <c r="T2000" t="str">
        <f>VLOOKUP(C2000, Query[[Country]:[Area]],10, FALSE)</f>
        <v>505,992</v>
      </c>
      <c r="U2000" t="str">
        <f>VLOOKUP(C2000, Query[[Country]:[Region]],12, FALSE)</f>
        <v>Europe</v>
      </c>
      <c r="V2000" t="str">
        <f>VLOOKUP(C2000, Query[[Country]:[Subregion]],13, FALSE)</f>
        <v>Southern Europe</v>
      </c>
      <c r="W2000" t="str">
        <f>VLOOKUP(C2000, Query[[Country]:[GDP (IMF)]],16, FALSE)</f>
        <v>$1.50 Tn</v>
      </c>
      <c r="X2000" t="str">
        <f>VLOOKUP(C2000, Query[[Country]:[GDP (UN)]],17, FALSE)</f>
        <v>$1.24 Tn</v>
      </c>
      <c r="Y2000">
        <f>VLOOKUP(C2000, Query[[Country]:[GDP Per Capita]],18, FALSE)</f>
        <v>32019.83</v>
      </c>
    </row>
    <row r="2001" spans="1:25" x14ac:dyDescent="0.2">
      <c r="A2001">
        <v>800</v>
      </c>
      <c r="B2001" t="s">
        <v>769</v>
      </c>
      <c r="C2001" t="s">
        <v>30</v>
      </c>
      <c r="D2001">
        <v>59</v>
      </c>
      <c r="E2001">
        <v>367</v>
      </c>
      <c r="F2001">
        <v>567</v>
      </c>
      <c r="G2001">
        <v>218</v>
      </c>
      <c r="H2001">
        <v>985</v>
      </c>
      <c r="I2001">
        <v>759</v>
      </c>
      <c r="J2001">
        <v>645</v>
      </c>
      <c r="K2001" t="s">
        <v>2900</v>
      </c>
      <c r="L2001">
        <v>727</v>
      </c>
      <c r="M2001">
        <v>44.24</v>
      </c>
      <c r="N2001">
        <v>2015</v>
      </c>
      <c r="O2001" t="str">
        <f>VLOOKUP(C2001, Query[[Country]:[Population Rank]],2,FALSE)</f>
        <v>11</v>
      </c>
      <c r="P2001" t="str">
        <f>VLOOKUP(C2001, Query[[Country]:[Growth Rate]],3,FALSE)</f>
        <v>-0.30%</v>
      </c>
      <c r="Q2001" t="str">
        <f>VLOOKUP(C2001, Query[[Country]:[World Percentage]],4,FALSE)</f>
        <v>1.62%</v>
      </c>
      <c r="R2001" t="str">
        <f>VLOOKUP(C2001, Query[[Country]:[Density]],5,FALSE)</f>
        <v>334.66</v>
      </c>
      <c r="S2001" t="str">
        <f>VLOOKUP(C2001, Query[[Country]:[Land Area]],6, FALSE)</f>
        <v>364,555</v>
      </c>
      <c r="T2001" t="str">
        <f>VLOOKUP(C2001, Query[[Country]:[Area]],10, FALSE)</f>
        <v>377,930</v>
      </c>
      <c r="U2001" t="str">
        <f>VLOOKUP(C2001, Query[[Country]:[Region]],12, FALSE)</f>
        <v>Asia</v>
      </c>
      <c r="V2001" t="str">
        <f>VLOOKUP(C2001, Query[[Country]:[Subregion]],13, FALSE)</f>
        <v>Eastern Asia</v>
      </c>
      <c r="W2001" t="str">
        <f>VLOOKUP(C2001, Query[[Country]:[GDP (IMF)]],16, FALSE)</f>
        <v>$5.50 Tn</v>
      </c>
      <c r="X2001" t="str">
        <f>VLOOKUP(C2001, Query[[Country]:[GDP (UN)]],17, FALSE)</f>
        <v>$4.94 Tn</v>
      </c>
      <c r="Y2001">
        <f>VLOOKUP(C2001, Query[[Country]:[GDP Per Capita]],18, FALSE)</f>
        <v>43450.14</v>
      </c>
    </row>
    <row r="2002" spans="1:25" x14ac:dyDescent="0.2">
      <c r="A2002">
        <v>801</v>
      </c>
      <c r="B2002" t="s">
        <v>969</v>
      </c>
      <c r="C2002" t="s">
        <v>101</v>
      </c>
      <c r="D2002">
        <v>52</v>
      </c>
      <c r="E2002">
        <v>367</v>
      </c>
      <c r="F2002">
        <v>567</v>
      </c>
      <c r="G2002">
        <v>218</v>
      </c>
      <c r="H2002">
        <v>729</v>
      </c>
      <c r="I2002">
        <v>619</v>
      </c>
      <c r="J2002">
        <v>645</v>
      </c>
      <c r="K2002" t="s">
        <v>2915</v>
      </c>
      <c r="L2002">
        <v>816</v>
      </c>
      <c r="M2002">
        <v>44.24</v>
      </c>
      <c r="N2002">
        <v>2015</v>
      </c>
      <c r="O2002" t="str">
        <f>VLOOKUP(C2002, Query[[Country]:[Population Rank]],2,FALSE)</f>
        <v>19</v>
      </c>
      <c r="P2002" t="str">
        <f>VLOOKUP(C2002, Query[[Country]:[Growth Rate]],3,FALSE)</f>
        <v>0.32%</v>
      </c>
      <c r="Q2002" t="str">
        <f>VLOOKUP(C2002, Query[[Country]:[World Percentage]],4,FALSE)</f>
        <v>1.07%</v>
      </c>
      <c r="R2002" t="str">
        <f>VLOOKUP(C2002, Query[[Country]:[Density]],5,FALSE)</f>
        <v>234.61</v>
      </c>
      <c r="S2002" t="str">
        <f>VLOOKUP(C2002, Query[[Country]:[Land Area]],6, FALSE)</f>
        <v>348,560</v>
      </c>
      <c r="T2002" t="str">
        <f>VLOOKUP(C2002, Query[[Country]:[Area]],10, FALSE)</f>
        <v>357,114</v>
      </c>
      <c r="U2002" t="str">
        <f>VLOOKUP(C2002, Query[[Country]:[Region]],12, FALSE)</f>
        <v>Europe</v>
      </c>
      <c r="V2002" t="str">
        <f>VLOOKUP(C2002, Query[[Country]:[Subregion]],13, FALSE)</f>
        <v>Western Europe</v>
      </c>
      <c r="W2002" t="str">
        <f>VLOOKUP(C2002, Query[[Country]:[GDP (IMF)]],16, FALSE)</f>
        <v>$4.16 Tn</v>
      </c>
      <c r="X2002" t="str">
        <f>VLOOKUP(C2002, Query[[Country]:[GDP (UN)]],17, FALSE)</f>
        <v>$3.48 Tn</v>
      </c>
      <c r="Y2002">
        <f>VLOOKUP(C2002, Query[[Country]:[GDP Per Capita]],18, FALSE)</f>
        <v>49617.15</v>
      </c>
    </row>
    <row r="2003" spans="1:25" x14ac:dyDescent="0.2">
      <c r="A2003">
        <v>802</v>
      </c>
      <c r="B2003" t="s">
        <v>2808</v>
      </c>
      <c r="C2003" t="s">
        <v>95</v>
      </c>
      <c r="D2003">
        <v>44</v>
      </c>
      <c r="E2003">
        <v>367</v>
      </c>
      <c r="F2003">
        <v>567</v>
      </c>
      <c r="G2003">
        <v>218</v>
      </c>
      <c r="H2003">
        <v>948</v>
      </c>
      <c r="I2003">
        <v>813</v>
      </c>
      <c r="J2003">
        <v>812</v>
      </c>
      <c r="K2003" t="s">
        <v>2900</v>
      </c>
      <c r="L2003">
        <v>766</v>
      </c>
      <c r="M2003">
        <v>44.24</v>
      </c>
      <c r="N2003">
        <v>2015</v>
      </c>
      <c r="O2003" t="str">
        <f>VLOOKUP(C2003, Query[[Country]:[Population Rank]],2,FALSE)</f>
        <v>23</v>
      </c>
      <c r="P2003" t="str">
        <f>VLOOKUP(C2003, Query[[Country]:[Growth Rate]],3,FALSE)</f>
        <v>-0.15%</v>
      </c>
      <c r="Q2003" t="str">
        <f>VLOOKUP(C2003, Query[[Country]:[World Percentage]],4,FALSE)</f>
        <v>0.78%</v>
      </c>
      <c r="R2003" t="str">
        <f>VLOOKUP(C2003, Query[[Country]:[Density]],5,FALSE)</f>
        <v>200.65</v>
      </c>
      <c r="S2003" t="str">
        <f>VLOOKUP(C2003, Query[[Country]:[Land Area]],6, FALSE)</f>
        <v>294,140</v>
      </c>
      <c r="T2003" t="str">
        <f>VLOOKUP(C2003, Query[[Country]:[Area]],10, FALSE)</f>
        <v>301,336</v>
      </c>
      <c r="U2003" t="str">
        <f>VLOOKUP(C2003, Query[[Country]:[Region]],12, FALSE)</f>
        <v>Europe</v>
      </c>
      <c r="V2003" t="str">
        <f>VLOOKUP(C2003, Query[[Country]:[Subregion]],13, FALSE)</f>
        <v>Southern Europe</v>
      </c>
      <c r="W2003" t="str">
        <f>VLOOKUP(C2003, Query[[Country]:[GDP (IMF)]],16, FALSE)</f>
        <v>$2.09 Tn</v>
      </c>
      <c r="X2003" t="str">
        <f>VLOOKUP(C2003, Query[[Country]:[GDP (UN)]],17, FALSE)</f>
        <v>$1.86 Tn</v>
      </c>
      <c r="Y2003">
        <f>VLOOKUP(C2003, Query[[Country]:[GDP Per Capita]],18, FALSE)</f>
        <v>34574.71</v>
      </c>
    </row>
    <row r="2004" spans="1:25" x14ac:dyDescent="0.2">
      <c r="A2004">
        <v>803</v>
      </c>
      <c r="B2004" t="s">
        <v>809</v>
      </c>
      <c r="C2004" t="s">
        <v>141</v>
      </c>
      <c r="D2004">
        <v>11</v>
      </c>
      <c r="E2004">
        <v>367</v>
      </c>
      <c r="F2004">
        <v>567</v>
      </c>
      <c r="G2004">
        <v>218</v>
      </c>
      <c r="H2004">
        <v>461</v>
      </c>
      <c r="I2004">
        <v>950</v>
      </c>
      <c r="J2004">
        <v>511</v>
      </c>
      <c r="K2004" t="s">
        <v>2880</v>
      </c>
      <c r="L2004">
        <v>871</v>
      </c>
      <c r="M2004">
        <v>44.24</v>
      </c>
      <c r="N2004">
        <v>2015</v>
      </c>
      <c r="O2004" t="str">
        <f>VLOOKUP(C2004, Query[[Country]:[Population Rank]],2,FALSE)</f>
        <v>57</v>
      </c>
      <c r="P2004" t="str">
        <f>VLOOKUP(C2004, Query[[Country]:[Growth Rate]],3,FALSE)</f>
        <v>0.18%</v>
      </c>
      <c r="Q2004" t="str">
        <f>VLOOKUP(C2004, Query[[Country]:[World Percentage]],4,FALSE)</f>
        <v>0.31%</v>
      </c>
      <c r="R2004" t="str">
        <f>VLOOKUP(C2004, Query[[Country]:[Density]],5,FALSE)</f>
        <v>658.05</v>
      </c>
      <c r="S2004" t="str">
        <f>VLOOKUP(C2004, Query[[Country]:[Land Area]],6, FALSE)</f>
        <v>35,410</v>
      </c>
      <c r="T2004" t="str">
        <f>VLOOKUP(C2004, Query[[Country]:[Area]],10, FALSE)</f>
        <v>36,193</v>
      </c>
      <c r="U2004" t="str">
        <f>VLOOKUP(C2004, Query[[Country]:[Region]],12, FALSE)</f>
        <v>Asia</v>
      </c>
      <c r="V2004" t="str">
        <f>VLOOKUP(C2004, Query[[Country]:[Subregion]],13, FALSE)</f>
        <v>Eastern Asia</v>
      </c>
      <c r="W2004" t="str">
        <f>VLOOKUP(C2004, Query[[Country]:[GDP (IMF)]],16, FALSE)</f>
        <v>$633.70 Bn</v>
      </c>
      <c r="X2004" t="str">
        <f>VLOOKUP(C2004, Query[[Country]:[GDP (UN)]],17, FALSE)</f>
        <v>-</v>
      </c>
      <c r="Y2004">
        <f>VLOOKUP(C2004, Query[[Country]:[GDP Per Capita]],18, FALSE)</f>
        <v>26607.09</v>
      </c>
    </row>
    <row r="2005" spans="1:25" x14ac:dyDescent="0.2">
      <c r="A2005">
        <v>804</v>
      </c>
      <c r="B2005" t="s">
        <v>736</v>
      </c>
      <c r="C2005" t="s">
        <v>138</v>
      </c>
      <c r="D2005">
        <v>48</v>
      </c>
      <c r="E2005">
        <v>367</v>
      </c>
      <c r="F2005">
        <v>331</v>
      </c>
      <c r="G2005">
        <v>218</v>
      </c>
      <c r="H2005">
        <v>796</v>
      </c>
      <c r="I2005">
        <v>943</v>
      </c>
      <c r="J2005">
        <v>368</v>
      </c>
      <c r="K2005" t="s">
        <v>2914</v>
      </c>
      <c r="L2005">
        <v>694</v>
      </c>
      <c r="M2005">
        <v>44.24</v>
      </c>
      <c r="N2005">
        <v>2015</v>
      </c>
      <c r="O2005" t="str">
        <f>VLOOKUP(C2005, Query[[Country]:[Population Rank]],2,FALSE)</f>
        <v>1</v>
      </c>
      <c r="P2005" t="str">
        <f>VLOOKUP(C2005, Query[[Country]:[Growth Rate]],3,FALSE)</f>
        <v>0.39%</v>
      </c>
      <c r="Q2005" t="str">
        <f>VLOOKUP(C2005, Query[[Country]:[World Percentage]],4,FALSE)</f>
        <v>18.47%</v>
      </c>
      <c r="R2005" t="str">
        <f>VLOOKUP(C2005, Query[[Country]:[Density]],5,FALSE)</f>
        <v>148.28</v>
      </c>
      <c r="S2005" t="str">
        <f>VLOOKUP(C2005, Query[[Country]:[Land Area]],6, FALSE)</f>
        <v>9,388,211</v>
      </c>
      <c r="T2005" t="str">
        <f>VLOOKUP(C2005, Query[[Country]:[Area]],10, FALSE)</f>
        <v>9,706,961</v>
      </c>
      <c r="U2005" t="str">
        <f>VLOOKUP(C2005, Query[[Country]:[Region]],12, FALSE)</f>
        <v>Asia</v>
      </c>
      <c r="V2005" t="str">
        <f>VLOOKUP(C2005, Query[[Country]:[Subregion]],13, FALSE)</f>
        <v>Eastern Asia</v>
      </c>
      <c r="W2005" t="str">
        <f>VLOOKUP(C2005, Query[[Country]:[GDP (IMF)]],16, FALSE)</f>
        <v>$15.47 Tn</v>
      </c>
      <c r="X2005" t="str">
        <f>VLOOKUP(C2005, Query[[Country]:[GDP (UN)]],17, FALSE)</f>
        <v>$11.22 Tn</v>
      </c>
      <c r="Y2005">
        <f>VLOOKUP(C2005, Query[[Country]:[GDP Per Capita]],18, FALSE)</f>
        <v>10746.78</v>
      </c>
    </row>
    <row r="2006" spans="1:25" x14ac:dyDescent="0.2">
      <c r="A2006">
        <v>805</v>
      </c>
      <c r="B2006" t="s">
        <v>2804</v>
      </c>
      <c r="C2006" t="s">
        <v>485</v>
      </c>
      <c r="D2006">
        <v>3</v>
      </c>
      <c r="E2006">
        <v>367</v>
      </c>
      <c r="F2006">
        <v>567</v>
      </c>
      <c r="G2006">
        <v>218</v>
      </c>
      <c r="H2006">
        <v>712</v>
      </c>
      <c r="I2006">
        <v>451</v>
      </c>
      <c r="J2006">
        <v>812</v>
      </c>
      <c r="K2006" t="s">
        <v>2891</v>
      </c>
      <c r="L2006">
        <v>505</v>
      </c>
      <c r="M2006">
        <v>44.23</v>
      </c>
      <c r="N2006">
        <v>2015</v>
      </c>
      <c r="O2006" t="str">
        <f>VLOOKUP(C2006, Query[[Country]:[Population Rank]],2,FALSE)</f>
        <v>63</v>
      </c>
      <c r="P2006" t="str">
        <f>VLOOKUP(C2006, Query[[Country]:[Growth Rate]],3,FALSE)</f>
        <v>0.87%</v>
      </c>
      <c r="Q2006" t="str">
        <f>VLOOKUP(C2006, Query[[Country]:[World Percentage]],4,FALSE)</f>
        <v>0.25%</v>
      </c>
      <c r="R2006" t="str">
        <f>VLOOKUP(C2006, Query[[Country]:[Density]],5,FALSE)</f>
        <v>25.28</v>
      </c>
      <c r="S2006" t="str">
        <f>VLOOKUP(C2006, Query[[Country]:[Land Area]],6, FALSE)</f>
        <v>743,532</v>
      </c>
      <c r="T2006" t="str">
        <f>VLOOKUP(C2006, Query[[Country]:[Area]],10, FALSE)</f>
        <v>756,102</v>
      </c>
      <c r="U2006" t="str">
        <f>VLOOKUP(C2006, Query[[Country]:[Region]],12, FALSE)</f>
        <v>Americas</v>
      </c>
      <c r="V2006" t="str">
        <f>VLOOKUP(C2006, Query[[Country]:[Subregion]],13, FALSE)</f>
        <v>South America</v>
      </c>
      <c r="W2006" t="str">
        <f>VLOOKUP(C2006, Query[[Country]:[GDP (IMF)]],16, FALSE)</f>
        <v>$313.56 Bn</v>
      </c>
      <c r="X2006" t="str">
        <f>VLOOKUP(C2006, Query[[Country]:[GDP (UN)]],17, FALSE)</f>
        <v>$247.05 Bn</v>
      </c>
      <c r="Y2006">
        <f>VLOOKUP(C2006, Query[[Country]:[GDP Per Capita]],18, FALSE)</f>
        <v>16402.89</v>
      </c>
    </row>
    <row r="2007" spans="1:25" x14ac:dyDescent="0.2">
      <c r="A2007">
        <v>806</v>
      </c>
      <c r="B2007" t="s">
        <v>847</v>
      </c>
      <c r="C2007" t="s">
        <v>92</v>
      </c>
      <c r="D2007">
        <v>26</v>
      </c>
      <c r="E2007">
        <v>367</v>
      </c>
      <c r="F2007">
        <v>567</v>
      </c>
      <c r="G2007">
        <v>218</v>
      </c>
      <c r="H2007">
        <v>745</v>
      </c>
      <c r="I2007">
        <v>859</v>
      </c>
      <c r="J2007">
        <v>812</v>
      </c>
      <c r="K2007" t="s">
        <v>2901</v>
      </c>
      <c r="L2007">
        <v>319</v>
      </c>
      <c r="M2007">
        <v>44.23</v>
      </c>
      <c r="N2007">
        <v>2015</v>
      </c>
      <c r="O2007" t="str">
        <f>VLOOKUP(C2007, Query[[Country]:[Population Rank]],2,FALSE)</f>
        <v>28</v>
      </c>
      <c r="P2007" t="str">
        <f>VLOOKUP(C2007, Query[[Country]:[Growth Rate]],3,FALSE)</f>
        <v>0.09%</v>
      </c>
      <c r="Q2007" t="str">
        <f>VLOOKUP(C2007, Query[[Country]:[World Percentage]],4,FALSE)</f>
        <v>0.66%</v>
      </c>
      <c r="R2007" t="str">
        <f>VLOOKUP(C2007, Query[[Country]:[Density]],5,FALSE)</f>
        <v>511.62</v>
      </c>
      <c r="S2007" t="str">
        <f>VLOOKUP(C2007, Query[[Country]:[Land Area]],6, FALSE)</f>
        <v>97,230</v>
      </c>
      <c r="T2007" t="str">
        <f>VLOOKUP(C2007, Query[[Country]:[Area]],10, FALSE)</f>
        <v>100,210</v>
      </c>
      <c r="U2007" t="str">
        <f>VLOOKUP(C2007, Query[[Country]:[Region]],12, FALSE)</f>
        <v>Asia</v>
      </c>
      <c r="V2007" t="str">
        <f>VLOOKUP(C2007, Query[[Country]:[Subregion]],13, FALSE)</f>
        <v>Eastern Asia</v>
      </c>
      <c r="W2007" t="str">
        <f>VLOOKUP(C2007, Query[[Country]:[GDP (IMF)]],16, FALSE)</f>
        <v>$1.74 Tn</v>
      </c>
      <c r="X2007" t="str">
        <f>VLOOKUP(C2007, Query[[Country]:[GDP (UN)]],17, FALSE)</f>
        <v>$1.41 Tn</v>
      </c>
      <c r="Y2007">
        <f>VLOOKUP(C2007, Query[[Country]:[GDP Per Capita]],18, FALSE)</f>
        <v>34023.56</v>
      </c>
    </row>
    <row r="2008" spans="1:25" x14ac:dyDescent="0.2">
      <c r="A2008">
        <v>807</v>
      </c>
      <c r="B2008" t="s">
        <v>822</v>
      </c>
      <c r="C2008" t="s">
        <v>141</v>
      </c>
      <c r="D2008">
        <v>12</v>
      </c>
      <c r="E2008">
        <v>367</v>
      </c>
      <c r="F2008">
        <v>567</v>
      </c>
      <c r="G2008">
        <v>218</v>
      </c>
      <c r="H2008">
        <v>499</v>
      </c>
      <c r="I2008">
        <v>883</v>
      </c>
      <c r="J2008">
        <v>645</v>
      </c>
      <c r="K2008" t="s">
        <v>2880</v>
      </c>
      <c r="L2008">
        <v>661</v>
      </c>
      <c r="M2008">
        <v>44.23</v>
      </c>
      <c r="N2008">
        <v>2015</v>
      </c>
      <c r="O2008" t="str">
        <f>VLOOKUP(C2008, Query[[Country]:[Population Rank]],2,FALSE)</f>
        <v>57</v>
      </c>
      <c r="P2008" t="str">
        <f>VLOOKUP(C2008, Query[[Country]:[Growth Rate]],3,FALSE)</f>
        <v>0.18%</v>
      </c>
      <c r="Q2008" t="str">
        <f>VLOOKUP(C2008, Query[[Country]:[World Percentage]],4,FALSE)</f>
        <v>0.31%</v>
      </c>
      <c r="R2008" t="str">
        <f>VLOOKUP(C2008, Query[[Country]:[Density]],5,FALSE)</f>
        <v>658.05</v>
      </c>
      <c r="S2008" t="str">
        <f>VLOOKUP(C2008, Query[[Country]:[Land Area]],6, FALSE)</f>
        <v>35,410</v>
      </c>
      <c r="T2008" t="str">
        <f>VLOOKUP(C2008, Query[[Country]:[Area]],10, FALSE)</f>
        <v>36,193</v>
      </c>
      <c r="U2008" t="str">
        <f>VLOOKUP(C2008, Query[[Country]:[Region]],12, FALSE)</f>
        <v>Asia</v>
      </c>
      <c r="V2008" t="str">
        <f>VLOOKUP(C2008, Query[[Country]:[Subregion]],13, FALSE)</f>
        <v>Eastern Asia</v>
      </c>
      <c r="W2008" t="str">
        <f>VLOOKUP(C2008, Query[[Country]:[GDP (IMF)]],16, FALSE)</f>
        <v>$633.70 Bn</v>
      </c>
      <c r="X2008" t="str">
        <f>VLOOKUP(C2008, Query[[Country]:[GDP (UN)]],17, FALSE)</f>
        <v>-</v>
      </c>
      <c r="Y2008">
        <f>VLOOKUP(C2008, Query[[Country]:[GDP Per Capita]],18, FALSE)</f>
        <v>26607.09</v>
      </c>
    </row>
    <row r="2009" spans="1:25" x14ac:dyDescent="0.2">
      <c r="A2009">
        <v>808</v>
      </c>
      <c r="B2009" t="s">
        <v>832</v>
      </c>
      <c r="C2009" t="s">
        <v>159</v>
      </c>
      <c r="D2009">
        <v>30</v>
      </c>
      <c r="E2009">
        <v>367</v>
      </c>
      <c r="F2009">
        <v>567</v>
      </c>
      <c r="G2009">
        <v>218</v>
      </c>
      <c r="H2009">
        <v>794</v>
      </c>
      <c r="I2009">
        <v>958</v>
      </c>
      <c r="J2009">
        <v>645</v>
      </c>
      <c r="K2009" t="s">
        <v>2903</v>
      </c>
      <c r="L2009">
        <v>643</v>
      </c>
      <c r="M2009">
        <v>44.23</v>
      </c>
      <c r="N2009">
        <v>2015</v>
      </c>
      <c r="O2009" t="str">
        <f>VLOOKUP(C2009, Query[[Country]:[Population Rank]],2,FALSE)</f>
        <v>30</v>
      </c>
      <c r="P2009" t="str">
        <f>VLOOKUP(C2009, Query[[Country]:[Growth Rate]],3,FALSE)</f>
        <v>0.04%</v>
      </c>
      <c r="Q2009" t="str">
        <f>VLOOKUP(C2009, Query[[Country]:[World Percentage]],4,FALSE)</f>
        <v>0.60%</v>
      </c>
      <c r="R2009" t="str">
        <f>VLOOKUP(C2009, Query[[Country]:[Density]],5,FALSE)</f>
        <v>92.40</v>
      </c>
      <c r="S2009" t="str">
        <f>VLOOKUP(C2009, Query[[Country]:[Land Area]],6, FALSE)</f>
        <v>498,800</v>
      </c>
      <c r="T2009" t="str">
        <f>VLOOKUP(C2009, Query[[Country]:[Area]],10, FALSE)</f>
        <v>505,992</v>
      </c>
      <c r="U2009" t="str">
        <f>VLOOKUP(C2009, Query[[Country]:[Region]],12, FALSE)</f>
        <v>Europe</v>
      </c>
      <c r="V2009" t="str">
        <f>VLOOKUP(C2009, Query[[Country]:[Subregion]],13, FALSE)</f>
        <v>Southern Europe</v>
      </c>
      <c r="W2009" t="str">
        <f>VLOOKUP(C2009, Query[[Country]:[GDP (IMF)]],16, FALSE)</f>
        <v>$1.50 Tn</v>
      </c>
      <c r="X2009" t="str">
        <f>VLOOKUP(C2009, Query[[Country]:[GDP (UN)]],17, FALSE)</f>
        <v>$1.24 Tn</v>
      </c>
      <c r="Y2009">
        <f>VLOOKUP(C2009, Query[[Country]:[GDP Per Capita]],18, FALSE)</f>
        <v>32019.83</v>
      </c>
    </row>
    <row r="2010" spans="1:25" x14ac:dyDescent="0.2">
      <c r="A2010">
        <v>809</v>
      </c>
      <c r="B2010" t="s">
        <v>811</v>
      </c>
      <c r="C2010" t="s">
        <v>15</v>
      </c>
      <c r="D2010">
        <v>213</v>
      </c>
      <c r="E2010">
        <v>367</v>
      </c>
      <c r="F2010">
        <v>373</v>
      </c>
      <c r="G2010">
        <v>218</v>
      </c>
      <c r="H2010">
        <v>910</v>
      </c>
      <c r="I2010">
        <v>705</v>
      </c>
      <c r="J2010">
        <v>645</v>
      </c>
      <c r="K2010" t="s">
        <v>2880</v>
      </c>
      <c r="L2010">
        <v>824</v>
      </c>
      <c r="M2010">
        <v>44.23</v>
      </c>
      <c r="N2010">
        <v>2015</v>
      </c>
      <c r="O2010" t="str">
        <f>VLOOKUP(C2010, Query[[Country]:[Population Rank]],2,FALSE)</f>
        <v>3</v>
      </c>
      <c r="P2010" t="str">
        <f>VLOOKUP(C2010, Query[[Country]:[Growth Rate]],3,FALSE)</f>
        <v>0.59%</v>
      </c>
      <c r="Q2010" t="str">
        <f>VLOOKUP(C2010, Query[[Country]:[World Percentage]],4,FALSE)</f>
        <v>4.25%</v>
      </c>
      <c r="R2010" t="str">
        <f>VLOOKUP(C2010, Query[[Country]:[Density]],5,FALSE)</f>
        <v>35.32</v>
      </c>
      <c r="S2010" t="str">
        <f>VLOOKUP(C2010, Query[[Country]:[Land Area]],6, FALSE)</f>
        <v>9,147,420</v>
      </c>
      <c r="T2010" t="str">
        <f>VLOOKUP(C2010, Query[[Country]:[Area]],10, FALSE)</f>
        <v>9,372,610</v>
      </c>
      <c r="U2010" t="str">
        <f>VLOOKUP(C2010, Query[[Country]:[Region]],12, FALSE)</f>
        <v>Americas</v>
      </c>
      <c r="V2010" t="str">
        <f>VLOOKUP(C2010, Query[[Country]:[Subregion]],13, FALSE)</f>
        <v>Northern America</v>
      </c>
      <c r="W2010" t="str">
        <f>VLOOKUP(C2010, Query[[Country]:[GDP (IMF)]],16, FALSE)</f>
        <v>$22.20 Tn</v>
      </c>
      <c r="X2010" t="str">
        <f>VLOOKUP(C2010, Query[[Country]:[GDP (UN)]],17, FALSE)</f>
        <v>$18.62 Tn</v>
      </c>
      <c r="Y2010">
        <f>VLOOKUP(C2010, Query[[Country]:[GDP Per Capita]],18, FALSE)</f>
        <v>67063.27</v>
      </c>
    </row>
    <row r="2011" spans="1:25" x14ac:dyDescent="0.2">
      <c r="A2011">
        <v>810</v>
      </c>
      <c r="B2011" t="s">
        <v>880</v>
      </c>
      <c r="C2011" t="s">
        <v>138</v>
      </c>
      <c r="D2011">
        <v>49</v>
      </c>
      <c r="E2011">
        <v>367</v>
      </c>
      <c r="F2011">
        <v>567</v>
      </c>
      <c r="G2011">
        <v>218</v>
      </c>
      <c r="H2011">
        <v>748</v>
      </c>
      <c r="I2011">
        <v>984</v>
      </c>
      <c r="J2011">
        <v>812</v>
      </c>
      <c r="K2011" t="s">
        <v>2919</v>
      </c>
      <c r="L2011">
        <v>217</v>
      </c>
      <c r="M2011">
        <v>44.22</v>
      </c>
      <c r="N2011">
        <v>2015</v>
      </c>
      <c r="O2011" t="str">
        <f>VLOOKUP(C2011, Query[[Country]:[Population Rank]],2,FALSE)</f>
        <v>1</v>
      </c>
      <c r="P2011" t="str">
        <f>VLOOKUP(C2011, Query[[Country]:[Growth Rate]],3,FALSE)</f>
        <v>0.39%</v>
      </c>
      <c r="Q2011" t="str">
        <f>VLOOKUP(C2011, Query[[Country]:[World Percentage]],4,FALSE)</f>
        <v>18.47%</v>
      </c>
      <c r="R2011" t="str">
        <f>VLOOKUP(C2011, Query[[Country]:[Density]],5,FALSE)</f>
        <v>148.28</v>
      </c>
      <c r="S2011" t="str">
        <f>VLOOKUP(C2011, Query[[Country]:[Land Area]],6, FALSE)</f>
        <v>9,388,211</v>
      </c>
      <c r="T2011" t="str">
        <f>VLOOKUP(C2011, Query[[Country]:[Area]],10, FALSE)</f>
        <v>9,706,961</v>
      </c>
      <c r="U2011" t="str">
        <f>VLOOKUP(C2011, Query[[Country]:[Region]],12, FALSE)</f>
        <v>Asia</v>
      </c>
      <c r="V2011" t="str">
        <f>VLOOKUP(C2011, Query[[Country]:[Subregion]],13, FALSE)</f>
        <v>Eastern Asia</v>
      </c>
      <c r="W2011" t="str">
        <f>VLOOKUP(C2011, Query[[Country]:[GDP (IMF)]],16, FALSE)</f>
        <v>$15.47 Tn</v>
      </c>
      <c r="X2011" t="str">
        <f>VLOOKUP(C2011, Query[[Country]:[GDP (UN)]],17, FALSE)</f>
        <v>$11.22 Tn</v>
      </c>
      <c r="Y2011">
        <f>VLOOKUP(C2011, Query[[Country]:[GDP Per Capita]],18, FALSE)</f>
        <v>10746.78</v>
      </c>
    </row>
    <row r="2012" spans="1:25" x14ac:dyDescent="0.2">
      <c r="A2012">
        <v>811</v>
      </c>
      <c r="B2012" t="s">
        <v>941</v>
      </c>
      <c r="C2012" t="s">
        <v>115</v>
      </c>
      <c r="D2012">
        <v>22</v>
      </c>
      <c r="E2012">
        <v>367</v>
      </c>
      <c r="F2012">
        <v>251</v>
      </c>
      <c r="G2012">
        <v>218</v>
      </c>
      <c r="H2012">
        <v>938</v>
      </c>
      <c r="I2012">
        <v>634</v>
      </c>
      <c r="J2012">
        <v>511</v>
      </c>
      <c r="K2012" t="s">
        <v>2919</v>
      </c>
      <c r="L2012">
        <v>797</v>
      </c>
      <c r="M2012">
        <v>44.22</v>
      </c>
      <c r="N2012">
        <v>2015</v>
      </c>
      <c r="O2012" t="str">
        <f>VLOOKUP(C2012, Query[[Country]:[Population Rank]],2,FALSE)</f>
        <v>55</v>
      </c>
      <c r="P2012" t="str">
        <f>VLOOKUP(C2012, Query[[Country]:[Growth Rate]],3,FALSE)</f>
        <v>1.18%</v>
      </c>
      <c r="Q2012" t="str">
        <f>VLOOKUP(C2012, Query[[Country]:[World Percentage]],4,FALSE)</f>
        <v>0.33%</v>
      </c>
      <c r="R2012" t="str">
        <f>VLOOKUP(C2012, Query[[Country]:[Density]],5,FALSE)</f>
        <v>3.32</v>
      </c>
      <c r="S2012" t="str">
        <f>VLOOKUP(C2012, Query[[Country]:[Land Area]],6, FALSE)</f>
        <v>7,682,300</v>
      </c>
      <c r="T2012" t="str">
        <f>VLOOKUP(C2012, Query[[Country]:[Area]],10, FALSE)</f>
        <v>7,692,024</v>
      </c>
      <c r="U2012" t="str">
        <f>VLOOKUP(C2012, Query[[Country]:[Region]],12, FALSE)</f>
        <v>Oceania</v>
      </c>
      <c r="V2012" t="str">
        <f>VLOOKUP(C2012, Query[[Country]:[Subregion]],13, FALSE)</f>
        <v>Australia and New Zealand</v>
      </c>
      <c r="W2012" t="str">
        <f>VLOOKUP(C2012, Query[[Country]:[GDP (IMF)]],16, FALSE)</f>
        <v>$1.48 Tn</v>
      </c>
      <c r="X2012" t="str">
        <f>VLOOKUP(C2012, Query[[Country]:[GDP (UN)]],17, FALSE)</f>
        <v>$1.30 Tn</v>
      </c>
      <c r="Y2012">
        <f>VLOOKUP(C2012, Query[[Country]:[GDP Per Capita]],18, FALSE)</f>
        <v>58096.73</v>
      </c>
    </row>
    <row r="2013" spans="1:25" x14ac:dyDescent="0.2">
      <c r="A2013">
        <v>812</v>
      </c>
      <c r="B2013" t="s">
        <v>839</v>
      </c>
      <c r="C2013" t="s">
        <v>92</v>
      </c>
      <c r="D2013">
        <v>27</v>
      </c>
      <c r="E2013">
        <v>367</v>
      </c>
      <c r="F2013">
        <v>567</v>
      </c>
      <c r="G2013">
        <v>218</v>
      </c>
      <c r="H2013">
        <v>706</v>
      </c>
      <c r="I2013">
        <v>819</v>
      </c>
      <c r="J2013">
        <v>645</v>
      </c>
      <c r="K2013" t="s">
        <v>2880</v>
      </c>
      <c r="L2013">
        <v>428</v>
      </c>
      <c r="M2013">
        <v>44.22</v>
      </c>
      <c r="N2013">
        <v>2015</v>
      </c>
      <c r="O2013" t="str">
        <f>VLOOKUP(C2013, Query[[Country]:[Population Rank]],2,FALSE)</f>
        <v>28</v>
      </c>
      <c r="P2013" t="str">
        <f>VLOOKUP(C2013, Query[[Country]:[Growth Rate]],3,FALSE)</f>
        <v>0.09%</v>
      </c>
      <c r="Q2013" t="str">
        <f>VLOOKUP(C2013, Query[[Country]:[World Percentage]],4,FALSE)</f>
        <v>0.66%</v>
      </c>
      <c r="R2013" t="str">
        <f>VLOOKUP(C2013, Query[[Country]:[Density]],5,FALSE)</f>
        <v>511.62</v>
      </c>
      <c r="S2013" t="str">
        <f>VLOOKUP(C2013, Query[[Country]:[Land Area]],6, FALSE)</f>
        <v>97,230</v>
      </c>
      <c r="T2013" t="str">
        <f>VLOOKUP(C2013, Query[[Country]:[Area]],10, FALSE)</f>
        <v>100,210</v>
      </c>
      <c r="U2013" t="str">
        <f>VLOOKUP(C2013, Query[[Country]:[Region]],12, FALSE)</f>
        <v>Asia</v>
      </c>
      <c r="V2013" t="str">
        <f>VLOOKUP(C2013, Query[[Country]:[Subregion]],13, FALSE)</f>
        <v>Eastern Asia</v>
      </c>
      <c r="W2013" t="str">
        <f>VLOOKUP(C2013, Query[[Country]:[GDP (IMF)]],16, FALSE)</f>
        <v>$1.74 Tn</v>
      </c>
      <c r="X2013" t="str">
        <f>VLOOKUP(C2013, Query[[Country]:[GDP (UN)]],17, FALSE)</f>
        <v>$1.41 Tn</v>
      </c>
      <c r="Y2013">
        <f>VLOOKUP(C2013, Query[[Country]:[GDP Per Capita]],18, FALSE)</f>
        <v>34023.56</v>
      </c>
    </row>
    <row r="2014" spans="1:25" x14ac:dyDescent="0.2">
      <c r="A2014">
        <v>813</v>
      </c>
      <c r="B2014" t="s">
        <v>789</v>
      </c>
      <c r="C2014" t="s">
        <v>92</v>
      </c>
      <c r="D2014">
        <v>28</v>
      </c>
      <c r="E2014">
        <v>367</v>
      </c>
      <c r="F2014">
        <v>567</v>
      </c>
      <c r="G2014">
        <v>218</v>
      </c>
      <c r="H2014">
        <v>838</v>
      </c>
      <c r="I2014">
        <v>928</v>
      </c>
      <c r="J2014">
        <v>812</v>
      </c>
      <c r="K2014" t="s">
        <v>2901</v>
      </c>
      <c r="L2014">
        <v>331</v>
      </c>
      <c r="M2014">
        <v>44.22</v>
      </c>
      <c r="N2014">
        <v>2015</v>
      </c>
      <c r="O2014" t="str">
        <f>VLOOKUP(C2014, Query[[Country]:[Population Rank]],2,FALSE)</f>
        <v>28</v>
      </c>
      <c r="P2014" t="str">
        <f>VLOOKUP(C2014, Query[[Country]:[Growth Rate]],3,FALSE)</f>
        <v>0.09%</v>
      </c>
      <c r="Q2014" t="str">
        <f>VLOOKUP(C2014, Query[[Country]:[World Percentage]],4,FALSE)</f>
        <v>0.66%</v>
      </c>
      <c r="R2014" t="str">
        <f>VLOOKUP(C2014, Query[[Country]:[Density]],5,FALSE)</f>
        <v>511.62</v>
      </c>
      <c r="S2014" t="str">
        <f>VLOOKUP(C2014, Query[[Country]:[Land Area]],6, FALSE)</f>
        <v>97,230</v>
      </c>
      <c r="T2014" t="str">
        <f>VLOOKUP(C2014, Query[[Country]:[Area]],10, FALSE)</f>
        <v>100,210</v>
      </c>
      <c r="U2014" t="str">
        <f>VLOOKUP(C2014, Query[[Country]:[Region]],12, FALSE)</f>
        <v>Asia</v>
      </c>
      <c r="V2014" t="str">
        <f>VLOOKUP(C2014, Query[[Country]:[Subregion]],13, FALSE)</f>
        <v>Eastern Asia</v>
      </c>
      <c r="W2014" t="str">
        <f>VLOOKUP(C2014, Query[[Country]:[GDP (IMF)]],16, FALSE)</f>
        <v>$1.74 Tn</v>
      </c>
      <c r="X2014" t="str">
        <f>VLOOKUP(C2014, Query[[Country]:[GDP (UN)]],17, FALSE)</f>
        <v>$1.41 Tn</v>
      </c>
      <c r="Y2014">
        <f>VLOOKUP(C2014, Query[[Country]:[GDP Per Capita]],18, FALSE)</f>
        <v>34023.56</v>
      </c>
    </row>
    <row r="2015" spans="1:25" x14ac:dyDescent="0.2">
      <c r="A2015">
        <v>814</v>
      </c>
      <c r="B2015" t="s">
        <v>817</v>
      </c>
      <c r="C2015" t="s">
        <v>19</v>
      </c>
      <c r="D2015">
        <v>59</v>
      </c>
      <c r="E2015">
        <v>367</v>
      </c>
      <c r="F2015">
        <v>567</v>
      </c>
      <c r="G2015">
        <v>218</v>
      </c>
      <c r="H2015">
        <v>842</v>
      </c>
      <c r="I2015">
        <v>552</v>
      </c>
      <c r="J2015">
        <v>511</v>
      </c>
      <c r="K2015" t="s">
        <v>2891</v>
      </c>
      <c r="L2015">
        <v>607</v>
      </c>
      <c r="M2015">
        <v>44.22</v>
      </c>
      <c r="N2015">
        <v>2015</v>
      </c>
      <c r="O2015" t="str">
        <f>VLOOKUP(C2015, Query[[Country]:[Population Rank]],2,FALSE)</f>
        <v>21</v>
      </c>
      <c r="P2015" t="str">
        <f>VLOOKUP(C2015, Query[[Country]:[Growth Rate]],3,FALSE)</f>
        <v>0.53%</v>
      </c>
      <c r="Q2015" t="str">
        <f>VLOOKUP(C2015, Query[[Country]:[World Percentage]],4,FALSE)</f>
        <v>0.87%</v>
      </c>
      <c r="R2015" t="str">
        <f>VLOOKUP(C2015, Query[[Country]:[Density]],5,FALSE)</f>
        <v>279.48</v>
      </c>
      <c r="S2015" t="str">
        <f>VLOOKUP(C2015, Query[[Country]:[Land Area]],6, FALSE)</f>
        <v>241,930</v>
      </c>
      <c r="T2015" t="str">
        <f>VLOOKUP(C2015, Query[[Country]:[Area]],10, FALSE)</f>
        <v>242,900</v>
      </c>
      <c r="U2015" t="str">
        <f>VLOOKUP(C2015, Query[[Country]:[Region]],12, FALSE)</f>
        <v>Europe</v>
      </c>
      <c r="V2015" t="str">
        <f>VLOOKUP(C2015, Query[[Country]:[Subregion]],13, FALSE)</f>
        <v>Northern Europe</v>
      </c>
      <c r="W2015" t="str">
        <f>VLOOKUP(C2015, Query[[Country]:[GDP (IMF)]],16, FALSE)</f>
        <v>$2.93 Tn</v>
      </c>
      <c r="X2015" t="str">
        <f>VLOOKUP(C2015, Query[[Country]:[GDP (UN)]],17, FALSE)</f>
        <v>$2.65 Tn</v>
      </c>
      <c r="Y2015">
        <f>VLOOKUP(C2015, Query[[Country]:[GDP Per Capita]],18, FALSE)</f>
        <v>43117.57</v>
      </c>
    </row>
    <row r="2016" spans="1:25" x14ac:dyDescent="0.2">
      <c r="A2016">
        <v>815</v>
      </c>
      <c r="B2016" t="s">
        <v>881</v>
      </c>
      <c r="C2016" t="s">
        <v>115</v>
      </c>
      <c r="D2016">
        <v>23</v>
      </c>
      <c r="E2016">
        <v>367</v>
      </c>
      <c r="F2016">
        <v>543</v>
      </c>
      <c r="G2016">
        <v>218</v>
      </c>
      <c r="H2016">
        <v>580</v>
      </c>
      <c r="I2016">
        <v>668</v>
      </c>
      <c r="J2016">
        <v>511</v>
      </c>
      <c r="K2016" t="s">
        <v>2887</v>
      </c>
      <c r="L2016">
        <v>520</v>
      </c>
      <c r="M2016">
        <v>44.22</v>
      </c>
      <c r="N2016">
        <v>2015</v>
      </c>
      <c r="O2016" t="str">
        <f>VLOOKUP(C2016, Query[[Country]:[Population Rank]],2,FALSE)</f>
        <v>55</v>
      </c>
      <c r="P2016" t="str">
        <f>VLOOKUP(C2016, Query[[Country]:[Growth Rate]],3,FALSE)</f>
        <v>1.18%</v>
      </c>
      <c r="Q2016" t="str">
        <f>VLOOKUP(C2016, Query[[Country]:[World Percentage]],4,FALSE)</f>
        <v>0.33%</v>
      </c>
      <c r="R2016" t="str">
        <f>VLOOKUP(C2016, Query[[Country]:[Density]],5,FALSE)</f>
        <v>3.32</v>
      </c>
      <c r="S2016" t="str">
        <f>VLOOKUP(C2016, Query[[Country]:[Land Area]],6, FALSE)</f>
        <v>7,682,300</v>
      </c>
      <c r="T2016" t="str">
        <f>VLOOKUP(C2016, Query[[Country]:[Area]],10, FALSE)</f>
        <v>7,692,024</v>
      </c>
      <c r="U2016" t="str">
        <f>VLOOKUP(C2016, Query[[Country]:[Region]],12, FALSE)</f>
        <v>Oceania</v>
      </c>
      <c r="V2016" t="str">
        <f>VLOOKUP(C2016, Query[[Country]:[Subregion]],13, FALSE)</f>
        <v>Australia and New Zealand</v>
      </c>
      <c r="W2016" t="str">
        <f>VLOOKUP(C2016, Query[[Country]:[GDP (IMF)]],16, FALSE)</f>
        <v>$1.48 Tn</v>
      </c>
      <c r="X2016" t="str">
        <f>VLOOKUP(C2016, Query[[Country]:[GDP (UN)]],17, FALSE)</f>
        <v>$1.30 Tn</v>
      </c>
      <c r="Y2016">
        <f>VLOOKUP(C2016, Query[[Country]:[GDP Per Capita]],18, FALSE)</f>
        <v>58096.73</v>
      </c>
    </row>
    <row r="2017" spans="1:25" x14ac:dyDescent="0.2">
      <c r="A2017">
        <v>816</v>
      </c>
      <c r="B2017" t="s">
        <v>2811</v>
      </c>
      <c r="C2017" t="s">
        <v>66</v>
      </c>
      <c r="D2017">
        <v>39</v>
      </c>
      <c r="E2017">
        <v>302</v>
      </c>
      <c r="F2017">
        <v>567</v>
      </c>
      <c r="G2017">
        <v>218</v>
      </c>
      <c r="H2017">
        <v>743</v>
      </c>
      <c r="I2017">
        <v>814</v>
      </c>
      <c r="J2017">
        <v>511</v>
      </c>
      <c r="K2017" t="s">
        <v>2895</v>
      </c>
      <c r="L2017">
        <v>583</v>
      </c>
      <c r="M2017">
        <v>44.22</v>
      </c>
      <c r="N2017">
        <v>2015</v>
      </c>
      <c r="O2017" t="str">
        <f>VLOOKUP(C2017, Query[[Country]:[Population Rank]],2,FALSE)</f>
        <v>22</v>
      </c>
      <c r="P2017" t="str">
        <f>VLOOKUP(C2017, Query[[Country]:[Growth Rate]],3,FALSE)</f>
        <v>0.22%</v>
      </c>
      <c r="Q2017" t="str">
        <f>VLOOKUP(C2017, Query[[Country]:[World Percentage]],4,FALSE)</f>
        <v>0.84%</v>
      </c>
      <c r="R2017" t="str">
        <f>VLOOKUP(C2017, Query[[Country]:[Density]],5,FALSE)</f>
        <v>118.31</v>
      </c>
      <c r="S2017" t="str">
        <f>VLOOKUP(C2017, Query[[Country]:[Land Area]],6, FALSE)</f>
        <v>547,557</v>
      </c>
      <c r="T2017" t="str">
        <f>VLOOKUP(C2017, Query[[Country]:[Area]],10, FALSE)</f>
        <v>551,695</v>
      </c>
      <c r="U2017" t="str">
        <f>VLOOKUP(C2017, Query[[Country]:[Region]],12, FALSE)</f>
        <v>Europe</v>
      </c>
      <c r="V2017" t="str">
        <f>VLOOKUP(C2017, Query[[Country]:[Subregion]],13, FALSE)</f>
        <v>Western Europe</v>
      </c>
      <c r="W2017" t="str">
        <f>VLOOKUP(C2017, Query[[Country]:[GDP (IMF)]],16, FALSE)</f>
        <v>$2.88 Tn</v>
      </c>
      <c r="X2017" t="str">
        <f>VLOOKUP(C2017, Query[[Country]:[GDP (UN)]],17, FALSE)</f>
        <v>$2.47 Tn</v>
      </c>
      <c r="Y2017">
        <f>VLOOKUP(C2017, Query[[Country]:[GDP Per Capita]],18, FALSE)</f>
        <v>44061.52</v>
      </c>
    </row>
    <row r="2018" spans="1:25" x14ac:dyDescent="0.2">
      <c r="A2018">
        <v>817</v>
      </c>
      <c r="B2018" t="s">
        <v>859</v>
      </c>
      <c r="C2018" t="s">
        <v>95</v>
      </c>
      <c r="D2018">
        <v>45</v>
      </c>
      <c r="E2018">
        <v>367</v>
      </c>
      <c r="F2018">
        <v>567</v>
      </c>
      <c r="G2018">
        <v>218</v>
      </c>
      <c r="H2018">
        <v>758</v>
      </c>
      <c r="I2018">
        <v>592</v>
      </c>
      <c r="J2018">
        <v>812</v>
      </c>
      <c r="K2018" t="s">
        <v>2891</v>
      </c>
      <c r="L2018">
        <v>805</v>
      </c>
      <c r="M2018">
        <v>44.21</v>
      </c>
      <c r="N2018">
        <v>2015</v>
      </c>
      <c r="O2018" t="str">
        <f>VLOOKUP(C2018, Query[[Country]:[Population Rank]],2,FALSE)</f>
        <v>23</v>
      </c>
      <c r="P2018" t="str">
        <f>VLOOKUP(C2018, Query[[Country]:[Growth Rate]],3,FALSE)</f>
        <v>-0.15%</v>
      </c>
      <c r="Q2018" t="str">
        <f>VLOOKUP(C2018, Query[[Country]:[World Percentage]],4,FALSE)</f>
        <v>0.78%</v>
      </c>
      <c r="R2018" t="str">
        <f>VLOOKUP(C2018, Query[[Country]:[Density]],5,FALSE)</f>
        <v>200.65</v>
      </c>
      <c r="S2018" t="str">
        <f>VLOOKUP(C2018, Query[[Country]:[Land Area]],6, FALSE)</f>
        <v>294,140</v>
      </c>
      <c r="T2018" t="str">
        <f>VLOOKUP(C2018, Query[[Country]:[Area]],10, FALSE)</f>
        <v>301,336</v>
      </c>
      <c r="U2018" t="str">
        <f>VLOOKUP(C2018, Query[[Country]:[Region]],12, FALSE)</f>
        <v>Europe</v>
      </c>
      <c r="V2018" t="str">
        <f>VLOOKUP(C2018, Query[[Country]:[Subregion]],13, FALSE)</f>
        <v>Southern Europe</v>
      </c>
      <c r="W2018" t="str">
        <f>VLOOKUP(C2018, Query[[Country]:[GDP (IMF)]],16, FALSE)</f>
        <v>$2.09 Tn</v>
      </c>
      <c r="X2018" t="str">
        <f>VLOOKUP(C2018, Query[[Country]:[GDP (UN)]],17, FALSE)</f>
        <v>$1.86 Tn</v>
      </c>
      <c r="Y2018">
        <f>VLOOKUP(C2018, Query[[Country]:[GDP Per Capita]],18, FALSE)</f>
        <v>34574.71</v>
      </c>
    </row>
    <row r="2019" spans="1:25" x14ac:dyDescent="0.2">
      <c r="A2019">
        <v>818</v>
      </c>
      <c r="B2019" t="s">
        <v>886</v>
      </c>
      <c r="C2019" t="s">
        <v>313</v>
      </c>
      <c r="D2019">
        <v>3</v>
      </c>
      <c r="E2019">
        <v>367</v>
      </c>
      <c r="F2019">
        <v>550</v>
      </c>
      <c r="G2019">
        <v>218</v>
      </c>
      <c r="H2019">
        <v>847</v>
      </c>
      <c r="I2019">
        <v>753</v>
      </c>
      <c r="J2019">
        <v>511</v>
      </c>
      <c r="K2019" t="s">
        <v>2891</v>
      </c>
      <c r="L2019">
        <v>871</v>
      </c>
      <c r="M2019">
        <v>44.21</v>
      </c>
      <c r="N2019">
        <v>2015</v>
      </c>
      <c r="O2019" t="str">
        <f>VLOOKUP(C2019, Query[[Country]:[Population Rank]],2,FALSE)</f>
        <v>20</v>
      </c>
      <c r="P2019" t="str">
        <f>VLOOKUP(C2019, Query[[Country]:[Growth Rate]],3,FALSE)</f>
        <v>0.25%</v>
      </c>
      <c r="Q2019" t="str">
        <f>VLOOKUP(C2019, Query[[Country]:[World Percentage]],4,FALSE)</f>
        <v>0.90%</v>
      </c>
      <c r="R2019" t="str">
        <f>VLOOKUP(C2019, Query[[Country]:[Density]],5,FALSE)</f>
        <v>136.03</v>
      </c>
      <c r="S2019" t="str">
        <f>VLOOKUP(C2019, Query[[Country]:[Land Area]],6, FALSE)</f>
        <v>510,890</v>
      </c>
      <c r="T2019" t="str">
        <f>VLOOKUP(C2019, Query[[Country]:[Area]],10, FALSE)</f>
        <v>513,120</v>
      </c>
      <c r="U2019" t="str">
        <f>VLOOKUP(C2019, Query[[Country]:[Region]],12, FALSE)</f>
        <v>Asia</v>
      </c>
      <c r="V2019" t="str">
        <f>VLOOKUP(C2019, Query[[Country]:[Subregion]],13, FALSE)</f>
        <v>South-Eastern Asia</v>
      </c>
      <c r="W2019" t="str">
        <f>VLOOKUP(C2019, Query[[Country]:[GDP (IMF)]],16, FALSE)</f>
        <v>$547.43 Bn</v>
      </c>
      <c r="X2019" t="str">
        <f>VLOOKUP(C2019, Query[[Country]:[GDP (UN)]],17, FALSE)</f>
        <v>$407.03 Bn</v>
      </c>
      <c r="Y2019">
        <f>VLOOKUP(C2019, Query[[Country]:[GDP Per Capita]],18, FALSE)</f>
        <v>7842.85</v>
      </c>
    </row>
    <row r="2020" spans="1:25" x14ac:dyDescent="0.2">
      <c r="A2020">
        <v>819</v>
      </c>
      <c r="B2020" t="s">
        <v>829</v>
      </c>
      <c r="C2020" t="s">
        <v>401</v>
      </c>
      <c r="D2020">
        <v>5</v>
      </c>
      <c r="E2020">
        <v>256</v>
      </c>
      <c r="F2020">
        <v>567</v>
      </c>
      <c r="G2020">
        <v>218</v>
      </c>
      <c r="H2020">
        <v>740</v>
      </c>
      <c r="I2020">
        <v>761</v>
      </c>
      <c r="J2020">
        <v>645</v>
      </c>
      <c r="K2020" t="s">
        <v>2880</v>
      </c>
      <c r="L2020">
        <v>529</v>
      </c>
      <c r="M2020">
        <v>44.21</v>
      </c>
      <c r="N2020">
        <v>2015</v>
      </c>
      <c r="O2020" t="str">
        <f>VLOOKUP(C2020, Query[[Country]:[Population Rank]],2,FALSE)</f>
        <v>94</v>
      </c>
      <c r="P2020" t="str">
        <f>VLOOKUP(C2020, Query[[Country]:[Growth Rate]],3,FALSE)</f>
        <v>-0.25%</v>
      </c>
      <c r="Q2020" t="str">
        <f>VLOOKUP(C2020, Query[[Country]:[World Percentage]],4,FALSE)</f>
        <v>0.12%</v>
      </c>
      <c r="R2020" t="str">
        <f>VLOOKUP(C2020, Query[[Country]:[Density]],5,FALSE)</f>
        <v>103.84</v>
      </c>
      <c r="S2020" t="str">
        <f>VLOOKUP(C2020, Query[[Country]:[Land Area]],6, FALSE)</f>
        <v>90,530</v>
      </c>
      <c r="T2020" t="str">
        <f>VLOOKUP(C2020, Query[[Country]:[Area]],10, FALSE)</f>
        <v>93,028</v>
      </c>
      <c r="U2020" t="str">
        <f>VLOOKUP(C2020, Query[[Country]:[Region]],12, FALSE)</f>
        <v>Europe</v>
      </c>
      <c r="V2020" t="str">
        <f>VLOOKUP(C2020, Query[[Country]:[Subregion]],13, FALSE)</f>
        <v>Eastern Europe</v>
      </c>
      <c r="W2020" t="str">
        <f>VLOOKUP(C2020, Query[[Country]:[GDP (IMF)]],16, FALSE)</f>
        <v>$177.73 Bn</v>
      </c>
      <c r="X2020" t="str">
        <f>VLOOKUP(C2020, Query[[Country]:[GDP (UN)]],17, FALSE)</f>
        <v>$125.82 Bn</v>
      </c>
      <c r="Y2020">
        <f>VLOOKUP(C2020, Query[[Country]:[GDP Per Capita]],18, FALSE)</f>
        <v>18398.3</v>
      </c>
    </row>
    <row r="2021" spans="1:25" x14ac:dyDescent="0.2">
      <c r="A2021">
        <v>820</v>
      </c>
      <c r="B2021" t="s">
        <v>857</v>
      </c>
      <c r="C2021" t="s">
        <v>559</v>
      </c>
      <c r="D2021">
        <v>2</v>
      </c>
      <c r="E2021">
        <v>367</v>
      </c>
      <c r="F2021">
        <v>567</v>
      </c>
      <c r="G2021">
        <v>218</v>
      </c>
      <c r="H2021">
        <v>853</v>
      </c>
      <c r="I2021">
        <v>820</v>
      </c>
      <c r="J2021">
        <v>511</v>
      </c>
      <c r="K2021" t="s">
        <v>2891</v>
      </c>
      <c r="L2021">
        <v>752</v>
      </c>
      <c r="M2021">
        <v>44.21</v>
      </c>
      <c r="N2021">
        <v>2015</v>
      </c>
      <c r="O2021" t="str">
        <f>VLOOKUP(C2021, Query[[Country]:[Population Rank]],2,FALSE)</f>
        <v>149</v>
      </c>
      <c r="P2021" t="str">
        <f>VLOOKUP(C2021, Query[[Country]:[Growth Rate]],3,FALSE)</f>
        <v>0.01%</v>
      </c>
      <c r="Q2021" t="str">
        <f>VLOOKUP(C2021, Query[[Country]:[World Percentage]],4,FALSE)</f>
        <v>0.03%</v>
      </c>
      <c r="R2021" t="str">
        <f>VLOOKUP(C2021, Query[[Country]:[Density]],5,FALSE)</f>
        <v>102.55</v>
      </c>
      <c r="S2021" t="str">
        <f>VLOOKUP(C2021, Query[[Country]:[Land Area]],6, FALSE)</f>
        <v>20,140</v>
      </c>
      <c r="T2021" t="str">
        <f>VLOOKUP(C2021, Query[[Country]:[Area]],10, FALSE)</f>
        <v>20,273</v>
      </c>
      <c r="U2021" t="str">
        <f>VLOOKUP(C2021, Query[[Country]:[Region]],12, FALSE)</f>
        <v>Europe</v>
      </c>
      <c r="V2021" t="str">
        <f>VLOOKUP(C2021, Query[[Country]:[Subregion]],13, FALSE)</f>
        <v>Southern Europe</v>
      </c>
      <c r="W2021" t="str">
        <f>VLOOKUP(C2021, Query[[Country]:[GDP (IMF)]],16, FALSE)</f>
        <v>$58.21 Bn</v>
      </c>
      <c r="X2021" t="str">
        <f>VLOOKUP(C2021, Query[[Country]:[GDP (UN)]],17, FALSE)</f>
        <v>$44.71 Bn</v>
      </c>
      <c r="Y2021">
        <f>VLOOKUP(C2021, Query[[Country]:[GDP Per Capita]],18, FALSE)</f>
        <v>28001.32</v>
      </c>
    </row>
    <row r="2022" spans="1:25" x14ac:dyDescent="0.2">
      <c r="A2022">
        <v>821</v>
      </c>
      <c r="B2022" t="s">
        <v>823</v>
      </c>
      <c r="C2022" t="s">
        <v>19</v>
      </c>
      <c r="D2022">
        <v>60</v>
      </c>
      <c r="E2022">
        <v>367</v>
      </c>
      <c r="F2022">
        <v>287</v>
      </c>
      <c r="G2022">
        <v>218</v>
      </c>
      <c r="H2022">
        <v>859</v>
      </c>
      <c r="I2022">
        <v>772</v>
      </c>
      <c r="J2022">
        <v>812</v>
      </c>
      <c r="K2022" t="s">
        <v>2906</v>
      </c>
      <c r="L2022">
        <v>567</v>
      </c>
      <c r="M2022">
        <v>44.21</v>
      </c>
      <c r="N2022">
        <v>2015</v>
      </c>
      <c r="O2022" t="str">
        <f>VLOOKUP(C2022, Query[[Country]:[Population Rank]],2,FALSE)</f>
        <v>21</v>
      </c>
      <c r="P2022" t="str">
        <f>VLOOKUP(C2022, Query[[Country]:[Growth Rate]],3,FALSE)</f>
        <v>0.53%</v>
      </c>
      <c r="Q2022" t="str">
        <f>VLOOKUP(C2022, Query[[Country]:[World Percentage]],4,FALSE)</f>
        <v>0.87%</v>
      </c>
      <c r="R2022" t="str">
        <f>VLOOKUP(C2022, Query[[Country]:[Density]],5,FALSE)</f>
        <v>279.48</v>
      </c>
      <c r="S2022" t="str">
        <f>VLOOKUP(C2022, Query[[Country]:[Land Area]],6, FALSE)</f>
        <v>241,930</v>
      </c>
      <c r="T2022" t="str">
        <f>VLOOKUP(C2022, Query[[Country]:[Area]],10, FALSE)</f>
        <v>242,900</v>
      </c>
      <c r="U2022" t="str">
        <f>VLOOKUP(C2022, Query[[Country]:[Region]],12, FALSE)</f>
        <v>Europe</v>
      </c>
      <c r="V2022" t="str">
        <f>VLOOKUP(C2022, Query[[Country]:[Subregion]],13, FALSE)</f>
        <v>Northern Europe</v>
      </c>
      <c r="W2022" t="str">
        <f>VLOOKUP(C2022, Query[[Country]:[GDP (IMF)]],16, FALSE)</f>
        <v>$2.93 Tn</v>
      </c>
      <c r="X2022" t="str">
        <f>VLOOKUP(C2022, Query[[Country]:[GDP (UN)]],17, FALSE)</f>
        <v>$2.65 Tn</v>
      </c>
      <c r="Y2022">
        <f>VLOOKUP(C2022, Query[[Country]:[GDP Per Capita]],18, FALSE)</f>
        <v>43117.57</v>
      </c>
    </row>
    <row r="2023" spans="1:25" x14ac:dyDescent="0.2">
      <c r="A2023">
        <v>822</v>
      </c>
      <c r="B2023" t="s">
        <v>799</v>
      </c>
      <c r="C2023" t="s">
        <v>66</v>
      </c>
      <c r="D2023">
        <v>40</v>
      </c>
      <c r="E2023">
        <v>160</v>
      </c>
      <c r="F2023">
        <v>567</v>
      </c>
      <c r="G2023">
        <v>218</v>
      </c>
      <c r="H2023">
        <v>974</v>
      </c>
      <c r="I2023">
        <v>580</v>
      </c>
      <c r="J2023">
        <v>428</v>
      </c>
      <c r="K2023" t="s">
        <v>2914</v>
      </c>
      <c r="L2023">
        <v>871</v>
      </c>
      <c r="M2023">
        <v>44.21</v>
      </c>
      <c r="N2023">
        <v>2015</v>
      </c>
      <c r="O2023" t="str">
        <f>VLOOKUP(C2023, Query[[Country]:[Population Rank]],2,FALSE)</f>
        <v>22</v>
      </c>
      <c r="P2023" t="str">
        <f>VLOOKUP(C2023, Query[[Country]:[Growth Rate]],3,FALSE)</f>
        <v>0.22%</v>
      </c>
      <c r="Q2023" t="str">
        <f>VLOOKUP(C2023, Query[[Country]:[World Percentage]],4,FALSE)</f>
        <v>0.84%</v>
      </c>
      <c r="R2023" t="str">
        <f>VLOOKUP(C2023, Query[[Country]:[Density]],5,FALSE)</f>
        <v>118.31</v>
      </c>
      <c r="S2023" t="str">
        <f>VLOOKUP(C2023, Query[[Country]:[Land Area]],6, FALSE)</f>
        <v>547,557</v>
      </c>
      <c r="T2023" t="str">
        <f>VLOOKUP(C2023, Query[[Country]:[Area]],10, FALSE)</f>
        <v>551,695</v>
      </c>
      <c r="U2023" t="str">
        <f>VLOOKUP(C2023, Query[[Country]:[Region]],12, FALSE)</f>
        <v>Europe</v>
      </c>
      <c r="V2023" t="str">
        <f>VLOOKUP(C2023, Query[[Country]:[Subregion]],13, FALSE)</f>
        <v>Western Europe</v>
      </c>
      <c r="W2023" t="str">
        <f>VLOOKUP(C2023, Query[[Country]:[GDP (IMF)]],16, FALSE)</f>
        <v>$2.88 Tn</v>
      </c>
      <c r="X2023" t="str">
        <f>VLOOKUP(C2023, Query[[Country]:[GDP (UN)]],17, FALSE)</f>
        <v>$2.47 Tn</v>
      </c>
      <c r="Y2023">
        <f>VLOOKUP(C2023, Query[[Country]:[GDP Per Capita]],18, FALSE)</f>
        <v>44061.52</v>
      </c>
    </row>
    <row r="2024" spans="1:25" x14ac:dyDescent="0.2">
      <c r="A2024">
        <v>823</v>
      </c>
      <c r="B2024" t="s">
        <v>869</v>
      </c>
      <c r="C2024" t="s">
        <v>15</v>
      </c>
      <c r="D2024">
        <v>214</v>
      </c>
      <c r="E2024">
        <v>367</v>
      </c>
      <c r="F2024">
        <v>567</v>
      </c>
      <c r="G2024">
        <v>218</v>
      </c>
      <c r="H2024">
        <v>973</v>
      </c>
      <c r="I2024">
        <v>793</v>
      </c>
      <c r="J2024">
        <v>368</v>
      </c>
      <c r="K2024" t="s">
        <v>2895</v>
      </c>
      <c r="L2024">
        <v>871</v>
      </c>
      <c r="M2024">
        <v>44.21</v>
      </c>
      <c r="N2024">
        <v>2015</v>
      </c>
      <c r="O2024" t="str">
        <f>VLOOKUP(C2024, Query[[Country]:[Population Rank]],2,FALSE)</f>
        <v>3</v>
      </c>
      <c r="P2024" t="str">
        <f>VLOOKUP(C2024, Query[[Country]:[Growth Rate]],3,FALSE)</f>
        <v>0.59%</v>
      </c>
      <c r="Q2024" t="str">
        <f>VLOOKUP(C2024, Query[[Country]:[World Percentage]],4,FALSE)</f>
        <v>4.25%</v>
      </c>
      <c r="R2024" t="str">
        <f>VLOOKUP(C2024, Query[[Country]:[Density]],5,FALSE)</f>
        <v>35.32</v>
      </c>
      <c r="S2024" t="str">
        <f>VLOOKUP(C2024, Query[[Country]:[Land Area]],6, FALSE)</f>
        <v>9,147,420</v>
      </c>
      <c r="T2024" t="str">
        <f>VLOOKUP(C2024, Query[[Country]:[Area]],10, FALSE)</f>
        <v>9,372,610</v>
      </c>
      <c r="U2024" t="str">
        <f>VLOOKUP(C2024, Query[[Country]:[Region]],12, FALSE)</f>
        <v>Americas</v>
      </c>
      <c r="V2024" t="str">
        <f>VLOOKUP(C2024, Query[[Country]:[Subregion]],13, FALSE)</f>
        <v>Northern America</v>
      </c>
      <c r="W2024" t="str">
        <f>VLOOKUP(C2024, Query[[Country]:[GDP (IMF)]],16, FALSE)</f>
        <v>$22.20 Tn</v>
      </c>
      <c r="X2024" t="str">
        <f>VLOOKUP(C2024, Query[[Country]:[GDP (UN)]],17, FALSE)</f>
        <v>$18.62 Tn</v>
      </c>
      <c r="Y2024">
        <f>VLOOKUP(C2024, Query[[Country]:[GDP Per Capita]],18, FALSE)</f>
        <v>67063.27</v>
      </c>
    </row>
    <row r="2025" spans="1:25" x14ac:dyDescent="0.2">
      <c r="A2025">
        <v>824</v>
      </c>
      <c r="B2025" t="s">
        <v>843</v>
      </c>
      <c r="C2025" t="s">
        <v>19</v>
      </c>
      <c r="D2025">
        <v>61</v>
      </c>
      <c r="E2025">
        <v>367</v>
      </c>
      <c r="F2025">
        <v>567</v>
      </c>
      <c r="G2025">
        <v>218</v>
      </c>
      <c r="H2025">
        <v>854</v>
      </c>
      <c r="I2025">
        <v>829</v>
      </c>
      <c r="J2025">
        <v>812</v>
      </c>
      <c r="K2025" t="s">
        <v>2891</v>
      </c>
      <c r="L2025">
        <v>766</v>
      </c>
      <c r="M2025">
        <v>44.21</v>
      </c>
      <c r="N2025">
        <v>2015</v>
      </c>
      <c r="O2025" t="str">
        <f>VLOOKUP(C2025, Query[[Country]:[Population Rank]],2,FALSE)</f>
        <v>21</v>
      </c>
      <c r="P2025" t="str">
        <f>VLOOKUP(C2025, Query[[Country]:[Growth Rate]],3,FALSE)</f>
        <v>0.53%</v>
      </c>
      <c r="Q2025" t="str">
        <f>VLOOKUP(C2025, Query[[Country]:[World Percentage]],4,FALSE)</f>
        <v>0.87%</v>
      </c>
      <c r="R2025" t="str">
        <f>VLOOKUP(C2025, Query[[Country]:[Density]],5,FALSE)</f>
        <v>279.48</v>
      </c>
      <c r="S2025" t="str">
        <f>VLOOKUP(C2025, Query[[Country]:[Land Area]],6, FALSE)</f>
        <v>241,930</v>
      </c>
      <c r="T2025" t="str">
        <f>VLOOKUP(C2025, Query[[Country]:[Area]],10, FALSE)</f>
        <v>242,900</v>
      </c>
      <c r="U2025" t="str">
        <f>VLOOKUP(C2025, Query[[Country]:[Region]],12, FALSE)</f>
        <v>Europe</v>
      </c>
      <c r="V2025" t="str">
        <f>VLOOKUP(C2025, Query[[Country]:[Subregion]],13, FALSE)</f>
        <v>Northern Europe</v>
      </c>
      <c r="W2025" t="str">
        <f>VLOOKUP(C2025, Query[[Country]:[GDP (IMF)]],16, FALSE)</f>
        <v>$2.93 Tn</v>
      </c>
      <c r="X2025" t="str">
        <f>VLOOKUP(C2025, Query[[Country]:[GDP (UN)]],17, FALSE)</f>
        <v>$2.65 Tn</v>
      </c>
      <c r="Y2025">
        <f>VLOOKUP(C2025, Query[[Country]:[GDP Per Capita]],18, FALSE)</f>
        <v>43117.57</v>
      </c>
    </row>
    <row r="2026" spans="1:25" x14ac:dyDescent="0.2">
      <c r="A2026">
        <v>825</v>
      </c>
      <c r="B2026" t="s">
        <v>864</v>
      </c>
      <c r="C2026" t="s">
        <v>15</v>
      </c>
      <c r="D2026">
        <v>215</v>
      </c>
      <c r="E2026">
        <v>367</v>
      </c>
      <c r="F2026">
        <v>429</v>
      </c>
      <c r="G2026">
        <v>218</v>
      </c>
      <c r="H2026">
        <v>846</v>
      </c>
      <c r="I2026">
        <v>698</v>
      </c>
      <c r="J2026">
        <v>428</v>
      </c>
      <c r="K2026" t="s">
        <v>2887</v>
      </c>
      <c r="L2026">
        <v>824</v>
      </c>
      <c r="M2026">
        <v>44.21</v>
      </c>
      <c r="N2026">
        <v>2015</v>
      </c>
      <c r="O2026" t="str">
        <f>VLOOKUP(C2026, Query[[Country]:[Population Rank]],2,FALSE)</f>
        <v>3</v>
      </c>
      <c r="P2026" t="str">
        <f>VLOOKUP(C2026, Query[[Country]:[Growth Rate]],3,FALSE)</f>
        <v>0.59%</v>
      </c>
      <c r="Q2026" t="str">
        <f>VLOOKUP(C2026, Query[[Country]:[World Percentage]],4,FALSE)</f>
        <v>4.25%</v>
      </c>
      <c r="R2026" t="str">
        <f>VLOOKUP(C2026, Query[[Country]:[Density]],5,FALSE)</f>
        <v>35.32</v>
      </c>
      <c r="S2026" t="str">
        <f>VLOOKUP(C2026, Query[[Country]:[Land Area]],6, FALSE)</f>
        <v>9,147,420</v>
      </c>
      <c r="T2026" t="str">
        <f>VLOOKUP(C2026, Query[[Country]:[Area]],10, FALSE)</f>
        <v>9,372,610</v>
      </c>
      <c r="U2026" t="str">
        <f>VLOOKUP(C2026, Query[[Country]:[Region]],12, FALSE)</f>
        <v>Americas</v>
      </c>
      <c r="V2026" t="str">
        <f>VLOOKUP(C2026, Query[[Country]:[Subregion]],13, FALSE)</f>
        <v>Northern America</v>
      </c>
      <c r="W2026" t="str">
        <f>VLOOKUP(C2026, Query[[Country]:[GDP (IMF)]],16, FALSE)</f>
        <v>$22.20 Tn</v>
      </c>
      <c r="X2026" t="str">
        <f>VLOOKUP(C2026, Query[[Country]:[GDP (UN)]],17, FALSE)</f>
        <v>$18.62 Tn</v>
      </c>
      <c r="Y2026">
        <f>VLOOKUP(C2026, Query[[Country]:[GDP Per Capita]],18, FALSE)</f>
        <v>67063.27</v>
      </c>
    </row>
    <row r="2027" spans="1:25" x14ac:dyDescent="0.2">
      <c r="A2027">
        <v>826</v>
      </c>
      <c r="B2027" t="s">
        <v>862</v>
      </c>
      <c r="C2027" t="s">
        <v>168</v>
      </c>
      <c r="D2027">
        <v>8</v>
      </c>
      <c r="E2027">
        <v>367</v>
      </c>
      <c r="F2027">
        <v>567</v>
      </c>
      <c r="G2027">
        <v>218</v>
      </c>
      <c r="H2027">
        <v>760</v>
      </c>
      <c r="I2027">
        <v>910</v>
      </c>
      <c r="J2027">
        <v>511</v>
      </c>
      <c r="K2027" t="s">
        <v>2895</v>
      </c>
      <c r="L2027">
        <v>739</v>
      </c>
      <c r="M2027">
        <v>44.21</v>
      </c>
      <c r="N2027">
        <v>2015</v>
      </c>
      <c r="O2027" t="str">
        <f>VLOOKUP(C2027, Query[[Country]:[Population Rank]],2,FALSE)</f>
        <v>6</v>
      </c>
      <c r="P2027" t="str">
        <f>VLOOKUP(C2027, Query[[Country]:[Growth Rate]],3,FALSE)</f>
        <v>0.72%</v>
      </c>
      <c r="Q2027" t="str">
        <f>VLOOKUP(C2027, Query[[Country]:[World Percentage]],4,FALSE)</f>
        <v>2.73%</v>
      </c>
      <c r="R2027" t="str">
        <f>VLOOKUP(C2027, Query[[Country]:[Density]],5,FALSE)</f>
        <v>24.96</v>
      </c>
      <c r="S2027" t="str">
        <f>VLOOKUP(C2027, Query[[Country]:[Land Area]],6, FALSE)</f>
        <v>8,358,140</v>
      </c>
      <c r="T2027" t="str">
        <f>VLOOKUP(C2027, Query[[Country]:[Area]],10, FALSE)</f>
        <v>8,515,767</v>
      </c>
      <c r="U2027" t="str">
        <f>VLOOKUP(C2027, Query[[Country]:[Region]],12, FALSE)</f>
        <v>Americas</v>
      </c>
      <c r="V2027" t="str">
        <f>VLOOKUP(C2027, Query[[Country]:[Subregion]],13, FALSE)</f>
        <v>South America</v>
      </c>
      <c r="W2027" t="str">
        <f>VLOOKUP(C2027, Query[[Country]:[GDP (IMF)]],16, FALSE)</f>
        <v>$2.06 Tn</v>
      </c>
      <c r="X2027" t="str">
        <f>VLOOKUP(C2027, Query[[Country]:[GDP (UN)]],17, FALSE)</f>
        <v>$1.80 Tn</v>
      </c>
      <c r="Y2027">
        <f>VLOOKUP(C2027, Query[[Country]:[GDP Per Capita]],18, FALSE)</f>
        <v>9703.17</v>
      </c>
    </row>
    <row r="2028" spans="1:25" x14ac:dyDescent="0.2">
      <c r="A2028">
        <v>827</v>
      </c>
      <c r="B2028" t="s">
        <v>805</v>
      </c>
      <c r="C2028" t="s">
        <v>30</v>
      </c>
      <c r="D2028">
        <v>60</v>
      </c>
      <c r="E2028">
        <v>367</v>
      </c>
      <c r="F2028">
        <v>504</v>
      </c>
      <c r="G2028">
        <v>218</v>
      </c>
      <c r="H2028">
        <v>825</v>
      </c>
      <c r="I2028">
        <v>958</v>
      </c>
      <c r="J2028">
        <v>645</v>
      </c>
      <c r="K2028" t="s">
        <v>2910</v>
      </c>
      <c r="L2028">
        <v>229</v>
      </c>
      <c r="M2028">
        <v>44.2</v>
      </c>
      <c r="N2028">
        <v>2015</v>
      </c>
      <c r="O2028" t="str">
        <f>VLOOKUP(C2028, Query[[Country]:[Population Rank]],2,FALSE)</f>
        <v>11</v>
      </c>
      <c r="P2028" t="str">
        <f>VLOOKUP(C2028, Query[[Country]:[Growth Rate]],3,FALSE)</f>
        <v>-0.30%</v>
      </c>
      <c r="Q2028" t="str">
        <f>VLOOKUP(C2028, Query[[Country]:[World Percentage]],4,FALSE)</f>
        <v>1.62%</v>
      </c>
      <c r="R2028" t="str">
        <f>VLOOKUP(C2028, Query[[Country]:[Density]],5,FALSE)</f>
        <v>334.66</v>
      </c>
      <c r="S2028" t="str">
        <f>VLOOKUP(C2028, Query[[Country]:[Land Area]],6, FALSE)</f>
        <v>364,555</v>
      </c>
      <c r="T2028" t="str">
        <f>VLOOKUP(C2028, Query[[Country]:[Area]],10, FALSE)</f>
        <v>377,930</v>
      </c>
      <c r="U2028" t="str">
        <f>VLOOKUP(C2028, Query[[Country]:[Region]],12, FALSE)</f>
        <v>Asia</v>
      </c>
      <c r="V2028" t="str">
        <f>VLOOKUP(C2028, Query[[Country]:[Subregion]],13, FALSE)</f>
        <v>Eastern Asia</v>
      </c>
      <c r="W2028" t="str">
        <f>VLOOKUP(C2028, Query[[Country]:[GDP (IMF)]],16, FALSE)</f>
        <v>$5.50 Tn</v>
      </c>
      <c r="X2028" t="str">
        <f>VLOOKUP(C2028, Query[[Country]:[GDP (UN)]],17, FALSE)</f>
        <v>$4.94 Tn</v>
      </c>
      <c r="Y2028">
        <f>VLOOKUP(C2028, Query[[Country]:[GDP Per Capita]],18, FALSE)</f>
        <v>43450.14</v>
      </c>
    </row>
    <row r="2029" spans="1:25" x14ac:dyDescent="0.2">
      <c r="A2029">
        <v>828</v>
      </c>
      <c r="B2029" t="s">
        <v>892</v>
      </c>
      <c r="C2029" t="s">
        <v>138</v>
      </c>
      <c r="D2029">
        <v>50</v>
      </c>
      <c r="E2029">
        <v>367</v>
      </c>
      <c r="F2029">
        <v>567</v>
      </c>
      <c r="G2029">
        <v>218</v>
      </c>
      <c r="H2029">
        <v>783</v>
      </c>
      <c r="I2029">
        <v>912</v>
      </c>
      <c r="J2029">
        <v>812</v>
      </c>
      <c r="K2029" t="s">
        <v>2895</v>
      </c>
      <c r="L2029">
        <v>628</v>
      </c>
      <c r="M2029">
        <v>44.2</v>
      </c>
      <c r="N2029">
        <v>2015</v>
      </c>
      <c r="O2029" t="str">
        <f>VLOOKUP(C2029, Query[[Country]:[Population Rank]],2,FALSE)</f>
        <v>1</v>
      </c>
      <c r="P2029" t="str">
        <f>VLOOKUP(C2029, Query[[Country]:[Growth Rate]],3,FALSE)</f>
        <v>0.39%</v>
      </c>
      <c r="Q2029" t="str">
        <f>VLOOKUP(C2029, Query[[Country]:[World Percentage]],4,FALSE)</f>
        <v>18.47%</v>
      </c>
      <c r="R2029" t="str">
        <f>VLOOKUP(C2029, Query[[Country]:[Density]],5,FALSE)</f>
        <v>148.28</v>
      </c>
      <c r="S2029" t="str">
        <f>VLOOKUP(C2029, Query[[Country]:[Land Area]],6, FALSE)</f>
        <v>9,388,211</v>
      </c>
      <c r="T2029" t="str">
        <f>VLOOKUP(C2029, Query[[Country]:[Area]],10, FALSE)</f>
        <v>9,706,961</v>
      </c>
      <c r="U2029" t="str">
        <f>VLOOKUP(C2029, Query[[Country]:[Region]],12, FALSE)</f>
        <v>Asia</v>
      </c>
      <c r="V2029" t="str">
        <f>VLOOKUP(C2029, Query[[Country]:[Subregion]],13, FALSE)</f>
        <v>Eastern Asia</v>
      </c>
      <c r="W2029" t="str">
        <f>VLOOKUP(C2029, Query[[Country]:[GDP (IMF)]],16, FALSE)</f>
        <v>$15.47 Tn</v>
      </c>
      <c r="X2029" t="str">
        <f>VLOOKUP(C2029, Query[[Country]:[GDP (UN)]],17, FALSE)</f>
        <v>$11.22 Tn</v>
      </c>
      <c r="Y2029">
        <f>VLOOKUP(C2029, Query[[Country]:[GDP Per Capita]],18, FALSE)</f>
        <v>10746.78</v>
      </c>
    </row>
    <row r="2030" spans="1:25" x14ac:dyDescent="0.2">
      <c r="A2030">
        <v>829</v>
      </c>
      <c r="B2030" t="s">
        <v>853</v>
      </c>
      <c r="C2030" t="s">
        <v>115</v>
      </c>
      <c r="D2030">
        <v>24</v>
      </c>
      <c r="E2030">
        <v>367</v>
      </c>
      <c r="F2030">
        <v>527</v>
      </c>
      <c r="G2030">
        <v>218</v>
      </c>
      <c r="H2030">
        <v>827</v>
      </c>
      <c r="I2030">
        <v>501</v>
      </c>
      <c r="J2030">
        <v>645</v>
      </c>
      <c r="K2030" t="s">
        <v>2895</v>
      </c>
      <c r="L2030">
        <v>770</v>
      </c>
      <c r="M2030">
        <v>44.2</v>
      </c>
      <c r="N2030">
        <v>2015</v>
      </c>
      <c r="O2030" t="str">
        <f>VLOOKUP(C2030, Query[[Country]:[Population Rank]],2,FALSE)</f>
        <v>55</v>
      </c>
      <c r="P2030" t="str">
        <f>VLOOKUP(C2030, Query[[Country]:[Growth Rate]],3,FALSE)</f>
        <v>1.18%</v>
      </c>
      <c r="Q2030" t="str">
        <f>VLOOKUP(C2030, Query[[Country]:[World Percentage]],4,FALSE)</f>
        <v>0.33%</v>
      </c>
      <c r="R2030" t="str">
        <f>VLOOKUP(C2030, Query[[Country]:[Density]],5,FALSE)</f>
        <v>3.32</v>
      </c>
      <c r="S2030" t="str">
        <f>VLOOKUP(C2030, Query[[Country]:[Land Area]],6, FALSE)</f>
        <v>7,682,300</v>
      </c>
      <c r="T2030" t="str">
        <f>VLOOKUP(C2030, Query[[Country]:[Area]],10, FALSE)</f>
        <v>7,692,024</v>
      </c>
      <c r="U2030" t="str">
        <f>VLOOKUP(C2030, Query[[Country]:[Region]],12, FALSE)</f>
        <v>Oceania</v>
      </c>
      <c r="V2030" t="str">
        <f>VLOOKUP(C2030, Query[[Country]:[Subregion]],13, FALSE)</f>
        <v>Australia and New Zealand</v>
      </c>
      <c r="W2030" t="str">
        <f>VLOOKUP(C2030, Query[[Country]:[GDP (IMF)]],16, FALSE)</f>
        <v>$1.48 Tn</v>
      </c>
      <c r="X2030" t="str">
        <f>VLOOKUP(C2030, Query[[Country]:[GDP (UN)]],17, FALSE)</f>
        <v>$1.30 Tn</v>
      </c>
      <c r="Y2030">
        <f>VLOOKUP(C2030, Query[[Country]:[GDP Per Capita]],18, FALSE)</f>
        <v>58096.73</v>
      </c>
    </row>
    <row r="2031" spans="1:25" x14ac:dyDescent="0.2">
      <c r="A2031">
        <v>830</v>
      </c>
      <c r="B2031" t="s">
        <v>905</v>
      </c>
      <c r="C2031" t="s">
        <v>19</v>
      </c>
      <c r="D2031">
        <v>62</v>
      </c>
      <c r="E2031">
        <v>367</v>
      </c>
      <c r="F2031">
        <v>567</v>
      </c>
      <c r="G2031">
        <v>218</v>
      </c>
      <c r="H2031">
        <v>1000</v>
      </c>
      <c r="I2031">
        <v>927</v>
      </c>
      <c r="J2031">
        <v>645</v>
      </c>
      <c r="K2031" t="s">
        <v>2891</v>
      </c>
      <c r="L2031">
        <v>871</v>
      </c>
      <c r="M2031">
        <v>44.2</v>
      </c>
      <c r="N2031">
        <v>2015</v>
      </c>
      <c r="O2031" t="str">
        <f>VLOOKUP(C2031, Query[[Country]:[Population Rank]],2,FALSE)</f>
        <v>21</v>
      </c>
      <c r="P2031" t="str">
        <f>VLOOKUP(C2031, Query[[Country]:[Growth Rate]],3,FALSE)</f>
        <v>0.53%</v>
      </c>
      <c r="Q2031" t="str">
        <f>VLOOKUP(C2031, Query[[Country]:[World Percentage]],4,FALSE)</f>
        <v>0.87%</v>
      </c>
      <c r="R2031" t="str">
        <f>VLOOKUP(C2031, Query[[Country]:[Density]],5,FALSE)</f>
        <v>279.48</v>
      </c>
      <c r="S2031" t="str">
        <f>VLOOKUP(C2031, Query[[Country]:[Land Area]],6, FALSE)</f>
        <v>241,930</v>
      </c>
      <c r="T2031" t="str">
        <f>VLOOKUP(C2031, Query[[Country]:[Area]],10, FALSE)</f>
        <v>242,900</v>
      </c>
      <c r="U2031" t="str">
        <f>VLOOKUP(C2031, Query[[Country]:[Region]],12, FALSE)</f>
        <v>Europe</v>
      </c>
      <c r="V2031" t="str">
        <f>VLOOKUP(C2031, Query[[Country]:[Subregion]],13, FALSE)</f>
        <v>Northern Europe</v>
      </c>
      <c r="W2031" t="str">
        <f>VLOOKUP(C2031, Query[[Country]:[GDP (IMF)]],16, FALSE)</f>
        <v>$2.93 Tn</v>
      </c>
      <c r="X2031" t="str">
        <f>VLOOKUP(C2031, Query[[Country]:[GDP (UN)]],17, FALSE)</f>
        <v>$2.65 Tn</v>
      </c>
      <c r="Y2031">
        <f>VLOOKUP(C2031, Query[[Country]:[GDP Per Capita]],18, FALSE)</f>
        <v>43117.57</v>
      </c>
    </row>
    <row r="2032" spans="1:25" x14ac:dyDescent="0.2">
      <c r="A2032">
        <v>831</v>
      </c>
      <c r="B2032" t="s">
        <v>810</v>
      </c>
      <c r="C2032" t="s">
        <v>66</v>
      </c>
      <c r="D2032">
        <v>41</v>
      </c>
      <c r="E2032">
        <v>362</v>
      </c>
      <c r="F2032">
        <v>567</v>
      </c>
      <c r="G2032">
        <v>218</v>
      </c>
      <c r="H2032">
        <v>700</v>
      </c>
      <c r="I2032">
        <v>722</v>
      </c>
      <c r="J2032">
        <v>812</v>
      </c>
      <c r="K2032" t="s">
        <v>2901</v>
      </c>
      <c r="L2032">
        <v>414</v>
      </c>
      <c r="M2032">
        <v>44.2</v>
      </c>
      <c r="N2032">
        <v>2015</v>
      </c>
      <c r="O2032" t="str">
        <f>VLOOKUP(C2032, Query[[Country]:[Population Rank]],2,FALSE)</f>
        <v>22</v>
      </c>
      <c r="P2032" t="str">
        <f>VLOOKUP(C2032, Query[[Country]:[Growth Rate]],3,FALSE)</f>
        <v>0.22%</v>
      </c>
      <c r="Q2032" t="str">
        <f>VLOOKUP(C2032, Query[[Country]:[World Percentage]],4,FALSE)</f>
        <v>0.84%</v>
      </c>
      <c r="R2032" t="str">
        <f>VLOOKUP(C2032, Query[[Country]:[Density]],5,FALSE)</f>
        <v>118.31</v>
      </c>
      <c r="S2032" t="str">
        <f>VLOOKUP(C2032, Query[[Country]:[Land Area]],6, FALSE)</f>
        <v>547,557</v>
      </c>
      <c r="T2032" t="str">
        <f>VLOOKUP(C2032, Query[[Country]:[Area]],10, FALSE)</f>
        <v>551,695</v>
      </c>
      <c r="U2032" t="str">
        <f>VLOOKUP(C2032, Query[[Country]:[Region]],12, FALSE)</f>
        <v>Europe</v>
      </c>
      <c r="V2032" t="str">
        <f>VLOOKUP(C2032, Query[[Country]:[Subregion]],13, FALSE)</f>
        <v>Western Europe</v>
      </c>
      <c r="W2032" t="str">
        <f>VLOOKUP(C2032, Query[[Country]:[GDP (IMF)]],16, FALSE)</f>
        <v>$2.88 Tn</v>
      </c>
      <c r="X2032" t="str">
        <f>VLOOKUP(C2032, Query[[Country]:[GDP (UN)]],17, FALSE)</f>
        <v>$2.47 Tn</v>
      </c>
      <c r="Y2032">
        <f>VLOOKUP(C2032, Query[[Country]:[GDP Per Capita]],18, FALSE)</f>
        <v>44061.52</v>
      </c>
    </row>
    <row r="2033" spans="1:25" x14ac:dyDescent="0.2">
      <c r="A2033">
        <v>832</v>
      </c>
      <c r="B2033" t="s">
        <v>777</v>
      </c>
      <c r="C2033" t="s">
        <v>15</v>
      </c>
      <c r="D2033">
        <v>216</v>
      </c>
      <c r="E2033">
        <v>367</v>
      </c>
      <c r="F2033">
        <v>407</v>
      </c>
      <c r="G2033">
        <v>218</v>
      </c>
      <c r="H2033">
        <v>947</v>
      </c>
      <c r="I2033">
        <v>596</v>
      </c>
      <c r="J2033">
        <v>511</v>
      </c>
      <c r="K2033" t="s">
        <v>2901</v>
      </c>
      <c r="L2033">
        <v>674</v>
      </c>
      <c r="M2033">
        <v>44.2</v>
      </c>
      <c r="N2033">
        <v>2015</v>
      </c>
      <c r="O2033" t="str">
        <f>VLOOKUP(C2033, Query[[Country]:[Population Rank]],2,FALSE)</f>
        <v>3</v>
      </c>
      <c r="P2033" t="str">
        <f>VLOOKUP(C2033, Query[[Country]:[Growth Rate]],3,FALSE)</f>
        <v>0.59%</v>
      </c>
      <c r="Q2033" t="str">
        <f>VLOOKUP(C2033, Query[[Country]:[World Percentage]],4,FALSE)</f>
        <v>4.25%</v>
      </c>
      <c r="R2033" t="str">
        <f>VLOOKUP(C2033, Query[[Country]:[Density]],5,FALSE)</f>
        <v>35.32</v>
      </c>
      <c r="S2033" t="str">
        <f>VLOOKUP(C2033, Query[[Country]:[Land Area]],6, FALSE)</f>
        <v>9,147,420</v>
      </c>
      <c r="T2033" t="str">
        <f>VLOOKUP(C2033, Query[[Country]:[Area]],10, FALSE)</f>
        <v>9,372,610</v>
      </c>
      <c r="U2033" t="str">
        <f>VLOOKUP(C2033, Query[[Country]:[Region]],12, FALSE)</f>
        <v>Americas</v>
      </c>
      <c r="V2033" t="str">
        <f>VLOOKUP(C2033, Query[[Country]:[Subregion]],13, FALSE)</f>
        <v>Northern America</v>
      </c>
      <c r="W2033" t="str">
        <f>VLOOKUP(C2033, Query[[Country]:[GDP (IMF)]],16, FALSE)</f>
        <v>$22.20 Tn</v>
      </c>
      <c r="X2033" t="str">
        <f>VLOOKUP(C2033, Query[[Country]:[GDP (UN)]],17, FALSE)</f>
        <v>$18.62 Tn</v>
      </c>
      <c r="Y2033">
        <f>VLOOKUP(C2033, Query[[Country]:[GDP Per Capita]],18, FALSE)</f>
        <v>67063.27</v>
      </c>
    </row>
    <row r="2034" spans="1:25" x14ac:dyDescent="0.2">
      <c r="A2034">
        <v>833</v>
      </c>
      <c r="B2034" t="s">
        <v>841</v>
      </c>
      <c r="C2034" t="s">
        <v>15</v>
      </c>
      <c r="D2034">
        <v>217</v>
      </c>
      <c r="E2034">
        <v>367</v>
      </c>
      <c r="F2034">
        <v>567</v>
      </c>
      <c r="G2034">
        <v>218</v>
      </c>
      <c r="H2034">
        <v>810</v>
      </c>
      <c r="I2034">
        <v>805</v>
      </c>
      <c r="J2034">
        <v>812</v>
      </c>
      <c r="K2034" t="s">
        <v>2895</v>
      </c>
      <c r="L2034">
        <v>824</v>
      </c>
      <c r="M2034">
        <v>44.2</v>
      </c>
      <c r="N2034">
        <v>2015</v>
      </c>
      <c r="O2034" t="str">
        <f>VLOOKUP(C2034, Query[[Country]:[Population Rank]],2,FALSE)</f>
        <v>3</v>
      </c>
      <c r="P2034" t="str">
        <f>VLOOKUP(C2034, Query[[Country]:[Growth Rate]],3,FALSE)</f>
        <v>0.59%</v>
      </c>
      <c r="Q2034" t="str">
        <f>VLOOKUP(C2034, Query[[Country]:[World Percentage]],4,FALSE)</f>
        <v>4.25%</v>
      </c>
      <c r="R2034" t="str">
        <f>VLOOKUP(C2034, Query[[Country]:[Density]],5,FALSE)</f>
        <v>35.32</v>
      </c>
      <c r="S2034" t="str">
        <f>VLOOKUP(C2034, Query[[Country]:[Land Area]],6, FALSE)</f>
        <v>9,147,420</v>
      </c>
      <c r="T2034" t="str">
        <f>VLOOKUP(C2034, Query[[Country]:[Area]],10, FALSE)</f>
        <v>9,372,610</v>
      </c>
      <c r="U2034" t="str">
        <f>VLOOKUP(C2034, Query[[Country]:[Region]],12, FALSE)</f>
        <v>Americas</v>
      </c>
      <c r="V2034" t="str">
        <f>VLOOKUP(C2034, Query[[Country]:[Subregion]],13, FALSE)</f>
        <v>Northern America</v>
      </c>
      <c r="W2034" t="str">
        <f>VLOOKUP(C2034, Query[[Country]:[GDP (IMF)]],16, FALSE)</f>
        <v>$22.20 Tn</v>
      </c>
      <c r="X2034" t="str">
        <f>VLOOKUP(C2034, Query[[Country]:[GDP (UN)]],17, FALSE)</f>
        <v>$18.62 Tn</v>
      </c>
      <c r="Y2034">
        <f>VLOOKUP(C2034, Query[[Country]:[GDP Per Capita]],18, FALSE)</f>
        <v>67063.27</v>
      </c>
    </row>
    <row r="2035" spans="1:25" x14ac:dyDescent="0.2">
      <c r="A2035">
        <v>834</v>
      </c>
      <c r="B2035" t="s">
        <v>636</v>
      </c>
      <c r="C2035" t="s">
        <v>92</v>
      </c>
      <c r="D2035">
        <v>29</v>
      </c>
      <c r="E2035">
        <v>367</v>
      </c>
      <c r="F2035">
        <v>567</v>
      </c>
      <c r="G2035">
        <v>218</v>
      </c>
      <c r="H2035">
        <v>888</v>
      </c>
      <c r="I2035">
        <v>948</v>
      </c>
      <c r="J2035">
        <v>645</v>
      </c>
      <c r="K2035" t="s">
        <v>2902</v>
      </c>
      <c r="L2035">
        <v>241</v>
      </c>
      <c r="M2035">
        <v>44.2</v>
      </c>
      <c r="N2035">
        <v>2015</v>
      </c>
      <c r="O2035" t="str">
        <f>VLOOKUP(C2035, Query[[Country]:[Population Rank]],2,FALSE)</f>
        <v>28</v>
      </c>
      <c r="P2035" t="str">
        <f>VLOOKUP(C2035, Query[[Country]:[Growth Rate]],3,FALSE)</f>
        <v>0.09%</v>
      </c>
      <c r="Q2035" t="str">
        <f>VLOOKUP(C2035, Query[[Country]:[World Percentage]],4,FALSE)</f>
        <v>0.66%</v>
      </c>
      <c r="R2035" t="str">
        <f>VLOOKUP(C2035, Query[[Country]:[Density]],5,FALSE)</f>
        <v>511.62</v>
      </c>
      <c r="S2035" t="str">
        <f>VLOOKUP(C2035, Query[[Country]:[Land Area]],6, FALSE)</f>
        <v>97,230</v>
      </c>
      <c r="T2035" t="str">
        <f>VLOOKUP(C2035, Query[[Country]:[Area]],10, FALSE)</f>
        <v>100,210</v>
      </c>
      <c r="U2035" t="str">
        <f>VLOOKUP(C2035, Query[[Country]:[Region]],12, FALSE)</f>
        <v>Asia</v>
      </c>
      <c r="V2035" t="str">
        <f>VLOOKUP(C2035, Query[[Country]:[Subregion]],13, FALSE)</f>
        <v>Eastern Asia</v>
      </c>
      <c r="W2035" t="str">
        <f>VLOOKUP(C2035, Query[[Country]:[GDP (IMF)]],16, FALSE)</f>
        <v>$1.74 Tn</v>
      </c>
      <c r="X2035" t="str">
        <f>VLOOKUP(C2035, Query[[Country]:[GDP (UN)]],17, FALSE)</f>
        <v>$1.41 Tn</v>
      </c>
      <c r="Y2035">
        <f>VLOOKUP(C2035, Query[[Country]:[GDP Per Capita]],18, FALSE)</f>
        <v>34023.56</v>
      </c>
    </row>
    <row r="2036" spans="1:25" x14ac:dyDescent="0.2">
      <c r="A2036">
        <v>835</v>
      </c>
      <c r="B2036" t="s">
        <v>787</v>
      </c>
      <c r="C2036" t="s">
        <v>15</v>
      </c>
      <c r="D2036">
        <v>218</v>
      </c>
      <c r="E2036">
        <v>367</v>
      </c>
      <c r="F2036">
        <v>390</v>
      </c>
      <c r="G2036">
        <v>218</v>
      </c>
      <c r="H2036">
        <v>981</v>
      </c>
      <c r="I2036">
        <v>974</v>
      </c>
      <c r="J2036">
        <v>812</v>
      </c>
      <c r="K2036" t="s">
        <v>2901</v>
      </c>
      <c r="L2036">
        <v>685</v>
      </c>
      <c r="M2036">
        <v>44.19</v>
      </c>
      <c r="N2036">
        <v>2015</v>
      </c>
      <c r="O2036" t="str">
        <f>VLOOKUP(C2036, Query[[Country]:[Population Rank]],2,FALSE)</f>
        <v>3</v>
      </c>
      <c r="P2036" t="str">
        <f>VLOOKUP(C2036, Query[[Country]:[Growth Rate]],3,FALSE)</f>
        <v>0.59%</v>
      </c>
      <c r="Q2036" t="str">
        <f>VLOOKUP(C2036, Query[[Country]:[World Percentage]],4,FALSE)</f>
        <v>4.25%</v>
      </c>
      <c r="R2036" t="str">
        <f>VLOOKUP(C2036, Query[[Country]:[Density]],5,FALSE)</f>
        <v>35.32</v>
      </c>
      <c r="S2036" t="str">
        <f>VLOOKUP(C2036, Query[[Country]:[Land Area]],6, FALSE)</f>
        <v>9,147,420</v>
      </c>
      <c r="T2036" t="str">
        <f>VLOOKUP(C2036, Query[[Country]:[Area]],10, FALSE)</f>
        <v>9,372,610</v>
      </c>
      <c r="U2036" t="str">
        <f>VLOOKUP(C2036, Query[[Country]:[Region]],12, FALSE)</f>
        <v>Americas</v>
      </c>
      <c r="V2036" t="str">
        <f>VLOOKUP(C2036, Query[[Country]:[Subregion]],13, FALSE)</f>
        <v>Northern America</v>
      </c>
      <c r="W2036" t="str">
        <f>VLOOKUP(C2036, Query[[Country]:[GDP (IMF)]],16, FALSE)</f>
        <v>$22.20 Tn</v>
      </c>
      <c r="X2036" t="str">
        <f>VLOOKUP(C2036, Query[[Country]:[GDP (UN)]],17, FALSE)</f>
        <v>$18.62 Tn</v>
      </c>
      <c r="Y2036">
        <f>VLOOKUP(C2036, Query[[Country]:[GDP Per Capita]],18, FALSE)</f>
        <v>67063.27</v>
      </c>
    </row>
    <row r="2037" spans="1:25" x14ac:dyDescent="0.2">
      <c r="A2037">
        <v>836</v>
      </c>
      <c r="B2037" t="s">
        <v>846</v>
      </c>
      <c r="C2037" t="s">
        <v>52</v>
      </c>
      <c r="D2037">
        <v>27</v>
      </c>
      <c r="E2037">
        <v>367</v>
      </c>
      <c r="F2037">
        <v>567</v>
      </c>
      <c r="G2037">
        <v>218</v>
      </c>
      <c r="H2037">
        <v>851</v>
      </c>
      <c r="I2037">
        <v>737</v>
      </c>
      <c r="J2037">
        <v>645</v>
      </c>
      <c r="K2037" t="s">
        <v>2880</v>
      </c>
      <c r="L2037">
        <v>573</v>
      </c>
      <c r="M2037">
        <v>44.19</v>
      </c>
      <c r="N2037">
        <v>2015</v>
      </c>
      <c r="O2037" t="str">
        <f>VLOOKUP(C2037, Query[[Country]:[Population Rank]],2,FALSE)</f>
        <v>39</v>
      </c>
      <c r="P2037" t="str">
        <f>VLOOKUP(C2037, Query[[Country]:[Growth Rate]],3,FALSE)</f>
        <v>0.89%</v>
      </c>
      <c r="Q2037" t="str">
        <f>VLOOKUP(C2037, Query[[Country]:[World Percentage]],4,FALSE)</f>
        <v>0.48%</v>
      </c>
      <c r="R2037" t="str">
        <f>VLOOKUP(C2037, Query[[Country]:[Density]],5,FALSE)</f>
        <v>3.78</v>
      </c>
      <c r="S2037" t="str">
        <f>VLOOKUP(C2037, Query[[Country]:[Land Area]],6, FALSE)</f>
        <v>9,093,510</v>
      </c>
      <c r="T2037" t="str">
        <f>VLOOKUP(C2037, Query[[Country]:[Area]],10, FALSE)</f>
        <v>9,984,670</v>
      </c>
      <c r="U2037" t="str">
        <f>VLOOKUP(C2037, Query[[Country]:[Region]],12, FALSE)</f>
        <v>Americas</v>
      </c>
      <c r="V2037" t="str">
        <f>VLOOKUP(C2037, Query[[Country]:[Subregion]],13, FALSE)</f>
        <v>Northern America</v>
      </c>
      <c r="W2037" t="str">
        <f>VLOOKUP(C2037, Query[[Country]:[GDP (IMF)]],16, FALSE)</f>
        <v>$1.83 Tn</v>
      </c>
      <c r="X2037" t="str">
        <f>VLOOKUP(C2037, Query[[Country]:[GDP (UN)]],17, FALSE)</f>
        <v>$1.53 Tn</v>
      </c>
      <c r="Y2037">
        <f>VLOOKUP(C2037, Query[[Country]:[GDP Per Capita]],18, FALSE)</f>
        <v>48552.87</v>
      </c>
    </row>
    <row r="2038" spans="1:25" x14ac:dyDescent="0.2">
      <c r="A2038">
        <v>837</v>
      </c>
      <c r="B2038" t="s">
        <v>2822</v>
      </c>
      <c r="C2038" t="s">
        <v>428</v>
      </c>
      <c r="D2038">
        <v>7</v>
      </c>
      <c r="E2038">
        <v>367</v>
      </c>
      <c r="F2038">
        <v>519</v>
      </c>
      <c r="G2038">
        <v>218</v>
      </c>
      <c r="H2038">
        <v>843</v>
      </c>
      <c r="I2038">
        <v>766</v>
      </c>
      <c r="J2038">
        <v>511</v>
      </c>
      <c r="K2038" t="s">
        <v>2880</v>
      </c>
      <c r="L2038">
        <v>824</v>
      </c>
      <c r="M2038">
        <v>44.19</v>
      </c>
      <c r="N2038">
        <v>2015</v>
      </c>
      <c r="O2038" t="str">
        <f>VLOOKUP(C2038, Query[[Country]:[Population Rank]],2,FALSE)</f>
        <v>17</v>
      </c>
      <c r="P2038" t="str">
        <f>VLOOKUP(C2038, Query[[Country]:[Growth Rate]],3,FALSE)</f>
        <v>1.09%</v>
      </c>
      <c r="Q2038" t="str">
        <f>VLOOKUP(C2038, Query[[Country]:[World Percentage]],4,FALSE)</f>
        <v>1.08%</v>
      </c>
      <c r="R2038" t="str">
        <f>VLOOKUP(C2038, Query[[Country]:[Density]],5,FALSE)</f>
        <v>107.64</v>
      </c>
      <c r="S2038" t="str">
        <f>VLOOKUP(C2038, Query[[Country]:[Land Area]],6, FALSE)</f>
        <v>769,630</v>
      </c>
      <c r="T2038" t="str">
        <f>VLOOKUP(C2038, Query[[Country]:[Area]],10, FALSE)</f>
        <v>783,562</v>
      </c>
      <c r="U2038" t="str">
        <f>VLOOKUP(C2038, Query[[Country]:[Region]],12, FALSE)</f>
        <v>Asia</v>
      </c>
      <c r="V2038" t="str">
        <f>VLOOKUP(C2038, Query[[Country]:[Subregion]],13, FALSE)</f>
        <v>Western Asia</v>
      </c>
      <c r="W2038" t="str">
        <f>VLOOKUP(C2038, Query[[Country]:[GDP (IMF)]],16, FALSE)</f>
        <v>$809.55 Bn</v>
      </c>
      <c r="X2038" t="str">
        <f>VLOOKUP(C2038, Query[[Country]:[GDP (UN)]],17, FALSE)</f>
        <v>$863.71 Bn</v>
      </c>
      <c r="Y2038">
        <f>VLOOKUP(C2038, Query[[Country]:[GDP Per Capita]],18, FALSE)</f>
        <v>9598.81</v>
      </c>
    </row>
    <row r="2039" spans="1:25" x14ac:dyDescent="0.2">
      <c r="A2039">
        <v>838</v>
      </c>
      <c r="B2039" t="s">
        <v>2809</v>
      </c>
      <c r="C2039" t="s">
        <v>30</v>
      </c>
      <c r="D2039">
        <v>61</v>
      </c>
      <c r="E2039">
        <v>367</v>
      </c>
      <c r="F2039">
        <v>567</v>
      </c>
      <c r="G2039">
        <v>218</v>
      </c>
      <c r="H2039">
        <v>942</v>
      </c>
      <c r="I2039">
        <v>788</v>
      </c>
      <c r="J2039">
        <v>812</v>
      </c>
      <c r="K2039" t="s">
        <v>2880</v>
      </c>
      <c r="L2039">
        <v>536</v>
      </c>
      <c r="M2039">
        <v>44.19</v>
      </c>
      <c r="N2039">
        <v>2015</v>
      </c>
      <c r="O2039" t="str">
        <f>VLOOKUP(C2039, Query[[Country]:[Population Rank]],2,FALSE)</f>
        <v>11</v>
      </c>
      <c r="P2039" t="str">
        <f>VLOOKUP(C2039, Query[[Country]:[Growth Rate]],3,FALSE)</f>
        <v>-0.30%</v>
      </c>
      <c r="Q2039" t="str">
        <f>VLOOKUP(C2039, Query[[Country]:[World Percentage]],4,FALSE)</f>
        <v>1.62%</v>
      </c>
      <c r="R2039" t="str">
        <f>VLOOKUP(C2039, Query[[Country]:[Density]],5,FALSE)</f>
        <v>334.66</v>
      </c>
      <c r="S2039" t="str">
        <f>VLOOKUP(C2039, Query[[Country]:[Land Area]],6, FALSE)</f>
        <v>364,555</v>
      </c>
      <c r="T2039" t="str">
        <f>VLOOKUP(C2039, Query[[Country]:[Area]],10, FALSE)</f>
        <v>377,930</v>
      </c>
      <c r="U2039" t="str">
        <f>VLOOKUP(C2039, Query[[Country]:[Region]],12, FALSE)</f>
        <v>Asia</v>
      </c>
      <c r="V2039" t="str">
        <f>VLOOKUP(C2039, Query[[Country]:[Subregion]],13, FALSE)</f>
        <v>Eastern Asia</v>
      </c>
      <c r="W2039" t="str">
        <f>VLOOKUP(C2039, Query[[Country]:[GDP (IMF)]],16, FALSE)</f>
        <v>$5.50 Tn</v>
      </c>
      <c r="X2039" t="str">
        <f>VLOOKUP(C2039, Query[[Country]:[GDP (UN)]],17, FALSE)</f>
        <v>$4.94 Tn</v>
      </c>
      <c r="Y2039">
        <f>VLOOKUP(C2039, Query[[Country]:[GDP Per Capita]],18, FALSE)</f>
        <v>43450.14</v>
      </c>
    </row>
    <row r="2040" spans="1:25" x14ac:dyDescent="0.2">
      <c r="A2040">
        <v>839</v>
      </c>
      <c r="B2040" t="s">
        <v>800</v>
      </c>
      <c r="C2040" t="s">
        <v>30</v>
      </c>
      <c r="D2040">
        <v>62</v>
      </c>
      <c r="E2040">
        <v>290</v>
      </c>
      <c r="F2040">
        <v>567</v>
      </c>
      <c r="G2040">
        <v>218</v>
      </c>
      <c r="H2040">
        <v>952</v>
      </c>
      <c r="I2040">
        <v>692</v>
      </c>
      <c r="J2040">
        <v>645</v>
      </c>
      <c r="K2040" t="s">
        <v>2914</v>
      </c>
      <c r="L2040">
        <v>393</v>
      </c>
      <c r="M2040">
        <v>44.19</v>
      </c>
      <c r="N2040">
        <v>2015</v>
      </c>
      <c r="O2040" t="str">
        <f>VLOOKUP(C2040, Query[[Country]:[Population Rank]],2,FALSE)</f>
        <v>11</v>
      </c>
      <c r="P2040" t="str">
        <f>VLOOKUP(C2040, Query[[Country]:[Growth Rate]],3,FALSE)</f>
        <v>-0.30%</v>
      </c>
      <c r="Q2040" t="str">
        <f>VLOOKUP(C2040, Query[[Country]:[World Percentage]],4,FALSE)</f>
        <v>1.62%</v>
      </c>
      <c r="R2040" t="str">
        <f>VLOOKUP(C2040, Query[[Country]:[Density]],5,FALSE)</f>
        <v>334.66</v>
      </c>
      <c r="S2040" t="str">
        <f>VLOOKUP(C2040, Query[[Country]:[Land Area]],6, FALSE)</f>
        <v>364,555</v>
      </c>
      <c r="T2040" t="str">
        <f>VLOOKUP(C2040, Query[[Country]:[Area]],10, FALSE)</f>
        <v>377,930</v>
      </c>
      <c r="U2040" t="str">
        <f>VLOOKUP(C2040, Query[[Country]:[Region]],12, FALSE)</f>
        <v>Asia</v>
      </c>
      <c r="V2040" t="str">
        <f>VLOOKUP(C2040, Query[[Country]:[Subregion]],13, FALSE)</f>
        <v>Eastern Asia</v>
      </c>
      <c r="W2040" t="str">
        <f>VLOOKUP(C2040, Query[[Country]:[GDP (IMF)]],16, FALSE)</f>
        <v>$5.50 Tn</v>
      </c>
      <c r="X2040" t="str">
        <f>VLOOKUP(C2040, Query[[Country]:[GDP (UN)]],17, FALSE)</f>
        <v>$4.94 Tn</v>
      </c>
      <c r="Y2040">
        <f>VLOOKUP(C2040, Query[[Country]:[GDP Per Capita]],18, FALSE)</f>
        <v>43450.14</v>
      </c>
    </row>
    <row r="2041" spans="1:25" x14ac:dyDescent="0.2">
      <c r="A2041">
        <v>840</v>
      </c>
      <c r="B2041" t="s">
        <v>795</v>
      </c>
      <c r="C2041" t="s">
        <v>30</v>
      </c>
      <c r="D2041">
        <v>63</v>
      </c>
      <c r="E2041">
        <v>161</v>
      </c>
      <c r="F2041">
        <v>567</v>
      </c>
      <c r="G2041">
        <v>218</v>
      </c>
      <c r="H2041">
        <v>857</v>
      </c>
      <c r="I2041">
        <v>833</v>
      </c>
      <c r="J2041">
        <v>645</v>
      </c>
      <c r="K2041" t="s">
        <v>2846</v>
      </c>
      <c r="L2041">
        <v>332</v>
      </c>
      <c r="M2041">
        <v>44.19</v>
      </c>
      <c r="N2041">
        <v>2015</v>
      </c>
      <c r="O2041" t="str">
        <f>VLOOKUP(C2041, Query[[Country]:[Population Rank]],2,FALSE)</f>
        <v>11</v>
      </c>
      <c r="P2041" t="str">
        <f>VLOOKUP(C2041, Query[[Country]:[Growth Rate]],3,FALSE)</f>
        <v>-0.30%</v>
      </c>
      <c r="Q2041" t="str">
        <f>VLOOKUP(C2041, Query[[Country]:[World Percentage]],4,FALSE)</f>
        <v>1.62%</v>
      </c>
      <c r="R2041" t="str">
        <f>VLOOKUP(C2041, Query[[Country]:[Density]],5,FALSE)</f>
        <v>334.66</v>
      </c>
      <c r="S2041" t="str">
        <f>VLOOKUP(C2041, Query[[Country]:[Land Area]],6, FALSE)</f>
        <v>364,555</v>
      </c>
      <c r="T2041" t="str">
        <f>VLOOKUP(C2041, Query[[Country]:[Area]],10, FALSE)</f>
        <v>377,930</v>
      </c>
      <c r="U2041" t="str">
        <f>VLOOKUP(C2041, Query[[Country]:[Region]],12, FALSE)</f>
        <v>Asia</v>
      </c>
      <c r="V2041" t="str">
        <f>VLOOKUP(C2041, Query[[Country]:[Subregion]],13, FALSE)</f>
        <v>Eastern Asia</v>
      </c>
      <c r="W2041" t="str">
        <f>VLOOKUP(C2041, Query[[Country]:[GDP (IMF)]],16, FALSE)</f>
        <v>$5.50 Tn</v>
      </c>
      <c r="X2041" t="str">
        <f>VLOOKUP(C2041, Query[[Country]:[GDP (UN)]],17, FALSE)</f>
        <v>$4.94 Tn</v>
      </c>
      <c r="Y2041">
        <f>VLOOKUP(C2041, Query[[Country]:[GDP Per Capita]],18, FALSE)</f>
        <v>43450.14</v>
      </c>
    </row>
    <row r="2042" spans="1:25" x14ac:dyDescent="0.2">
      <c r="A2042">
        <v>841</v>
      </c>
      <c r="B2042" t="s">
        <v>780</v>
      </c>
      <c r="C2042" t="s">
        <v>159</v>
      </c>
      <c r="D2042">
        <v>31</v>
      </c>
      <c r="E2042">
        <v>367</v>
      </c>
      <c r="F2042">
        <v>454</v>
      </c>
      <c r="G2042">
        <v>218</v>
      </c>
      <c r="H2042">
        <v>691</v>
      </c>
      <c r="I2042">
        <v>888</v>
      </c>
      <c r="J2042">
        <v>812</v>
      </c>
      <c r="K2042" t="s">
        <v>2881</v>
      </c>
      <c r="L2042">
        <v>407</v>
      </c>
      <c r="M2042">
        <v>44.19</v>
      </c>
      <c r="N2042">
        <v>2015</v>
      </c>
      <c r="O2042" t="str">
        <f>VLOOKUP(C2042, Query[[Country]:[Population Rank]],2,FALSE)</f>
        <v>30</v>
      </c>
      <c r="P2042" t="str">
        <f>VLOOKUP(C2042, Query[[Country]:[Growth Rate]],3,FALSE)</f>
        <v>0.04%</v>
      </c>
      <c r="Q2042" t="str">
        <f>VLOOKUP(C2042, Query[[Country]:[World Percentage]],4,FALSE)</f>
        <v>0.60%</v>
      </c>
      <c r="R2042" t="str">
        <f>VLOOKUP(C2042, Query[[Country]:[Density]],5,FALSE)</f>
        <v>92.40</v>
      </c>
      <c r="S2042" t="str">
        <f>VLOOKUP(C2042, Query[[Country]:[Land Area]],6, FALSE)</f>
        <v>498,800</v>
      </c>
      <c r="T2042" t="str">
        <f>VLOOKUP(C2042, Query[[Country]:[Area]],10, FALSE)</f>
        <v>505,992</v>
      </c>
      <c r="U2042" t="str">
        <f>VLOOKUP(C2042, Query[[Country]:[Region]],12, FALSE)</f>
        <v>Europe</v>
      </c>
      <c r="V2042" t="str">
        <f>VLOOKUP(C2042, Query[[Country]:[Subregion]],13, FALSE)</f>
        <v>Southern Europe</v>
      </c>
      <c r="W2042" t="str">
        <f>VLOOKUP(C2042, Query[[Country]:[GDP (IMF)]],16, FALSE)</f>
        <v>$1.50 Tn</v>
      </c>
      <c r="X2042" t="str">
        <f>VLOOKUP(C2042, Query[[Country]:[GDP (UN)]],17, FALSE)</f>
        <v>$1.24 Tn</v>
      </c>
      <c r="Y2042">
        <f>VLOOKUP(C2042, Query[[Country]:[GDP Per Capita]],18, FALSE)</f>
        <v>32019.83</v>
      </c>
    </row>
    <row r="2043" spans="1:25" x14ac:dyDescent="0.2">
      <c r="A2043">
        <v>842</v>
      </c>
      <c r="B2043" t="s">
        <v>872</v>
      </c>
      <c r="C2043" t="s">
        <v>428</v>
      </c>
      <c r="D2043">
        <v>8</v>
      </c>
      <c r="E2043">
        <v>367</v>
      </c>
      <c r="F2043">
        <v>475</v>
      </c>
      <c r="G2043">
        <v>218</v>
      </c>
      <c r="H2043">
        <v>781</v>
      </c>
      <c r="I2043">
        <v>789</v>
      </c>
      <c r="J2043">
        <v>812</v>
      </c>
      <c r="K2043" t="s">
        <v>2887</v>
      </c>
      <c r="L2043">
        <v>871</v>
      </c>
      <c r="M2043">
        <v>44.19</v>
      </c>
      <c r="N2043">
        <v>2015</v>
      </c>
      <c r="O2043" t="str">
        <f>VLOOKUP(C2043, Query[[Country]:[Population Rank]],2,FALSE)</f>
        <v>17</v>
      </c>
      <c r="P2043" t="str">
        <f>VLOOKUP(C2043, Query[[Country]:[Growth Rate]],3,FALSE)</f>
        <v>1.09%</v>
      </c>
      <c r="Q2043" t="str">
        <f>VLOOKUP(C2043, Query[[Country]:[World Percentage]],4,FALSE)</f>
        <v>1.08%</v>
      </c>
      <c r="R2043" t="str">
        <f>VLOOKUP(C2043, Query[[Country]:[Density]],5,FALSE)</f>
        <v>107.64</v>
      </c>
      <c r="S2043" t="str">
        <f>VLOOKUP(C2043, Query[[Country]:[Land Area]],6, FALSE)</f>
        <v>769,630</v>
      </c>
      <c r="T2043" t="str">
        <f>VLOOKUP(C2043, Query[[Country]:[Area]],10, FALSE)</f>
        <v>783,562</v>
      </c>
      <c r="U2043" t="str">
        <f>VLOOKUP(C2043, Query[[Country]:[Region]],12, FALSE)</f>
        <v>Asia</v>
      </c>
      <c r="V2043" t="str">
        <f>VLOOKUP(C2043, Query[[Country]:[Subregion]],13, FALSE)</f>
        <v>Western Asia</v>
      </c>
      <c r="W2043" t="str">
        <f>VLOOKUP(C2043, Query[[Country]:[GDP (IMF)]],16, FALSE)</f>
        <v>$809.55 Bn</v>
      </c>
      <c r="X2043" t="str">
        <f>VLOOKUP(C2043, Query[[Country]:[GDP (UN)]],17, FALSE)</f>
        <v>$863.71 Bn</v>
      </c>
      <c r="Y2043">
        <f>VLOOKUP(C2043, Query[[Country]:[GDP Per Capita]],18, FALSE)</f>
        <v>9598.81</v>
      </c>
    </row>
    <row r="2044" spans="1:25" x14ac:dyDescent="0.2">
      <c r="A2044">
        <v>843</v>
      </c>
      <c r="B2044" t="s">
        <v>837</v>
      </c>
      <c r="C2044" t="s">
        <v>229</v>
      </c>
      <c r="D2044">
        <v>6</v>
      </c>
      <c r="E2044">
        <v>367</v>
      </c>
      <c r="F2044">
        <v>567</v>
      </c>
      <c r="G2044">
        <v>218</v>
      </c>
      <c r="H2044">
        <v>803</v>
      </c>
      <c r="I2044">
        <v>933</v>
      </c>
      <c r="J2044">
        <v>511</v>
      </c>
      <c r="K2044" t="s">
        <v>2881</v>
      </c>
      <c r="L2044">
        <v>347</v>
      </c>
      <c r="M2044">
        <v>44.19</v>
      </c>
      <c r="N2044">
        <v>2015</v>
      </c>
      <c r="O2044" t="str">
        <f>VLOOKUP(C2044, Query[[Country]:[Population Rank]],2,FALSE)</f>
        <v>124</v>
      </c>
      <c r="P2044" t="str">
        <f>VLOOKUP(C2044, Query[[Country]:[Growth Rate]],3,FALSE)</f>
        <v>1.13%</v>
      </c>
      <c r="Q2044" t="str">
        <f>VLOOKUP(C2044, Query[[Country]:[World Percentage]],4,FALSE)</f>
        <v>0.06%</v>
      </c>
      <c r="R2044" t="str">
        <f>VLOOKUP(C2044, Query[[Country]:[Density]],5,FALSE)</f>
        <v>70.27</v>
      </c>
      <c r="S2044" t="str">
        <f>VLOOKUP(C2044, Query[[Country]:[Land Area]],6, FALSE)</f>
        <v>68,890</v>
      </c>
      <c r="T2044" t="str">
        <f>VLOOKUP(C2044, Query[[Country]:[Area]],10, FALSE)</f>
        <v>70,273</v>
      </c>
      <c r="U2044" t="str">
        <f>VLOOKUP(C2044, Query[[Country]:[Region]],12, FALSE)</f>
        <v>Europe</v>
      </c>
      <c r="V2044" t="str">
        <f>VLOOKUP(C2044, Query[[Country]:[Subregion]],13, FALSE)</f>
        <v>Northern Europe</v>
      </c>
      <c r="W2044" t="str">
        <f>VLOOKUP(C2044, Query[[Country]:[GDP (IMF)]],16, FALSE)</f>
        <v>$405.19 Bn</v>
      </c>
      <c r="X2044" t="str">
        <f>VLOOKUP(C2044, Query[[Country]:[GDP (UN)]],17, FALSE)</f>
        <v>$304.82 Bn</v>
      </c>
      <c r="Y2044">
        <f>VLOOKUP(C2044, Query[[Country]:[GDP Per Capita]],18, FALSE)</f>
        <v>82058.03</v>
      </c>
    </row>
    <row r="2045" spans="1:25" x14ac:dyDescent="0.2">
      <c r="A2045">
        <v>844</v>
      </c>
      <c r="B2045" t="s">
        <v>788</v>
      </c>
      <c r="C2045" t="s">
        <v>15</v>
      </c>
      <c r="D2045">
        <v>219</v>
      </c>
      <c r="E2045">
        <v>367</v>
      </c>
      <c r="F2045">
        <v>567</v>
      </c>
      <c r="G2045">
        <v>218</v>
      </c>
      <c r="H2045">
        <v>979</v>
      </c>
      <c r="I2045">
        <v>784</v>
      </c>
      <c r="J2045">
        <v>812</v>
      </c>
      <c r="K2045" t="s">
        <v>2887</v>
      </c>
      <c r="L2045">
        <v>464</v>
      </c>
      <c r="M2045">
        <v>44.19</v>
      </c>
      <c r="N2045">
        <v>2015</v>
      </c>
      <c r="O2045" t="str">
        <f>VLOOKUP(C2045, Query[[Country]:[Population Rank]],2,FALSE)</f>
        <v>3</v>
      </c>
      <c r="P2045" t="str">
        <f>VLOOKUP(C2045, Query[[Country]:[Growth Rate]],3,FALSE)</f>
        <v>0.59%</v>
      </c>
      <c r="Q2045" t="str">
        <f>VLOOKUP(C2045, Query[[Country]:[World Percentage]],4,FALSE)</f>
        <v>4.25%</v>
      </c>
      <c r="R2045" t="str">
        <f>VLOOKUP(C2045, Query[[Country]:[Density]],5,FALSE)</f>
        <v>35.32</v>
      </c>
      <c r="S2045" t="str">
        <f>VLOOKUP(C2045, Query[[Country]:[Land Area]],6, FALSE)</f>
        <v>9,147,420</v>
      </c>
      <c r="T2045" t="str">
        <f>VLOOKUP(C2045, Query[[Country]:[Area]],10, FALSE)</f>
        <v>9,372,610</v>
      </c>
      <c r="U2045" t="str">
        <f>VLOOKUP(C2045, Query[[Country]:[Region]],12, FALSE)</f>
        <v>Americas</v>
      </c>
      <c r="V2045" t="str">
        <f>VLOOKUP(C2045, Query[[Country]:[Subregion]],13, FALSE)</f>
        <v>Northern America</v>
      </c>
      <c r="W2045" t="str">
        <f>VLOOKUP(C2045, Query[[Country]:[GDP (IMF)]],16, FALSE)</f>
        <v>$22.20 Tn</v>
      </c>
      <c r="X2045" t="str">
        <f>VLOOKUP(C2045, Query[[Country]:[GDP (UN)]],17, FALSE)</f>
        <v>$18.62 Tn</v>
      </c>
      <c r="Y2045">
        <f>VLOOKUP(C2045, Query[[Country]:[GDP Per Capita]],18, FALSE)</f>
        <v>67063.27</v>
      </c>
    </row>
    <row r="2046" spans="1:25" x14ac:dyDescent="0.2">
      <c r="A2046">
        <v>845</v>
      </c>
      <c r="B2046" t="s">
        <v>844</v>
      </c>
      <c r="C2046" t="s">
        <v>845</v>
      </c>
      <c r="D2046">
        <v>1</v>
      </c>
      <c r="E2046">
        <v>254</v>
      </c>
      <c r="F2046">
        <v>567</v>
      </c>
      <c r="G2046">
        <v>218</v>
      </c>
      <c r="H2046">
        <v>814</v>
      </c>
      <c r="I2046">
        <v>881</v>
      </c>
      <c r="J2046">
        <v>645</v>
      </c>
      <c r="K2046" t="s">
        <v>2887</v>
      </c>
      <c r="L2046">
        <v>871</v>
      </c>
      <c r="M2046">
        <v>44.19</v>
      </c>
      <c r="N2046">
        <v>2015</v>
      </c>
      <c r="O2046" t="str">
        <f>VLOOKUP(C2046, Query[[Country]:[Population Rank]],2,FALSE)</f>
        <v>107</v>
      </c>
      <c r="P2046" t="str">
        <f>VLOOKUP(C2046, Query[[Country]:[Growth Rate]],3,FALSE)</f>
        <v>-0.74%</v>
      </c>
      <c r="Q2046" t="str">
        <f>VLOOKUP(C2046, Query[[Country]:[World Percentage]],4,FALSE)</f>
        <v>0.09%</v>
      </c>
      <c r="R2046" t="str">
        <f>VLOOKUP(C2046, Query[[Country]:[Density]],5,FALSE)</f>
        <v>62.67</v>
      </c>
      <c r="S2046" t="str">
        <f>VLOOKUP(C2046, Query[[Country]:[Land Area]],6, FALSE)</f>
        <v>108,560</v>
      </c>
      <c r="T2046" t="str">
        <f>VLOOKUP(C2046, Query[[Country]:[Area]],10, FALSE)</f>
        <v>110,879</v>
      </c>
      <c r="U2046" t="str">
        <f>VLOOKUP(C2046, Query[[Country]:[Region]],12, FALSE)</f>
        <v>Europe</v>
      </c>
      <c r="V2046" t="str">
        <f>VLOOKUP(C2046, Query[[Country]:[Subregion]],13, FALSE)</f>
        <v>Eastern Europe</v>
      </c>
      <c r="W2046" t="str">
        <f>VLOOKUP(C2046, Query[[Country]:[GDP (IMF)]],16, FALSE)</f>
        <v>$71.75 Bn</v>
      </c>
      <c r="X2046" t="str">
        <f>VLOOKUP(C2046, Query[[Country]:[GDP (UN)]],17, FALSE)</f>
        <v>$53.24 Bn</v>
      </c>
      <c r="Y2046">
        <f>VLOOKUP(C2046, Query[[Country]:[GDP Per Capita]],18, FALSE)</f>
        <v>10325.48</v>
      </c>
    </row>
    <row r="2047" spans="1:25" x14ac:dyDescent="0.2">
      <c r="A2047">
        <v>846</v>
      </c>
      <c r="B2047" t="s">
        <v>885</v>
      </c>
      <c r="C2047" t="s">
        <v>138</v>
      </c>
      <c r="D2047">
        <v>51</v>
      </c>
      <c r="E2047">
        <v>367</v>
      </c>
      <c r="F2047">
        <v>567</v>
      </c>
      <c r="G2047">
        <v>218</v>
      </c>
      <c r="H2047">
        <v>648</v>
      </c>
      <c r="I2047">
        <v>735</v>
      </c>
      <c r="J2047">
        <v>812</v>
      </c>
      <c r="K2047" t="s">
        <v>2901</v>
      </c>
      <c r="L2047">
        <v>541</v>
      </c>
      <c r="M2047">
        <v>44.19</v>
      </c>
      <c r="N2047">
        <v>2015</v>
      </c>
      <c r="O2047" t="str">
        <f>VLOOKUP(C2047, Query[[Country]:[Population Rank]],2,FALSE)</f>
        <v>1</v>
      </c>
      <c r="P2047" t="str">
        <f>VLOOKUP(C2047, Query[[Country]:[Growth Rate]],3,FALSE)</f>
        <v>0.39%</v>
      </c>
      <c r="Q2047" t="str">
        <f>VLOOKUP(C2047, Query[[Country]:[World Percentage]],4,FALSE)</f>
        <v>18.47%</v>
      </c>
      <c r="R2047" t="str">
        <f>VLOOKUP(C2047, Query[[Country]:[Density]],5,FALSE)</f>
        <v>148.28</v>
      </c>
      <c r="S2047" t="str">
        <f>VLOOKUP(C2047, Query[[Country]:[Land Area]],6, FALSE)</f>
        <v>9,388,211</v>
      </c>
      <c r="T2047" t="str">
        <f>VLOOKUP(C2047, Query[[Country]:[Area]],10, FALSE)</f>
        <v>9,706,961</v>
      </c>
      <c r="U2047" t="str">
        <f>VLOOKUP(C2047, Query[[Country]:[Region]],12, FALSE)</f>
        <v>Asia</v>
      </c>
      <c r="V2047" t="str">
        <f>VLOOKUP(C2047, Query[[Country]:[Subregion]],13, FALSE)</f>
        <v>Eastern Asia</v>
      </c>
      <c r="W2047" t="str">
        <f>VLOOKUP(C2047, Query[[Country]:[GDP (IMF)]],16, FALSE)</f>
        <v>$15.47 Tn</v>
      </c>
      <c r="X2047" t="str">
        <f>VLOOKUP(C2047, Query[[Country]:[GDP (UN)]],17, FALSE)</f>
        <v>$11.22 Tn</v>
      </c>
      <c r="Y2047">
        <f>VLOOKUP(C2047, Query[[Country]:[GDP Per Capita]],18, FALSE)</f>
        <v>10746.78</v>
      </c>
    </row>
    <row r="2048" spans="1:25" x14ac:dyDescent="0.2">
      <c r="A2048">
        <v>847</v>
      </c>
      <c r="B2048" t="s">
        <v>824</v>
      </c>
      <c r="C2048" t="s">
        <v>454</v>
      </c>
      <c r="D2048">
        <v>3</v>
      </c>
      <c r="E2048">
        <v>367</v>
      </c>
      <c r="F2048">
        <v>234</v>
      </c>
      <c r="G2048">
        <v>218</v>
      </c>
      <c r="H2048">
        <v>934</v>
      </c>
      <c r="I2048">
        <v>950</v>
      </c>
      <c r="J2048">
        <v>812</v>
      </c>
      <c r="K2048" t="s">
        <v>2920</v>
      </c>
      <c r="L2048">
        <v>871</v>
      </c>
      <c r="M2048">
        <v>44.19</v>
      </c>
      <c r="N2048">
        <v>2015</v>
      </c>
      <c r="O2048" t="str">
        <f>VLOOKUP(C2048, Query[[Country]:[Population Rank]],2,FALSE)</f>
        <v>41</v>
      </c>
      <c r="P2048" t="str">
        <f>VLOOKUP(C2048, Query[[Country]:[Growth Rate]],3,FALSE)</f>
        <v>1.59%</v>
      </c>
      <c r="Q2048" t="str">
        <f>VLOOKUP(C2048, Query[[Country]:[World Percentage]],4,FALSE)</f>
        <v>0.45%</v>
      </c>
      <c r="R2048" t="str">
        <f>VLOOKUP(C2048, Query[[Country]:[Density]],5,FALSE)</f>
        <v>16.19</v>
      </c>
      <c r="S2048" t="str">
        <f>VLOOKUP(C2048, Query[[Country]:[Land Area]],6, FALSE)</f>
        <v>2,149,690</v>
      </c>
      <c r="T2048" t="str">
        <f>VLOOKUP(C2048, Query[[Country]:[Area]],10, FALSE)</f>
        <v>2,149,690</v>
      </c>
      <c r="U2048" t="str">
        <f>VLOOKUP(C2048, Query[[Country]:[Region]],12, FALSE)</f>
        <v>Asia</v>
      </c>
      <c r="V2048" t="str">
        <f>VLOOKUP(C2048, Query[[Country]:[Subregion]],13, FALSE)</f>
        <v>Western Asia</v>
      </c>
      <c r="W2048" t="str">
        <f>VLOOKUP(C2048, Query[[Country]:[GDP (IMF)]],16, FALSE)</f>
        <v>$790.06 Bn</v>
      </c>
      <c r="X2048" t="str">
        <f>VLOOKUP(C2048, Query[[Country]:[GDP (UN)]],17, FALSE)</f>
        <v>$639.62 Bn</v>
      </c>
      <c r="Y2048">
        <f>VLOOKUP(C2048, Query[[Country]:[GDP Per Capita]],18, FALSE)</f>
        <v>22693.89</v>
      </c>
    </row>
    <row r="2049" spans="1:25" x14ac:dyDescent="0.2">
      <c r="A2049">
        <v>848</v>
      </c>
      <c r="B2049" t="s">
        <v>894</v>
      </c>
      <c r="C2049" t="s">
        <v>235</v>
      </c>
      <c r="D2049">
        <v>12</v>
      </c>
      <c r="E2049">
        <v>367</v>
      </c>
      <c r="F2049">
        <v>567</v>
      </c>
      <c r="G2049">
        <v>184</v>
      </c>
      <c r="H2049">
        <v>872</v>
      </c>
      <c r="I2049">
        <v>687</v>
      </c>
      <c r="J2049">
        <v>511</v>
      </c>
      <c r="K2049" t="s">
        <v>2901</v>
      </c>
      <c r="L2049">
        <v>654</v>
      </c>
      <c r="M2049">
        <v>44.19</v>
      </c>
      <c r="N2049">
        <v>2015</v>
      </c>
      <c r="O2049" t="str">
        <f>VLOOKUP(C2049, Query[[Country]:[Population Rank]],2,FALSE)</f>
        <v>97</v>
      </c>
      <c r="P2049" t="str">
        <f>VLOOKUP(C2049, Query[[Country]:[Growth Rate]],3,FALSE)</f>
        <v>0.57%</v>
      </c>
      <c r="Q2049" t="str">
        <f>VLOOKUP(C2049, Query[[Country]:[World Percentage]],4,FALSE)</f>
        <v>0.12%</v>
      </c>
      <c r="R2049" t="str">
        <f>VLOOKUP(C2049, Query[[Country]:[Density]],5,FALSE)</f>
        <v>107.38</v>
      </c>
      <c r="S2049" t="str">
        <f>VLOOKUP(C2049, Query[[Country]:[Land Area]],6, FALSE)</f>
        <v>82,409</v>
      </c>
      <c r="T2049" t="str">
        <f>VLOOKUP(C2049, Query[[Country]:[Area]],10, FALSE)</f>
        <v>83,871</v>
      </c>
      <c r="U2049" t="str">
        <f>VLOOKUP(C2049, Query[[Country]:[Region]],12, FALSE)</f>
        <v>Europe</v>
      </c>
      <c r="V2049" t="str">
        <f>VLOOKUP(C2049, Query[[Country]:[Subregion]],13, FALSE)</f>
        <v>Western Europe</v>
      </c>
      <c r="W2049" t="str">
        <f>VLOOKUP(C2049, Query[[Country]:[GDP (IMF)]],16, FALSE)</f>
        <v>$481.68 Bn</v>
      </c>
      <c r="X2049" t="str">
        <f>VLOOKUP(C2049, Query[[Country]:[GDP (UN)]],17, FALSE)</f>
        <v>$390.80 Bn</v>
      </c>
      <c r="Y2049">
        <f>VLOOKUP(C2049, Query[[Country]:[GDP Per Capita]],18, FALSE)</f>
        <v>53481.760000000002</v>
      </c>
    </row>
    <row r="2050" spans="1:25" x14ac:dyDescent="0.2">
      <c r="A2050">
        <v>849</v>
      </c>
      <c r="B2050" t="s">
        <v>2813</v>
      </c>
      <c r="C2050" t="s">
        <v>159</v>
      </c>
      <c r="D2050">
        <v>32</v>
      </c>
      <c r="E2050">
        <v>367</v>
      </c>
      <c r="F2050">
        <v>567</v>
      </c>
      <c r="G2050">
        <v>218</v>
      </c>
      <c r="H2050">
        <v>746</v>
      </c>
      <c r="I2050">
        <v>657</v>
      </c>
      <c r="J2050">
        <v>812</v>
      </c>
      <c r="K2050" t="s">
        <v>2887</v>
      </c>
      <c r="L2050">
        <v>608</v>
      </c>
      <c r="M2050">
        <v>44.18</v>
      </c>
      <c r="N2050">
        <v>2015</v>
      </c>
      <c r="O2050" t="str">
        <f>VLOOKUP(C2050, Query[[Country]:[Population Rank]],2,FALSE)</f>
        <v>30</v>
      </c>
      <c r="P2050" t="str">
        <f>VLOOKUP(C2050, Query[[Country]:[Growth Rate]],3,FALSE)</f>
        <v>0.04%</v>
      </c>
      <c r="Q2050" t="str">
        <f>VLOOKUP(C2050, Query[[Country]:[World Percentage]],4,FALSE)</f>
        <v>0.60%</v>
      </c>
      <c r="R2050" t="str">
        <f>VLOOKUP(C2050, Query[[Country]:[Density]],5,FALSE)</f>
        <v>92.40</v>
      </c>
      <c r="S2050" t="str">
        <f>VLOOKUP(C2050, Query[[Country]:[Land Area]],6, FALSE)</f>
        <v>498,800</v>
      </c>
      <c r="T2050" t="str">
        <f>VLOOKUP(C2050, Query[[Country]:[Area]],10, FALSE)</f>
        <v>505,992</v>
      </c>
      <c r="U2050" t="str">
        <f>VLOOKUP(C2050, Query[[Country]:[Region]],12, FALSE)</f>
        <v>Europe</v>
      </c>
      <c r="V2050" t="str">
        <f>VLOOKUP(C2050, Query[[Country]:[Subregion]],13, FALSE)</f>
        <v>Southern Europe</v>
      </c>
      <c r="W2050" t="str">
        <f>VLOOKUP(C2050, Query[[Country]:[GDP (IMF)]],16, FALSE)</f>
        <v>$1.50 Tn</v>
      </c>
      <c r="X2050" t="str">
        <f>VLOOKUP(C2050, Query[[Country]:[GDP (UN)]],17, FALSE)</f>
        <v>$1.24 Tn</v>
      </c>
      <c r="Y2050">
        <f>VLOOKUP(C2050, Query[[Country]:[GDP Per Capita]],18, FALSE)</f>
        <v>32019.83</v>
      </c>
    </row>
    <row r="2051" spans="1:25" x14ac:dyDescent="0.2">
      <c r="A2051">
        <v>850</v>
      </c>
      <c r="B2051" t="s">
        <v>761</v>
      </c>
      <c r="C2051" t="s">
        <v>15</v>
      </c>
      <c r="D2051">
        <v>220</v>
      </c>
      <c r="E2051">
        <v>261</v>
      </c>
      <c r="F2051">
        <v>438</v>
      </c>
      <c r="G2051">
        <v>218</v>
      </c>
      <c r="H2051">
        <v>822</v>
      </c>
      <c r="I2051">
        <v>610</v>
      </c>
      <c r="J2051">
        <v>812</v>
      </c>
      <c r="K2051" t="s">
        <v>2914</v>
      </c>
      <c r="L2051">
        <v>805</v>
      </c>
      <c r="M2051">
        <v>44.18</v>
      </c>
      <c r="N2051">
        <v>2015</v>
      </c>
      <c r="O2051" t="str">
        <f>VLOOKUP(C2051, Query[[Country]:[Population Rank]],2,FALSE)</f>
        <v>3</v>
      </c>
      <c r="P2051" t="str">
        <f>VLOOKUP(C2051, Query[[Country]:[Growth Rate]],3,FALSE)</f>
        <v>0.59%</v>
      </c>
      <c r="Q2051" t="str">
        <f>VLOOKUP(C2051, Query[[Country]:[World Percentage]],4,FALSE)</f>
        <v>4.25%</v>
      </c>
      <c r="R2051" t="str">
        <f>VLOOKUP(C2051, Query[[Country]:[Density]],5,FALSE)</f>
        <v>35.32</v>
      </c>
      <c r="S2051" t="str">
        <f>VLOOKUP(C2051, Query[[Country]:[Land Area]],6, FALSE)</f>
        <v>9,147,420</v>
      </c>
      <c r="T2051" t="str">
        <f>VLOOKUP(C2051, Query[[Country]:[Area]],10, FALSE)</f>
        <v>9,372,610</v>
      </c>
      <c r="U2051" t="str">
        <f>VLOOKUP(C2051, Query[[Country]:[Region]],12, FALSE)</f>
        <v>Americas</v>
      </c>
      <c r="V2051" t="str">
        <f>VLOOKUP(C2051, Query[[Country]:[Subregion]],13, FALSE)</f>
        <v>Northern America</v>
      </c>
      <c r="W2051" t="str">
        <f>VLOOKUP(C2051, Query[[Country]:[GDP (IMF)]],16, FALSE)</f>
        <v>$22.20 Tn</v>
      </c>
      <c r="X2051" t="str">
        <f>VLOOKUP(C2051, Query[[Country]:[GDP (UN)]],17, FALSE)</f>
        <v>$18.62 Tn</v>
      </c>
      <c r="Y2051">
        <f>VLOOKUP(C2051, Query[[Country]:[GDP Per Capita]],18, FALSE)</f>
        <v>67063.27</v>
      </c>
    </row>
    <row r="2052" spans="1:25" x14ac:dyDescent="0.2">
      <c r="A2052">
        <v>851</v>
      </c>
      <c r="B2052" t="s">
        <v>883</v>
      </c>
      <c r="C2052" t="s">
        <v>358</v>
      </c>
      <c r="D2052">
        <v>13</v>
      </c>
      <c r="E2052">
        <v>367</v>
      </c>
      <c r="F2052">
        <v>567</v>
      </c>
      <c r="G2052">
        <v>218</v>
      </c>
      <c r="H2052">
        <v>887</v>
      </c>
      <c r="I2052">
        <v>886</v>
      </c>
      <c r="J2052">
        <v>645</v>
      </c>
      <c r="K2052" t="s">
        <v>2880</v>
      </c>
      <c r="L2052">
        <v>839</v>
      </c>
      <c r="M2052">
        <v>44.18</v>
      </c>
      <c r="N2052">
        <v>2015</v>
      </c>
      <c r="O2052" t="str">
        <f>VLOOKUP(C2052, Query[[Country]:[Population Rank]],2,FALSE)</f>
        <v>2</v>
      </c>
      <c r="P2052" t="str">
        <f>VLOOKUP(C2052, Query[[Country]:[Growth Rate]],3,FALSE)</f>
        <v>0.99%</v>
      </c>
      <c r="Q2052" t="str">
        <f>VLOOKUP(C2052, Query[[Country]:[World Percentage]],4,FALSE)</f>
        <v>17.70%</v>
      </c>
      <c r="R2052" t="str">
        <f>VLOOKUP(C2052, Query[[Country]:[Density]],5,FALSE)</f>
        <v>419.76</v>
      </c>
      <c r="S2052" t="str">
        <f>VLOOKUP(C2052, Query[[Country]:[Land Area]],6, FALSE)</f>
        <v>2,973,190</v>
      </c>
      <c r="T2052" t="str">
        <f>VLOOKUP(C2052, Query[[Country]:[Area]],10, FALSE)</f>
        <v>3,287,590</v>
      </c>
      <c r="U2052" t="str">
        <f>VLOOKUP(C2052, Query[[Country]:[Region]],12, FALSE)</f>
        <v>Asia</v>
      </c>
      <c r="V2052" t="str">
        <f>VLOOKUP(C2052, Query[[Country]:[Subregion]],13, FALSE)</f>
        <v>Southern Asia</v>
      </c>
      <c r="W2052" t="str">
        <f>VLOOKUP(C2052, Query[[Country]:[GDP (IMF)]],16, FALSE)</f>
        <v>$3.26 Tn</v>
      </c>
      <c r="X2052" t="str">
        <f>VLOOKUP(C2052, Query[[Country]:[GDP (UN)]],17, FALSE)</f>
        <v>$2.26 Tn</v>
      </c>
      <c r="Y2052">
        <f>VLOOKUP(C2052, Query[[Country]:[GDP Per Capita]],18, FALSE)</f>
        <v>2360.66</v>
      </c>
    </row>
    <row r="2053" spans="1:25" x14ac:dyDescent="0.2">
      <c r="A2053">
        <v>852</v>
      </c>
      <c r="B2053" t="s">
        <v>911</v>
      </c>
      <c r="C2053" t="s">
        <v>428</v>
      </c>
      <c r="D2053">
        <v>9</v>
      </c>
      <c r="E2053">
        <v>367</v>
      </c>
      <c r="F2053">
        <v>468</v>
      </c>
      <c r="G2053">
        <v>218</v>
      </c>
      <c r="H2053">
        <v>750</v>
      </c>
      <c r="I2053">
        <v>942</v>
      </c>
      <c r="J2053">
        <v>645</v>
      </c>
      <c r="K2053" t="s">
        <v>2901</v>
      </c>
      <c r="L2053">
        <v>871</v>
      </c>
      <c r="M2053">
        <v>44.18</v>
      </c>
      <c r="N2053">
        <v>2015</v>
      </c>
      <c r="O2053" t="str">
        <f>VLOOKUP(C2053, Query[[Country]:[Population Rank]],2,FALSE)</f>
        <v>17</v>
      </c>
      <c r="P2053" t="str">
        <f>VLOOKUP(C2053, Query[[Country]:[Growth Rate]],3,FALSE)</f>
        <v>1.09%</v>
      </c>
      <c r="Q2053" t="str">
        <f>VLOOKUP(C2053, Query[[Country]:[World Percentage]],4,FALSE)</f>
        <v>1.08%</v>
      </c>
      <c r="R2053" t="str">
        <f>VLOOKUP(C2053, Query[[Country]:[Density]],5,FALSE)</f>
        <v>107.64</v>
      </c>
      <c r="S2053" t="str">
        <f>VLOOKUP(C2053, Query[[Country]:[Land Area]],6, FALSE)</f>
        <v>769,630</v>
      </c>
      <c r="T2053" t="str">
        <f>VLOOKUP(C2053, Query[[Country]:[Area]],10, FALSE)</f>
        <v>783,562</v>
      </c>
      <c r="U2053" t="str">
        <f>VLOOKUP(C2053, Query[[Country]:[Region]],12, FALSE)</f>
        <v>Asia</v>
      </c>
      <c r="V2053" t="str">
        <f>VLOOKUP(C2053, Query[[Country]:[Subregion]],13, FALSE)</f>
        <v>Western Asia</v>
      </c>
      <c r="W2053" t="str">
        <f>VLOOKUP(C2053, Query[[Country]:[GDP (IMF)]],16, FALSE)</f>
        <v>$809.55 Bn</v>
      </c>
      <c r="X2053" t="str">
        <f>VLOOKUP(C2053, Query[[Country]:[GDP (UN)]],17, FALSE)</f>
        <v>$863.71 Bn</v>
      </c>
      <c r="Y2053">
        <f>VLOOKUP(C2053, Query[[Country]:[GDP Per Capita]],18, FALSE)</f>
        <v>9598.81</v>
      </c>
    </row>
    <row r="2054" spans="1:25" x14ac:dyDescent="0.2">
      <c r="A2054">
        <v>853</v>
      </c>
      <c r="B2054" t="s">
        <v>838</v>
      </c>
      <c r="C2054" t="s">
        <v>229</v>
      </c>
      <c r="D2054">
        <v>7</v>
      </c>
      <c r="E2054">
        <v>244</v>
      </c>
      <c r="F2054">
        <v>567</v>
      </c>
      <c r="G2054">
        <v>218</v>
      </c>
      <c r="H2054">
        <v>992</v>
      </c>
      <c r="I2054">
        <v>710</v>
      </c>
      <c r="J2054">
        <v>812</v>
      </c>
      <c r="K2054" t="s">
        <v>2901</v>
      </c>
      <c r="L2054">
        <v>561</v>
      </c>
      <c r="M2054">
        <v>44.18</v>
      </c>
      <c r="N2054">
        <v>2015</v>
      </c>
      <c r="O2054" t="str">
        <f>VLOOKUP(C2054, Query[[Country]:[Population Rank]],2,FALSE)</f>
        <v>124</v>
      </c>
      <c r="P2054" t="str">
        <f>VLOOKUP(C2054, Query[[Country]:[Growth Rate]],3,FALSE)</f>
        <v>1.13%</v>
      </c>
      <c r="Q2054" t="str">
        <f>VLOOKUP(C2054, Query[[Country]:[World Percentage]],4,FALSE)</f>
        <v>0.06%</v>
      </c>
      <c r="R2054" t="str">
        <f>VLOOKUP(C2054, Query[[Country]:[Density]],5,FALSE)</f>
        <v>70.27</v>
      </c>
      <c r="S2054" t="str">
        <f>VLOOKUP(C2054, Query[[Country]:[Land Area]],6, FALSE)</f>
        <v>68,890</v>
      </c>
      <c r="T2054" t="str">
        <f>VLOOKUP(C2054, Query[[Country]:[Area]],10, FALSE)</f>
        <v>70,273</v>
      </c>
      <c r="U2054" t="str">
        <f>VLOOKUP(C2054, Query[[Country]:[Region]],12, FALSE)</f>
        <v>Europe</v>
      </c>
      <c r="V2054" t="str">
        <f>VLOOKUP(C2054, Query[[Country]:[Subregion]],13, FALSE)</f>
        <v>Northern Europe</v>
      </c>
      <c r="W2054" t="str">
        <f>VLOOKUP(C2054, Query[[Country]:[GDP (IMF)]],16, FALSE)</f>
        <v>$405.19 Bn</v>
      </c>
      <c r="X2054" t="str">
        <f>VLOOKUP(C2054, Query[[Country]:[GDP (UN)]],17, FALSE)</f>
        <v>$304.82 Bn</v>
      </c>
      <c r="Y2054">
        <f>VLOOKUP(C2054, Query[[Country]:[GDP Per Capita]],18, FALSE)</f>
        <v>82058.03</v>
      </c>
    </row>
    <row r="2055" spans="1:25" x14ac:dyDescent="0.2">
      <c r="A2055">
        <v>854</v>
      </c>
      <c r="B2055" t="s">
        <v>865</v>
      </c>
      <c r="C2055" t="s">
        <v>774</v>
      </c>
      <c r="D2055">
        <v>3</v>
      </c>
      <c r="E2055">
        <v>367</v>
      </c>
      <c r="F2055">
        <v>567</v>
      </c>
      <c r="G2055">
        <v>218</v>
      </c>
      <c r="H2055">
        <v>771</v>
      </c>
      <c r="I2055">
        <v>899</v>
      </c>
      <c r="J2055">
        <v>812</v>
      </c>
      <c r="K2055" t="s">
        <v>2887</v>
      </c>
      <c r="L2055">
        <v>871</v>
      </c>
      <c r="M2055">
        <v>44.18</v>
      </c>
      <c r="N2055">
        <v>2015</v>
      </c>
      <c r="O2055" t="str">
        <f>VLOOKUP(C2055, Query[[Country]:[Population Rank]],2,FALSE)</f>
        <v>18</v>
      </c>
      <c r="P2055" t="str">
        <f>VLOOKUP(C2055, Query[[Country]:[Growth Rate]],3,FALSE)</f>
        <v>1.30%</v>
      </c>
      <c r="Q2055" t="str">
        <f>VLOOKUP(C2055, Query[[Country]:[World Percentage]],4,FALSE)</f>
        <v>1.08%</v>
      </c>
      <c r="R2055" t="str">
        <f>VLOOKUP(C2055, Query[[Country]:[Density]],5,FALSE)</f>
        <v>50.96</v>
      </c>
      <c r="S2055" t="str">
        <f>VLOOKUP(C2055, Query[[Country]:[Land Area]],6, FALSE)</f>
        <v>1,628,550</v>
      </c>
      <c r="T2055" t="str">
        <f>VLOOKUP(C2055, Query[[Country]:[Area]],10, FALSE)</f>
        <v>1,648,195</v>
      </c>
      <c r="U2055" t="str">
        <f>VLOOKUP(C2055, Query[[Country]:[Region]],12, FALSE)</f>
        <v>Asia</v>
      </c>
      <c r="V2055" t="str">
        <f>VLOOKUP(C2055, Query[[Country]:[Subregion]],13, FALSE)</f>
        <v>Southern Asia</v>
      </c>
      <c r="W2055" t="str">
        <f>VLOOKUP(C2055, Query[[Country]:[GDP (IMF)]],16, FALSE)</f>
        <v>$495.69 Bn</v>
      </c>
      <c r="X2055" t="str">
        <f>VLOOKUP(C2055, Query[[Country]:[GDP (UN)]],17, FALSE)</f>
        <v>$425.40 Bn</v>
      </c>
      <c r="Y2055">
        <f>VLOOKUP(C2055, Query[[Country]:[GDP Per Capita]],18, FALSE)</f>
        <v>5901.61</v>
      </c>
    </row>
    <row r="2056" spans="1:25" x14ac:dyDescent="0.2">
      <c r="A2056">
        <v>855</v>
      </c>
      <c r="B2056" t="s">
        <v>866</v>
      </c>
      <c r="C2056" t="s">
        <v>30</v>
      </c>
      <c r="D2056">
        <v>64</v>
      </c>
      <c r="E2056">
        <v>367</v>
      </c>
      <c r="F2056">
        <v>567</v>
      </c>
      <c r="G2056">
        <v>218</v>
      </c>
      <c r="H2056">
        <v>922</v>
      </c>
      <c r="I2056">
        <v>663</v>
      </c>
      <c r="J2056">
        <v>645</v>
      </c>
      <c r="K2056" t="s">
        <v>2887</v>
      </c>
      <c r="L2056">
        <v>618</v>
      </c>
      <c r="M2056">
        <v>44.18</v>
      </c>
      <c r="N2056">
        <v>2015</v>
      </c>
      <c r="O2056" t="str">
        <f>VLOOKUP(C2056, Query[[Country]:[Population Rank]],2,FALSE)</f>
        <v>11</v>
      </c>
      <c r="P2056" t="str">
        <f>VLOOKUP(C2056, Query[[Country]:[Growth Rate]],3,FALSE)</f>
        <v>-0.30%</v>
      </c>
      <c r="Q2056" t="str">
        <f>VLOOKUP(C2056, Query[[Country]:[World Percentage]],4,FALSE)</f>
        <v>1.62%</v>
      </c>
      <c r="R2056" t="str">
        <f>VLOOKUP(C2056, Query[[Country]:[Density]],5,FALSE)</f>
        <v>334.66</v>
      </c>
      <c r="S2056" t="str">
        <f>VLOOKUP(C2056, Query[[Country]:[Land Area]],6, FALSE)</f>
        <v>364,555</v>
      </c>
      <c r="T2056" t="str">
        <f>VLOOKUP(C2056, Query[[Country]:[Area]],10, FALSE)</f>
        <v>377,930</v>
      </c>
      <c r="U2056" t="str">
        <f>VLOOKUP(C2056, Query[[Country]:[Region]],12, FALSE)</f>
        <v>Asia</v>
      </c>
      <c r="V2056" t="str">
        <f>VLOOKUP(C2056, Query[[Country]:[Subregion]],13, FALSE)</f>
        <v>Eastern Asia</v>
      </c>
      <c r="W2056" t="str">
        <f>VLOOKUP(C2056, Query[[Country]:[GDP (IMF)]],16, FALSE)</f>
        <v>$5.50 Tn</v>
      </c>
      <c r="X2056" t="str">
        <f>VLOOKUP(C2056, Query[[Country]:[GDP (UN)]],17, FALSE)</f>
        <v>$4.94 Tn</v>
      </c>
      <c r="Y2056">
        <f>VLOOKUP(C2056, Query[[Country]:[GDP Per Capita]],18, FALSE)</f>
        <v>43450.14</v>
      </c>
    </row>
    <row r="2057" spans="1:25" x14ac:dyDescent="0.2">
      <c r="A2057">
        <v>856</v>
      </c>
      <c r="B2057" t="s">
        <v>895</v>
      </c>
      <c r="C2057" t="s">
        <v>15</v>
      </c>
      <c r="D2057">
        <v>221</v>
      </c>
      <c r="E2057">
        <v>367</v>
      </c>
      <c r="F2057">
        <v>567</v>
      </c>
      <c r="G2057">
        <v>218</v>
      </c>
      <c r="H2057">
        <v>855</v>
      </c>
      <c r="I2057">
        <v>741</v>
      </c>
      <c r="J2057">
        <v>812</v>
      </c>
      <c r="K2057" t="s">
        <v>2887</v>
      </c>
      <c r="L2057">
        <v>714</v>
      </c>
      <c r="M2057">
        <v>44.17</v>
      </c>
      <c r="N2057">
        <v>2015</v>
      </c>
      <c r="O2057" t="str">
        <f>VLOOKUP(C2057, Query[[Country]:[Population Rank]],2,FALSE)</f>
        <v>3</v>
      </c>
      <c r="P2057" t="str">
        <f>VLOOKUP(C2057, Query[[Country]:[Growth Rate]],3,FALSE)</f>
        <v>0.59%</v>
      </c>
      <c r="Q2057" t="str">
        <f>VLOOKUP(C2057, Query[[Country]:[World Percentage]],4,FALSE)</f>
        <v>4.25%</v>
      </c>
      <c r="R2057" t="str">
        <f>VLOOKUP(C2057, Query[[Country]:[Density]],5,FALSE)</f>
        <v>35.32</v>
      </c>
      <c r="S2057" t="str">
        <f>VLOOKUP(C2057, Query[[Country]:[Land Area]],6, FALSE)</f>
        <v>9,147,420</v>
      </c>
      <c r="T2057" t="str">
        <f>VLOOKUP(C2057, Query[[Country]:[Area]],10, FALSE)</f>
        <v>9,372,610</v>
      </c>
      <c r="U2057" t="str">
        <f>VLOOKUP(C2057, Query[[Country]:[Region]],12, FALSE)</f>
        <v>Americas</v>
      </c>
      <c r="V2057" t="str">
        <f>VLOOKUP(C2057, Query[[Country]:[Subregion]],13, FALSE)</f>
        <v>Northern America</v>
      </c>
      <c r="W2057" t="str">
        <f>VLOOKUP(C2057, Query[[Country]:[GDP (IMF)]],16, FALSE)</f>
        <v>$22.20 Tn</v>
      </c>
      <c r="X2057" t="str">
        <f>VLOOKUP(C2057, Query[[Country]:[GDP (UN)]],17, FALSE)</f>
        <v>$18.62 Tn</v>
      </c>
      <c r="Y2057">
        <f>VLOOKUP(C2057, Query[[Country]:[GDP Per Capita]],18, FALSE)</f>
        <v>67063.27</v>
      </c>
    </row>
    <row r="2058" spans="1:25" x14ac:dyDescent="0.2">
      <c r="A2058">
        <v>857</v>
      </c>
      <c r="B2058" t="s">
        <v>902</v>
      </c>
      <c r="C2058" t="s">
        <v>101</v>
      </c>
      <c r="D2058">
        <v>53</v>
      </c>
      <c r="E2058">
        <v>367</v>
      </c>
      <c r="F2058">
        <v>532</v>
      </c>
      <c r="G2058">
        <v>218</v>
      </c>
      <c r="H2058">
        <v>870</v>
      </c>
      <c r="I2058">
        <v>732</v>
      </c>
      <c r="J2058">
        <v>428</v>
      </c>
      <c r="K2058" t="s">
        <v>2901</v>
      </c>
      <c r="L2058">
        <v>769</v>
      </c>
      <c r="M2058">
        <v>44.17</v>
      </c>
      <c r="N2058">
        <v>2015</v>
      </c>
      <c r="O2058" t="str">
        <f>VLOOKUP(C2058, Query[[Country]:[Population Rank]],2,FALSE)</f>
        <v>19</v>
      </c>
      <c r="P2058" t="str">
        <f>VLOOKUP(C2058, Query[[Country]:[Growth Rate]],3,FALSE)</f>
        <v>0.32%</v>
      </c>
      <c r="Q2058" t="str">
        <f>VLOOKUP(C2058, Query[[Country]:[World Percentage]],4,FALSE)</f>
        <v>1.07%</v>
      </c>
      <c r="R2058" t="str">
        <f>VLOOKUP(C2058, Query[[Country]:[Density]],5,FALSE)</f>
        <v>234.61</v>
      </c>
      <c r="S2058" t="str">
        <f>VLOOKUP(C2058, Query[[Country]:[Land Area]],6, FALSE)</f>
        <v>348,560</v>
      </c>
      <c r="T2058" t="str">
        <f>VLOOKUP(C2058, Query[[Country]:[Area]],10, FALSE)</f>
        <v>357,114</v>
      </c>
      <c r="U2058" t="str">
        <f>VLOOKUP(C2058, Query[[Country]:[Region]],12, FALSE)</f>
        <v>Europe</v>
      </c>
      <c r="V2058" t="str">
        <f>VLOOKUP(C2058, Query[[Country]:[Subregion]],13, FALSE)</f>
        <v>Western Europe</v>
      </c>
      <c r="W2058" t="str">
        <f>VLOOKUP(C2058, Query[[Country]:[GDP (IMF)]],16, FALSE)</f>
        <v>$4.16 Tn</v>
      </c>
      <c r="X2058" t="str">
        <f>VLOOKUP(C2058, Query[[Country]:[GDP (UN)]],17, FALSE)</f>
        <v>$3.48 Tn</v>
      </c>
      <c r="Y2058">
        <f>VLOOKUP(C2058, Query[[Country]:[GDP Per Capita]],18, FALSE)</f>
        <v>49617.15</v>
      </c>
    </row>
    <row r="2059" spans="1:25" x14ac:dyDescent="0.2">
      <c r="A2059">
        <v>858</v>
      </c>
      <c r="B2059" t="s">
        <v>896</v>
      </c>
      <c r="C2059" t="s">
        <v>138</v>
      </c>
      <c r="D2059">
        <v>52</v>
      </c>
      <c r="E2059">
        <v>367</v>
      </c>
      <c r="F2059">
        <v>567</v>
      </c>
      <c r="G2059">
        <v>218</v>
      </c>
      <c r="H2059">
        <v>651</v>
      </c>
      <c r="I2059">
        <v>535</v>
      </c>
      <c r="J2059">
        <v>645</v>
      </c>
      <c r="K2059" t="s">
        <v>2909</v>
      </c>
      <c r="L2059">
        <v>494</v>
      </c>
      <c r="M2059">
        <v>44.17</v>
      </c>
      <c r="N2059">
        <v>2015</v>
      </c>
      <c r="O2059" t="str">
        <f>VLOOKUP(C2059, Query[[Country]:[Population Rank]],2,FALSE)</f>
        <v>1</v>
      </c>
      <c r="P2059" t="str">
        <f>VLOOKUP(C2059, Query[[Country]:[Growth Rate]],3,FALSE)</f>
        <v>0.39%</v>
      </c>
      <c r="Q2059" t="str">
        <f>VLOOKUP(C2059, Query[[Country]:[World Percentage]],4,FALSE)</f>
        <v>18.47%</v>
      </c>
      <c r="R2059" t="str">
        <f>VLOOKUP(C2059, Query[[Country]:[Density]],5,FALSE)</f>
        <v>148.28</v>
      </c>
      <c r="S2059" t="str">
        <f>VLOOKUP(C2059, Query[[Country]:[Land Area]],6, FALSE)</f>
        <v>9,388,211</v>
      </c>
      <c r="T2059" t="str">
        <f>VLOOKUP(C2059, Query[[Country]:[Area]],10, FALSE)</f>
        <v>9,706,961</v>
      </c>
      <c r="U2059" t="str">
        <f>VLOOKUP(C2059, Query[[Country]:[Region]],12, FALSE)</f>
        <v>Asia</v>
      </c>
      <c r="V2059" t="str">
        <f>VLOOKUP(C2059, Query[[Country]:[Subregion]],13, FALSE)</f>
        <v>Eastern Asia</v>
      </c>
      <c r="W2059" t="str">
        <f>VLOOKUP(C2059, Query[[Country]:[GDP (IMF)]],16, FALSE)</f>
        <v>$15.47 Tn</v>
      </c>
      <c r="X2059" t="str">
        <f>VLOOKUP(C2059, Query[[Country]:[GDP (UN)]],17, FALSE)</f>
        <v>$11.22 Tn</v>
      </c>
      <c r="Y2059">
        <f>VLOOKUP(C2059, Query[[Country]:[GDP Per Capita]],18, FALSE)</f>
        <v>10746.78</v>
      </c>
    </row>
    <row r="2060" spans="1:25" x14ac:dyDescent="0.2">
      <c r="A2060">
        <v>859</v>
      </c>
      <c r="B2060" t="s">
        <v>867</v>
      </c>
      <c r="C2060" t="s">
        <v>66</v>
      </c>
      <c r="D2060">
        <v>42</v>
      </c>
      <c r="E2060">
        <v>367</v>
      </c>
      <c r="F2060">
        <v>567</v>
      </c>
      <c r="G2060">
        <v>218</v>
      </c>
      <c r="H2060">
        <v>840</v>
      </c>
      <c r="I2060">
        <v>801</v>
      </c>
      <c r="J2060">
        <v>812</v>
      </c>
      <c r="K2060" t="s">
        <v>2901</v>
      </c>
      <c r="L2060">
        <v>550</v>
      </c>
      <c r="M2060">
        <v>44.17</v>
      </c>
      <c r="N2060">
        <v>2015</v>
      </c>
      <c r="O2060" t="str">
        <f>VLOOKUP(C2060, Query[[Country]:[Population Rank]],2,FALSE)</f>
        <v>22</v>
      </c>
      <c r="P2060" t="str">
        <f>VLOOKUP(C2060, Query[[Country]:[Growth Rate]],3,FALSE)</f>
        <v>0.22%</v>
      </c>
      <c r="Q2060" t="str">
        <f>VLOOKUP(C2060, Query[[Country]:[World Percentage]],4,FALSE)</f>
        <v>0.84%</v>
      </c>
      <c r="R2060" t="str">
        <f>VLOOKUP(C2060, Query[[Country]:[Density]],5,FALSE)</f>
        <v>118.31</v>
      </c>
      <c r="S2060" t="str">
        <f>VLOOKUP(C2060, Query[[Country]:[Land Area]],6, FALSE)</f>
        <v>547,557</v>
      </c>
      <c r="T2060" t="str">
        <f>VLOOKUP(C2060, Query[[Country]:[Area]],10, FALSE)</f>
        <v>551,695</v>
      </c>
      <c r="U2060" t="str">
        <f>VLOOKUP(C2060, Query[[Country]:[Region]],12, FALSE)</f>
        <v>Europe</v>
      </c>
      <c r="V2060" t="str">
        <f>VLOOKUP(C2060, Query[[Country]:[Subregion]],13, FALSE)</f>
        <v>Western Europe</v>
      </c>
      <c r="W2060" t="str">
        <f>VLOOKUP(C2060, Query[[Country]:[GDP (IMF)]],16, FALSE)</f>
        <v>$2.88 Tn</v>
      </c>
      <c r="X2060" t="str">
        <f>VLOOKUP(C2060, Query[[Country]:[GDP (UN)]],17, FALSE)</f>
        <v>$2.47 Tn</v>
      </c>
      <c r="Y2060">
        <f>VLOOKUP(C2060, Query[[Country]:[GDP Per Capita]],18, FALSE)</f>
        <v>44061.52</v>
      </c>
    </row>
    <row r="2061" spans="1:25" x14ac:dyDescent="0.2">
      <c r="A2061">
        <v>860</v>
      </c>
      <c r="B2061" t="s">
        <v>973</v>
      </c>
      <c r="C2061" t="s">
        <v>92</v>
      </c>
      <c r="D2061">
        <v>30</v>
      </c>
      <c r="E2061">
        <v>367</v>
      </c>
      <c r="F2061">
        <v>567</v>
      </c>
      <c r="G2061">
        <v>218</v>
      </c>
      <c r="H2061">
        <v>989</v>
      </c>
      <c r="I2061">
        <v>907</v>
      </c>
      <c r="J2061">
        <v>645</v>
      </c>
      <c r="K2061" t="s">
        <v>2910</v>
      </c>
      <c r="L2061">
        <v>259</v>
      </c>
      <c r="M2061">
        <v>44.17</v>
      </c>
      <c r="N2061">
        <v>2015</v>
      </c>
      <c r="O2061" t="str">
        <f>VLOOKUP(C2061, Query[[Country]:[Population Rank]],2,FALSE)</f>
        <v>28</v>
      </c>
      <c r="P2061" t="str">
        <f>VLOOKUP(C2061, Query[[Country]:[Growth Rate]],3,FALSE)</f>
        <v>0.09%</v>
      </c>
      <c r="Q2061" t="str">
        <f>VLOOKUP(C2061, Query[[Country]:[World Percentage]],4,FALSE)</f>
        <v>0.66%</v>
      </c>
      <c r="R2061" t="str">
        <f>VLOOKUP(C2061, Query[[Country]:[Density]],5,FALSE)</f>
        <v>511.62</v>
      </c>
      <c r="S2061" t="str">
        <f>VLOOKUP(C2061, Query[[Country]:[Land Area]],6, FALSE)</f>
        <v>97,230</v>
      </c>
      <c r="T2061" t="str">
        <f>VLOOKUP(C2061, Query[[Country]:[Area]],10, FALSE)</f>
        <v>100,210</v>
      </c>
      <c r="U2061" t="str">
        <f>VLOOKUP(C2061, Query[[Country]:[Region]],12, FALSE)</f>
        <v>Asia</v>
      </c>
      <c r="V2061" t="str">
        <f>VLOOKUP(C2061, Query[[Country]:[Subregion]],13, FALSE)</f>
        <v>Eastern Asia</v>
      </c>
      <c r="W2061" t="str">
        <f>VLOOKUP(C2061, Query[[Country]:[GDP (IMF)]],16, FALSE)</f>
        <v>$1.74 Tn</v>
      </c>
      <c r="X2061" t="str">
        <f>VLOOKUP(C2061, Query[[Country]:[GDP (UN)]],17, FALSE)</f>
        <v>$1.41 Tn</v>
      </c>
      <c r="Y2061">
        <f>VLOOKUP(C2061, Query[[Country]:[GDP Per Capita]],18, FALSE)</f>
        <v>34023.56</v>
      </c>
    </row>
    <row r="2062" spans="1:25" x14ac:dyDescent="0.2">
      <c r="A2062">
        <v>861</v>
      </c>
      <c r="B2062" t="s">
        <v>897</v>
      </c>
      <c r="C2062" t="s">
        <v>52</v>
      </c>
      <c r="D2062">
        <v>28</v>
      </c>
      <c r="E2062">
        <v>367</v>
      </c>
      <c r="F2062">
        <v>567</v>
      </c>
      <c r="G2062">
        <v>218</v>
      </c>
      <c r="H2062">
        <v>877</v>
      </c>
      <c r="I2062">
        <v>727</v>
      </c>
      <c r="J2062">
        <v>511</v>
      </c>
      <c r="K2062" t="s">
        <v>2901</v>
      </c>
      <c r="L2062">
        <v>638</v>
      </c>
      <c r="M2062">
        <v>44.17</v>
      </c>
      <c r="N2062">
        <v>2015</v>
      </c>
      <c r="O2062" t="str">
        <f>VLOOKUP(C2062, Query[[Country]:[Population Rank]],2,FALSE)</f>
        <v>39</v>
      </c>
      <c r="P2062" t="str">
        <f>VLOOKUP(C2062, Query[[Country]:[Growth Rate]],3,FALSE)</f>
        <v>0.89%</v>
      </c>
      <c r="Q2062" t="str">
        <f>VLOOKUP(C2062, Query[[Country]:[World Percentage]],4,FALSE)</f>
        <v>0.48%</v>
      </c>
      <c r="R2062" t="str">
        <f>VLOOKUP(C2062, Query[[Country]:[Density]],5,FALSE)</f>
        <v>3.78</v>
      </c>
      <c r="S2062" t="str">
        <f>VLOOKUP(C2062, Query[[Country]:[Land Area]],6, FALSE)</f>
        <v>9,093,510</v>
      </c>
      <c r="T2062" t="str">
        <f>VLOOKUP(C2062, Query[[Country]:[Area]],10, FALSE)</f>
        <v>9,984,670</v>
      </c>
      <c r="U2062" t="str">
        <f>VLOOKUP(C2062, Query[[Country]:[Region]],12, FALSE)</f>
        <v>Americas</v>
      </c>
      <c r="V2062" t="str">
        <f>VLOOKUP(C2062, Query[[Country]:[Subregion]],13, FALSE)</f>
        <v>Northern America</v>
      </c>
      <c r="W2062" t="str">
        <f>VLOOKUP(C2062, Query[[Country]:[GDP (IMF)]],16, FALSE)</f>
        <v>$1.83 Tn</v>
      </c>
      <c r="X2062" t="str">
        <f>VLOOKUP(C2062, Query[[Country]:[GDP (UN)]],17, FALSE)</f>
        <v>$1.53 Tn</v>
      </c>
      <c r="Y2062">
        <f>VLOOKUP(C2062, Query[[Country]:[GDP Per Capita]],18, FALSE)</f>
        <v>48552.87</v>
      </c>
    </row>
    <row r="2063" spans="1:25" x14ac:dyDescent="0.2">
      <c r="A2063">
        <v>862</v>
      </c>
      <c r="B2063" t="s">
        <v>804</v>
      </c>
      <c r="C2063" t="s">
        <v>30</v>
      </c>
      <c r="D2063">
        <v>65</v>
      </c>
      <c r="E2063">
        <v>367</v>
      </c>
      <c r="F2063">
        <v>567</v>
      </c>
      <c r="G2063">
        <v>218</v>
      </c>
      <c r="H2063">
        <v>971</v>
      </c>
      <c r="I2063">
        <v>876</v>
      </c>
      <c r="J2063">
        <v>812</v>
      </c>
      <c r="K2063" t="s">
        <v>2909</v>
      </c>
      <c r="L2063">
        <v>416</v>
      </c>
      <c r="M2063">
        <v>44.17</v>
      </c>
      <c r="N2063">
        <v>2015</v>
      </c>
      <c r="O2063" t="str">
        <f>VLOOKUP(C2063, Query[[Country]:[Population Rank]],2,FALSE)</f>
        <v>11</v>
      </c>
      <c r="P2063" t="str">
        <f>VLOOKUP(C2063, Query[[Country]:[Growth Rate]],3,FALSE)</f>
        <v>-0.30%</v>
      </c>
      <c r="Q2063" t="str">
        <f>VLOOKUP(C2063, Query[[Country]:[World Percentage]],4,FALSE)</f>
        <v>1.62%</v>
      </c>
      <c r="R2063" t="str">
        <f>VLOOKUP(C2063, Query[[Country]:[Density]],5,FALSE)</f>
        <v>334.66</v>
      </c>
      <c r="S2063" t="str">
        <f>VLOOKUP(C2063, Query[[Country]:[Land Area]],6, FALSE)</f>
        <v>364,555</v>
      </c>
      <c r="T2063" t="str">
        <f>VLOOKUP(C2063, Query[[Country]:[Area]],10, FALSE)</f>
        <v>377,930</v>
      </c>
      <c r="U2063" t="str">
        <f>VLOOKUP(C2063, Query[[Country]:[Region]],12, FALSE)</f>
        <v>Asia</v>
      </c>
      <c r="V2063" t="str">
        <f>VLOOKUP(C2063, Query[[Country]:[Subregion]],13, FALSE)</f>
        <v>Eastern Asia</v>
      </c>
      <c r="W2063" t="str">
        <f>VLOOKUP(C2063, Query[[Country]:[GDP (IMF)]],16, FALSE)</f>
        <v>$5.50 Tn</v>
      </c>
      <c r="X2063" t="str">
        <f>VLOOKUP(C2063, Query[[Country]:[GDP (UN)]],17, FALSE)</f>
        <v>$4.94 Tn</v>
      </c>
      <c r="Y2063">
        <f>VLOOKUP(C2063, Query[[Country]:[GDP Per Capita]],18, FALSE)</f>
        <v>43450.14</v>
      </c>
    </row>
    <row r="2064" spans="1:25" x14ac:dyDescent="0.2">
      <c r="A2064">
        <v>863</v>
      </c>
      <c r="B2064" t="s">
        <v>876</v>
      </c>
      <c r="C2064" t="s">
        <v>30</v>
      </c>
      <c r="D2064">
        <v>66</v>
      </c>
      <c r="E2064">
        <v>367</v>
      </c>
      <c r="F2064">
        <v>567</v>
      </c>
      <c r="G2064">
        <v>218</v>
      </c>
      <c r="H2064">
        <v>990</v>
      </c>
      <c r="I2064">
        <v>917</v>
      </c>
      <c r="J2064">
        <v>645</v>
      </c>
      <c r="K2064" t="s">
        <v>2914</v>
      </c>
      <c r="L2064">
        <v>470</v>
      </c>
      <c r="M2064">
        <v>44.17</v>
      </c>
      <c r="N2064">
        <v>2015</v>
      </c>
      <c r="O2064" t="str">
        <f>VLOOKUP(C2064, Query[[Country]:[Population Rank]],2,FALSE)</f>
        <v>11</v>
      </c>
      <c r="P2064" t="str">
        <f>VLOOKUP(C2064, Query[[Country]:[Growth Rate]],3,FALSE)</f>
        <v>-0.30%</v>
      </c>
      <c r="Q2064" t="str">
        <f>VLOOKUP(C2064, Query[[Country]:[World Percentage]],4,FALSE)</f>
        <v>1.62%</v>
      </c>
      <c r="R2064" t="str">
        <f>VLOOKUP(C2064, Query[[Country]:[Density]],5,FALSE)</f>
        <v>334.66</v>
      </c>
      <c r="S2064" t="str">
        <f>VLOOKUP(C2064, Query[[Country]:[Land Area]],6, FALSE)</f>
        <v>364,555</v>
      </c>
      <c r="T2064" t="str">
        <f>VLOOKUP(C2064, Query[[Country]:[Area]],10, FALSE)</f>
        <v>377,930</v>
      </c>
      <c r="U2064" t="str">
        <f>VLOOKUP(C2064, Query[[Country]:[Region]],12, FALSE)</f>
        <v>Asia</v>
      </c>
      <c r="V2064" t="str">
        <f>VLOOKUP(C2064, Query[[Country]:[Subregion]],13, FALSE)</f>
        <v>Eastern Asia</v>
      </c>
      <c r="W2064" t="str">
        <f>VLOOKUP(C2064, Query[[Country]:[GDP (IMF)]],16, FALSE)</f>
        <v>$5.50 Tn</v>
      </c>
      <c r="X2064" t="str">
        <f>VLOOKUP(C2064, Query[[Country]:[GDP (UN)]],17, FALSE)</f>
        <v>$4.94 Tn</v>
      </c>
      <c r="Y2064">
        <f>VLOOKUP(C2064, Query[[Country]:[GDP Per Capita]],18, FALSE)</f>
        <v>43450.14</v>
      </c>
    </row>
    <row r="2065" spans="1:25" x14ac:dyDescent="0.2">
      <c r="A2065">
        <v>864</v>
      </c>
      <c r="B2065" t="s">
        <v>860</v>
      </c>
      <c r="C2065" t="s">
        <v>138</v>
      </c>
      <c r="D2065">
        <v>53</v>
      </c>
      <c r="E2065">
        <v>367</v>
      </c>
      <c r="F2065">
        <v>456</v>
      </c>
      <c r="G2065">
        <v>218</v>
      </c>
      <c r="H2065">
        <v>729</v>
      </c>
      <c r="I2065">
        <v>709</v>
      </c>
      <c r="J2065">
        <v>428</v>
      </c>
      <c r="K2065" t="s">
        <v>2881</v>
      </c>
      <c r="L2065">
        <v>742</v>
      </c>
      <c r="M2065">
        <v>44.17</v>
      </c>
      <c r="N2065">
        <v>2015</v>
      </c>
      <c r="O2065" t="str">
        <f>VLOOKUP(C2065, Query[[Country]:[Population Rank]],2,FALSE)</f>
        <v>1</v>
      </c>
      <c r="P2065" t="str">
        <f>VLOOKUP(C2065, Query[[Country]:[Growth Rate]],3,FALSE)</f>
        <v>0.39%</v>
      </c>
      <c r="Q2065" t="str">
        <f>VLOOKUP(C2065, Query[[Country]:[World Percentage]],4,FALSE)</f>
        <v>18.47%</v>
      </c>
      <c r="R2065" t="str">
        <f>VLOOKUP(C2065, Query[[Country]:[Density]],5,FALSE)</f>
        <v>148.28</v>
      </c>
      <c r="S2065" t="str">
        <f>VLOOKUP(C2065, Query[[Country]:[Land Area]],6, FALSE)</f>
        <v>9,388,211</v>
      </c>
      <c r="T2065" t="str">
        <f>VLOOKUP(C2065, Query[[Country]:[Area]],10, FALSE)</f>
        <v>9,706,961</v>
      </c>
      <c r="U2065" t="str">
        <f>VLOOKUP(C2065, Query[[Country]:[Region]],12, FALSE)</f>
        <v>Asia</v>
      </c>
      <c r="V2065" t="str">
        <f>VLOOKUP(C2065, Query[[Country]:[Subregion]],13, FALSE)</f>
        <v>Eastern Asia</v>
      </c>
      <c r="W2065" t="str">
        <f>VLOOKUP(C2065, Query[[Country]:[GDP (IMF)]],16, FALSE)</f>
        <v>$15.47 Tn</v>
      </c>
      <c r="X2065" t="str">
        <f>VLOOKUP(C2065, Query[[Country]:[GDP (UN)]],17, FALSE)</f>
        <v>$11.22 Tn</v>
      </c>
      <c r="Y2065">
        <f>VLOOKUP(C2065, Query[[Country]:[GDP Per Capita]],18, FALSE)</f>
        <v>10746.78</v>
      </c>
    </row>
    <row r="2066" spans="1:25" x14ac:dyDescent="0.2">
      <c r="A2066">
        <v>865</v>
      </c>
      <c r="B2066" t="s">
        <v>871</v>
      </c>
      <c r="C2066" t="s">
        <v>141</v>
      </c>
      <c r="D2066">
        <v>13</v>
      </c>
      <c r="E2066">
        <v>367</v>
      </c>
      <c r="F2066">
        <v>567</v>
      </c>
      <c r="G2066">
        <v>218</v>
      </c>
      <c r="H2066">
        <v>796</v>
      </c>
      <c r="I2066">
        <v>991</v>
      </c>
      <c r="J2066">
        <v>645</v>
      </c>
      <c r="K2066" t="s">
        <v>2901</v>
      </c>
      <c r="L2066">
        <v>871</v>
      </c>
      <c r="M2066">
        <v>44.17</v>
      </c>
      <c r="N2066">
        <v>2015</v>
      </c>
      <c r="O2066" t="str">
        <f>VLOOKUP(C2066, Query[[Country]:[Population Rank]],2,FALSE)</f>
        <v>57</v>
      </c>
      <c r="P2066" t="str">
        <f>VLOOKUP(C2066, Query[[Country]:[Growth Rate]],3,FALSE)</f>
        <v>0.18%</v>
      </c>
      <c r="Q2066" t="str">
        <f>VLOOKUP(C2066, Query[[Country]:[World Percentage]],4,FALSE)</f>
        <v>0.31%</v>
      </c>
      <c r="R2066" t="str">
        <f>VLOOKUP(C2066, Query[[Country]:[Density]],5,FALSE)</f>
        <v>658.05</v>
      </c>
      <c r="S2066" t="str">
        <f>VLOOKUP(C2066, Query[[Country]:[Land Area]],6, FALSE)</f>
        <v>35,410</v>
      </c>
      <c r="T2066" t="str">
        <f>VLOOKUP(C2066, Query[[Country]:[Area]],10, FALSE)</f>
        <v>36,193</v>
      </c>
      <c r="U2066" t="str">
        <f>VLOOKUP(C2066, Query[[Country]:[Region]],12, FALSE)</f>
        <v>Asia</v>
      </c>
      <c r="V2066" t="str">
        <f>VLOOKUP(C2066, Query[[Country]:[Subregion]],13, FALSE)</f>
        <v>Eastern Asia</v>
      </c>
      <c r="W2066" t="str">
        <f>VLOOKUP(C2066, Query[[Country]:[GDP (IMF)]],16, FALSE)</f>
        <v>$633.70 Bn</v>
      </c>
      <c r="X2066" t="str">
        <f>VLOOKUP(C2066, Query[[Country]:[GDP (UN)]],17, FALSE)</f>
        <v>-</v>
      </c>
      <c r="Y2066">
        <f>VLOOKUP(C2066, Query[[Country]:[GDP Per Capita]],18, FALSE)</f>
        <v>26607.09</v>
      </c>
    </row>
    <row r="2067" spans="1:25" x14ac:dyDescent="0.2">
      <c r="A2067">
        <v>866</v>
      </c>
      <c r="B2067" t="s">
        <v>908</v>
      </c>
      <c r="C2067" t="s">
        <v>138</v>
      </c>
      <c r="D2067">
        <v>54</v>
      </c>
      <c r="E2067">
        <v>367</v>
      </c>
      <c r="F2067">
        <v>567</v>
      </c>
      <c r="G2067">
        <v>218</v>
      </c>
      <c r="H2067">
        <v>617</v>
      </c>
      <c r="I2067">
        <v>726</v>
      </c>
      <c r="J2067">
        <v>812</v>
      </c>
      <c r="K2067" t="s">
        <v>2909</v>
      </c>
      <c r="L2067">
        <v>601</v>
      </c>
      <c r="M2067">
        <v>44.16</v>
      </c>
      <c r="N2067">
        <v>2015</v>
      </c>
      <c r="O2067" t="str">
        <f>VLOOKUP(C2067, Query[[Country]:[Population Rank]],2,FALSE)</f>
        <v>1</v>
      </c>
      <c r="P2067" t="str">
        <f>VLOOKUP(C2067, Query[[Country]:[Growth Rate]],3,FALSE)</f>
        <v>0.39%</v>
      </c>
      <c r="Q2067" t="str">
        <f>VLOOKUP(C2067, Query[[Country]:[World Percentage]],4,FALSE)</f>
        <v>18.47%</v>
      </c>
      <c r="R2067" t="str">
        <f>VLOOKUP(C2067, Query[[Country]:[Density]],5,FALSE)</f>
        <v>148.28</v>
      </c>
      <c r="S2067" t="str">
        <f>VLOOKUP(C2067, Query[[Country]:[Land Area]],6, FALSE)</f>
        <v>9,388,211</v>
      </c>
      <c r="T2067" t="str">
        <f>VLOOKUP(C2067, Query[[Country]:[Area]],10, FALSE)</f>
        <v>9,706,961</v>
      </c>
      <c r="U2067" t="str">
        <f>VLOOKUP(C2067, Query[[Country]:[Region]],12, FALSE)</f>
        <v>Asia</v>
      </c>
      <c r="V2067" t="str">
        <f>VLOOKUP(C2067, Query[[Country]:[Subregion]],13, FALSE)</f>
        <v>Eastern Asia</v>
      </c>
      <c r="W2067" t="str">
        <f>VLOOKUP(C2067, Query[[Country]:[GDP (IMF)]],16, FALSE)</f>
        <v>$15.47 Tn</v>
      </c>
      <c r="X2067" t="str">
        <f>VLOOKUP(C2067, Query[[Country]:[GDP (UN)]],17, FALSE)</f>
        <v>$11.22 Tn</v>
      </c>
      <c r="Y2067">
        <f>VLOOKUP(C2067, Query[[Country]:[GDP Per Capita]],18, FALSE)</f>
        <v>10746.78</v>
      </c>
    </row>
    <row r="2068" spans="1:25" x14ac:dyDescent="0.2">
      <c r="A2068">
        <v>867</v>
      </c>
      <c r="B2068" t="s">
        <v>936</v>
      </c>
      <c r="C2068" t="s">
        <v>937</v>
      </c>
      <c r="D2068">
        <v>66</v>
      </c>
      <c r="E2068">
        <v>367</v>
      </c>
      <c r="F2068">
        <v>567</v>
      </c>
      <c r="G2068">
        <v>218</v>
      </c>
      <c r="H2068">
        <v>814</v>
      </c>
      <c r="I2068">
        <v>669</v>
      </c>
      <c r="J2068">
        <v>812</v>
      </c>
      <c r="K2068" t="s">
        <v>2901</v>
      </c>
      <c r="L2068">
        <v>871</v>
      </c>
      <c r="M2068">
        <v>44.16</v>
      </c>
      <c r="N2068">
        <v>2015</v>
      </c>
      <c r="O2068" t="str">
        <f>VLOOKUP(C2068, Query[[Country]:[Population Rank]],2,FALSE)</f>
        <v>134</v>
      </c>
      <c r="P2068" t="str">
        <f>VLOOKUP(C2068, Query[[Country]:[Growth Rate]],3,FALSE)</f>
        <v>0.35%</v>
      </c>
      <c r="Q2068" t="str">
        <f>VLOOKUP(C2068, Query[[Country]:[World Percentage]],4,FALSE)</f>
        <v>0.04%</v>
      </c>
      <c r="R2068" t="str">
        <f>VLOOKUP(C2068, Query[[Country]:[Density]],5,FALSE)</f>
        <v>19.19</v>
      </c>
      <c r="S2068" t="str">
        <f>VLOOKUP(C2068, Query[[Country]:[Land Area]],6, FALSE)</f>
        <v>175,020</v>
      </c>
      <c r="T2068" t="str">
        <f>VLOOKUP(C2068, Query[[Country]:[Area]],10, FALSE)</f>
        <v>181,034</v>
      </c>
      <c r="U2068" t="str">
        <f>VLOOKUP(C2068, Query[[Country]:[Region]],12, FALSE)</f>
        <v>Americas</v>
      </c>
      <c r="V2068" t="str">
        <f>VLOOKUP(C2068, Query[[Country]:[Subregion]],13, FALSE)</f>
        <v>South America</v>
      </c>
      <c r="W2068" t="str">
        <f>VLOOKUP(C2068, Query[[Country]:[GDP (IMF)]],16, FALSE)</f>
        <v>$63.42 Bn</v>
      </c>
      <c r="X2068" t="str">
        <f>VLOOKUP(C2068, Query[[Country]:[GDP (UN)]],17, FALSE)</f>
        <v>$52.42 Bn</v>
      </c>
      <c r="Y2068">
        <f>VLOOKUP(C2068, Query[[Country]:[GDP Per Capita]],18, FALSE)</f>
        <v>18257.32</v>
      </c>
    </row>
    <row r="2069" spans="1:25" x14ac:dyDescent="0.2">
      <c r="A2069">
        <v>868</v>
      </c>
      <c r="B2069" t="s">
        <v>849</v>
      </c>
      <c r="C2069" t="s">
        <v>92</v>
      </c>
      <c r="D2069">
        <v>31</v>
      </c>
      <c r="E2069">
        <v>367</v>
      </c>
      <c r="F2069">
        <v>567</v>
      </c>
      <c r="G2069">
        <v>218</v>
      </c>
      <c r="H2069">
        <v>788</v>
      </c>
      <c r="I2069">
        <v>845</v>
      </c>
      <c r="J2069">
        <v>812</v>
      </c>
      <c r="K2069" t="s">
        <v>2909</v>
      </c>
      <c r="L2069">
        <v>466</v>
      </c>
      <c r="M2069">
        <v>44.16</v>
      </c>
      <c r="N2069">
        <v>2015</v>
      </c>
      <c r="O2069" t="str">
        <f>VLOOKUP(C2069, Query[[Country]:[Population Rank]],2,FALSE)</f>
        <v>28</v>
      </c>
      <c r="P2069" t="str">
        <f>VLOOKUP(C2069, Query[[Country]:[Growth Rate]],3,FALSE)</f>
        <v>0.09%</v>
      </c>
      <c r="Q2069" t="str">
        <f>VLOOKUP(C2069, Query[[Country]:[World Percentage]],4,FALSE)</f>
        <v>0.66%</v>
      </c>
      <c r="R2069" t="str">
        <f>VLOOKUP(C2069, Query[[Country]:[Density]],5,FALSE)</f>
        <v>511.62</v>
      </c>
      <c r="S2069" t="str">
        <f>VLOOKUP(C2069, Query[[Country]:[Land Area]],6, FALSE)</f>
        <v>97,230</v>
      </c>
      <c r="T2069" t="str">
        <f>VLOOKUP(C2069, Query[[Country]:[Area]],10, FALSE)</f>
        <v>100,210</v>
      </c>
      <c r="U2069" t="str">
        <f>VLOOKUP(C2069, Query[[Country]:[Region]],12, FALSE)</f>
        <v>Asia</v>
      </c>
      <c r="V2069" t="str">
        <f>VLOOKUP(C2069, Query[[Country]:[Subregion]],13, FALSE)</f>
        <v>Eastern Asia</v>
      </c>
      <c r="W2069" t="str">
        <f>VLOOKUP(C2069, Query[[Country]:[GDP (IMF)]],16, FALSE)</f>
        <v>$1.74 Tn</v>
      </c>
      <c r="X2069" t="str">
        <f>VLOOKUP(C2069, Query[[Country]:[GDP (UN)]],17, FALSE)</f>
        <v>$1.41 Tn</v>
      </c>
      <c r="Y2069">
        <f>VLOOKUP(C2069, Query[[Country]:[GDP Per Capita]],18, FALSE)</f>
        <v>34023.56</v>
      </c>
    </row>
    <row r="2070" spans="1:25" x14ac:dyDescent="0.2">
      <c r="A2070">
        <v>869</v>
      </c>
      <c r="B2070" t="s">
        <v>903</v>
      </c>
      <c r="C2070" t="s">
        <v>904</v>
      </c>
      <c r="D2070">
        <v>1</v>
      </c>
      <c r="E2070">
        <v>367</v>
      </c>
      <c r="F2070">
        <v>567</v>
      </c>
      <c r="G2070">
        <v>218</v>
      </c>
      <c r="H2070">
        <v>882</v>
      </c>
      <c r="I2070">
        <v>656</v>
      </c>
      <c r="J2070">
        <v>645</v>
      </c>
      <c r="K2070" t="s">
        <v>2901</v>
      </c>
      <c r="L2070">
        <v>871</v>
      </c>
      <c r="M2070">
        <v>44.16</v>
      </c>
      <c r="N2070">
        <v>2015</v>
      </c>
      <c r="O2070" t="str">
        <f>VLOOKUP(C2070, Query[[Country]:[Population Rank]],2,FALSE)</f>
        <v>31</v>
      </c>
      <c r="P2070" t="str">
        <f>VLOOKUP(C2070, Query[[Country]:[Growth Rate]],3,FALSE)</f>
        <v>3.32%</v>
      </c>
      <c r="Q2070" t="str">
        <f>VLOOKUP(C2070, Query[[Country]:[World Percentage]],4,FALSE)</f>
        <v>0.59%</v>
      </c>
      <c r="R2070" t="str">
        <f>VLOOKUP(C2070, Query[[Country]:[Density]],5,FALSE)</f>
        <v>189.36</v>
      </c>
      <c r="S2070" t="str">
        <f>VLOOKUP(C2070, Query[[Country]:[Land Area]],6, FALSE)</f>
        <v>199,810</v>
      </c>
      <c r="T2070" t="str">
        <f>VLOOKUP(C2070, Query[[Country]:[Area]],10, FALSE)</f>
        <v>241,550</v>
      </c>
      <c r="U2070" t="str">
        <f>VLOOKUP(C2070, Query[[Country]:[Region]],12, FALSE)</f>
        <v>Africa</v>
      </c>
      <c r="V2070" t="str">
        <f>VLOOKUP(C2070, Query[[Country]:[Subregion]],13, FALSE)</f>
        <v>Eastern Africa</v>
      </c>
      <c r="W2070" t="str">
        <f>VLOOKUP(C2070, Query[[Country]:[GDP (IMF)]],16, FALSE)</f>
        <v>$33.62 Bn</v>
      </c>
      <c r="X2070" t="str">
        <f>VLOOKUP(C2070, Query[[Country]:[GDP (UN)]],17, FALSE)</f>
        <v>$25.31 Bn</v>
      </c>
      <c r="Y2070">
        <f>VLOOKUP(C2070, Query[[Country]:[GDP Per Capita]],18, FALSE)</f>
        <v>735.01</v>
      </c>
    </row>
    <row r="2071" spans="1:25" x14ac:dyDescent="0.2">
      <c r="A2071">
        <v>870</v>
      </c>
      <c r="B2071" t="s">
        <v>848</v>
      </c>
      <c r="C2071" t="s">
        <v>52</v>
      </c>
      <c r="D2071">
        <v>29</v>
      </c>
      <c r="E2071">
        <v>367</v>
      </c>
      <c r="F2071">
        <v>354</v>
      </c>
      <c r="G2071">
        <v>218</v>
      </c>
      <c r="H2071">
        <v>777</v>
      </c>
      <c r="I2071">
        <v>802</v>
      </c>
      <c r="J2071">
        <v>812</v>
      </c>
      <c r="K2071" t="s">
        <v>2906</v>
      </c>
      <c r="L2071">
        <v>591</v>
      </c>
      <c r="M2071">
        <v>44.16</v>
      </c>
      <c r="N2071">
        <v>2015</v>
      </c>
      <c r="O2071" t="str">
        <f>VLOOKUP(C2071, Query[[Country]:[Population Rank]],2,FALSE)</f>
        <v>39</v>
      </c>
      <c r="P2071" t="str">
        <f>VLOOKUP(C2071, Query[[Country]:[Growth Rate]],3,FALSE)</f>
        <v>0.89%</v>
      </c>
      <c r="Q2071" t="str">
        <f>VLOOKUP(C2071, Query[[Country]:[World Percentage]],4,FALSE)</f>
        <v>0.48%</v>
      </c>
      <c r="R2071" t="str">
        <f>VLOOKUP(C2071, Query[[Country]:[Density]],5,FALSE)</f>
        <v>3.78</v>
      </c>
      <c r="S2071" t="str">
        <f>VLOOKUP(C2071, Query[[Country]:[Land Area]],6, FALSE)</f>
        <v>9,093,510</v>
      </c>
      <c r="T2071" t="str">
        <f>VLOOKUP(C2071, Query[[Country]:[Area]],10, FALSE)</f>
        <v>9,984,670</v>
      </c>
      <c r="U2071" t="str">
        <f>VLOOKUP(C2071, Query[[Country]:[Region]],12, FALSE)</f>
        <v>Americas</v>
      </c>
      <c r="V2071" t="str">
        <f>VLOOKUP(C2071, Query[[Country]:[Subregion]],13, FALSE)</f>
        <v>Northern America</v>
      </c>
      <c r="W2071" t="str">
        <f>VLOOKUP(C2071, Query[[Country]:[GDP (IMF)]],16, FALSE)</f>
        <v>$1.83 Tn</v>
      </c>
      <c r="X2071" t="str">
        <f>VLOOKUP(C2071, Query[[Country]:[GDP (UN)]],17, FALSE)</f>
        <v>$1.53 Tn</v>
      </c>
      <c r="Y2071">
        <f>VLOOKUP(C2071, Query[[Country]:[GDP Per Capita]],18, FALSE)</f>
        <v>48552.87</v>
      </c>
    </row>
    <row r="2072" spans="1:25" x14ac:dyDescent="0.2">
      <c r="A2072">
        <v>871</v>
      </c>
      <c r="B2072" t="s">
        <v>916</v>
      </c>
      <c r="C2072" t="s">
        <v>138</v>
      </c>
      <c r="D2072">
        <v>55</v>
      </c>
      <c r="E2072">
        <v>367</v>
      </c>
      <c r="F2072">
        <v>315</v>
      </c>
      <c r="G2072">
        <v>218</v>
      </c>
      <c r="H2072">
        <v>759</v>
      </c>
      <c r="I2072">
        <v>974</v>
      </c>
      <c r="J2072">
        <v>812</v>
      </c>
      <c r="K2072" t="s">
        <v>2846</v>
      </c>
      <c r="L2072">
        <v>698</v>
      </c>
      <c r="M2072">
        <v>44.16</v>
      </c>
      <c r="N2072">
        <v>2015</v>
      </c>
      <c r="O2072" t="str">
        <f>VLOOKUP(C2072, Query[[Country]:[Population Rank]],2,FALSE)</f>
        <v>1</v>
      </c>
      <c r="P2072" t="str">
        <f>VLOOKUP(C2072, Query[[Country]:[Growth Rate]],3,FALSE)</f>
        <v>0.39%</v>
      </c>
      <c r="Q2072" t="str">
        <f>VLOOKUP(C2072, Query[[Country]:[World Percentage]],4,FALSE)</f>
        <v>18.47%</v>
      </c>
      <c r="R2072" t="str">
        <f>VLOOKUP(C2072, Query[[Country]:[Density]],5,FALSE)</f>
        <v>148.28</v>
      </c>
      <c r="S2072" t="str">
        <f>VLOOKUP(C2072, Query[[Country]:[Land Area]],6, FALSE)</f>
        <v>9,388,211</v>
      </c>
      <c r="T2072" t="str">
        <f>VLOOKUP(C2072, Query[[Country]:[Area]],10, FALSE)</f>
        <v>9,706,961</v>
      </c>
      <c r="U2072" t="str">
        <f>VLOOKUP(C2072, Query[[Country]:[Region]],12, FALSE)</f>
        <v>Asia</v>
      </c>
      <c r="V2072" t="str">
        <f>VLOOKUP(C2072, Query[[Country]:[Subregion]],13, FALSE)</f>
        <v>Eastern Asia</v>
      </c>
      <c r="W2072" t="str">
        <f>VLOOKUP(C2072, Query[[Country]:[GDP (IMF)]],16, FALSE)</f>
        <v>$15.47 Tn</v>
      </c>
      <c r="X2072" t="str">
        <f>VLOOKUP(C2072, Query[[Country]:[GDP (UN)]],17, FALSE)</f>
        <v>$11.22 Tn</v>
      </c>
      <c r="Y2072">
        <f>VLOOKUP(C2072, Query[[Country]:[GDP Per Capita]],18, FALSE)</f>
        <v>10746.78</v>
      </c>
    </row>
    <row r="2073" spans="1:25" x14ac:dyDescent="0.2">
      <c r="A2073">
        <v>872</v>
      </c>
      <c r="B2073" t="s">
        <v>890</v>
      </c>
      <c r="C2073" t="s">
        <v>159</v>
      </c>
      <c r="D2073">
        <v>33</v>
      </c>
      <c r="E2073">
        <v>367</v>
      </c>
      <c r="F2073">
        <v>567</v>
      </c>
      <c r="G2073">
        <v>218</v>
      </c>
      <c r="H2073">
        <v>766</v>
      </c>
      <c r="I2073">
        <v>958</v>
      </c>
      <c r="J2073">
        <v>812</v>
      </c>
      <c r="K2073" t="s">
        <v>2914</v>
      </c>
      <c r="L2073">
        <v>630</v>
      </c>
      <c r="M2073">
        <v>44.16</v>
      </c>
      <c r="N2073">
        <v>2015</v>
      </c>
      <c r="O2073" t="str">
        <f>VLOOKUP(C2073, Query[[Country]:[Population Rank]],2,FALSE)</f>
        <v>30</v>
      </c>
      <c r="P2073" t="str">
        <f>VLOOKUP(C2073, Query[[Country]:[Growth Rate]],3,FALSE)</f>
        <v>0.04%</v>
      </c>
      <c r="Q2073" t="str">
        <f>VLOOKUP(C2073, Query[[Country]:[World Percentage]],4,FALSE)</f>
        <v>0.60%</v>
      </c>
      <c r="R2073" t="str">
        <f>VLOOKUP(C2073, Query[[Country]:[Density]],5,FALSE)</f>
        <v>92.40</v>
      </c>
      <c r="S2073" t="str">
        <f>VLOOKUP(C2073, Query[[Country]:[Land Area]],6, FALSE)</f>
        <v>498,800</v>
      </c>
      <c r="T2073" t="str">
        <f>VLOOKUP(C2073, Query[[Country]:[Area]],10, FALSE)</f>
        <v>505,992</v>
      </c>
      <c r="U2073" t="str">
        <f>VLOOKUP(C2073, Query[[Country]:[Region]],12, FALSE)</f>
        <v>Europe</v>
      </c>
      <c r="V2073" t="str">
        <f>VLOOKUP(C2073, Query[[Country]:[Subregion]],13, FALSE)</f>
        <v>Southern Europe</v>
      </c>
      <c r="W2073" t="str">
        <f>VLOOKUP(C2073, Query[[Country]:[GDP (IMF)]],16, FALSE)</f>
        <v>$1.50 Tn</v>
      </c>
      <c r="X2073" t="str">
        <f>VLOOKUP(C2073, Query[[Country]:[GDP (UN)]],17, FALSE)</f>
        <v>$1.24 Tn</v>
      </c>
      <c r="Y2073">
        <f>VLOOKUP(C2073, Query[[Country]:[GDP Per Capita]],18, FALSE)</f>
        <v>32019.83</v>
      </c>
    </row>
    <row r="2074" spans="1:25" x14ac:dyDescent="0.2">
      <c r="A2074">
        <v>873</v>
      </c>
      <c r="B2074" t="s">
        <v>875</v>
      </c>
      <c r="C2074" t="s">
        <v>115</v>
      </c>
      <c r="D2074">
        <v>25</v>
      </c>
      <c r="E2074">
        <v>367</v>
      </c>
      <c r="F2074">
        <v>561</v>
      </c>
      <c r="G2074">
        <v>218</v>
      </c>
      <c r="H2074">
        <v>690</v>
      </c>
      <c r="I2074">
        <v>929</v>
      </c>
      <c r="J2074">
        <v>812</v>
      </c>
      <c r="K2074" t="s">
        <v>2909</v>
      </c>
      <c r="L2074">
        <v>585</v>
      </c>
      <c r="M2074">
        <v>44.16</v>
      </c>
      <c r="N2074">
        <v>2015</v>
      </c>
      <c r="O2074" t="str">
        <f>VLOOKUP(C2074, Query[[Country]:[Population Rank]],2,FALSE)</f>
        <v>55</v>
      </c>
      <c r="P2074" t="str">
        <f>VLOOKUP(C2074, Query[[Country]:[Growth Rate]],3,FALSE)</f>
        <v>1.18%</v>
      </c>
      <c r="Q2074" t="str">
        <f>VLOOKUP(C2074, Query[[Country]:[World Percentage]],4,FALSE)</f>
        <v>0.33%</v>
      </c>
      <c r="R2074" t="str">
        <f>VLOOKUP(C2074, Query[[Country]:[Density]],5,FALSE)</f>
        <v>3.32</v>
      </c>
      <c r="S2074" t="str">
        <f>VLOOKUP(C2074, Query[[Country]:[Land Area]],6, FALSE)</f>
        <v>7,682,300</v>
      </c>
      <c r="T2074" t="str">
        <f>VLOOKUP(C2074, Query[[Country]:[Area]],10, FALSE)</f>
        <v>7,692,024</v>
      </c>
      <c r="U2074" t="str">
        <f>VLOOKUP(C2074, Query[[Country]:[Region]],12, FALSE)</f>
        <v>Oceania</v>
      </c>
      <c r="V2074" t="str">
        <f>VLOOKUP(C2074, Query[[Country]:[Subregion]],13, FALSE)</f>
        <v>Australia and New Zealand</v>
      </c>
      <c r="W2074" t="str">
        <f>VLOOKUP(C2074, Query[[Country]:[GDP (IMF)]],16, FALSE)</f>
        <v>$1.48 Tn</v>
      </c>
      <c r="X2074" t="str">
        <f>VLOOKUP(C2074, Query[[Country]:[GDP (UN)]],17, FALSE)</f>
        <v>$1.30 Tn</v>
      </c>
      <c r="Y2074">
        <f>VLOOKUP(C2074, Query[[Country]:[GDP Per Capita]],18, FALSE)</f>
        <v>58096.73</v>
      </c>
    </row>
    <row r="2075" spans="1:25" x14ac:dyDescent="0.2">
      <c r="A2075">
        <v>874</v>
      </c>
      <c r="B2075" t="s">
        <v>840</v>
      </c>
      <c r="C2075" t="s">
        <v>19</v>
      </c>
      <c r="D2075">
        <v>63</v>
      </c>
      <c r="E2075">
        <v>246</v>
      </c>
      <c r="F2075">
        <v>567</v>
      </c>
      <c r="G2075">
        <v>218</v>
      </c>
      <c r="H2075">
        <v>896</v>
      </c>
      <c r="I2075">
        <v>550</v>
      </c>
      <c r="J2075">
        <v>511</v>
      </c>
      <c r="K2075" t="s">
        <v>2909</v>
      </c>
      <c r="L2075">
        <v>746</v>
      </c>
      <c r="M2075">
        <v>44.16</v>
      </c>
      <c r="N2075">
        <v>2015</v>
      </c>
      <c r="O2075" t="str">
        <f>VLOOKUP(C2075, Query[[Country]:[Population Rank]],2,FALSE)</f>
        <v>21</v>
      </c>
      <c r="P2075" t="str">
        <f>VLOOKUP(C2075, Query[[Country]:[Growth Rate]],3,FALSE)</f>
        <v>0.53%</v>
      </c>
      <c r="Q2075" t="str">
        <f>VLOOKUP(C2075, Query[[Country]:[World Percentage]],4,FALSE)</f>
        <v>0.87%</v>
      </c>
      <c r="R2075" t="str">
        <f>VLOOKUP(C2075, Query[[Country]:[Density]],5,FALSE)</f>
        <v>279.48</v>
      </c>
      <c r="S2075" t="str">
        <f>VLOOKUP(C2075, Query[[Country]:[Land Area]],6, FALSE)</f>
        <v>241,930</v>
      </c>
      <c r="T2075" t="str">
        <f>VLOOKUP(C2075, Query[[Country]:[Area]],10, FALSE)</f>
        <v>242,900</v>
      </c>
      <c r="U2075" t="str">
        <f>VLOOKUP(C2075, Query[[Country]:[Region]],12, FALSE)</f>
        <v>Europe</v>
      </c>
      <c r="V2075" t="str">
        <f>VLOOKUP(C2075, Query[[Country]:[Subregion]],13, FALSE)</f>
        <v>Northern Europe</v>
      </c>
      <c r="W2075" t="str">
        <f>VLOOKUP(C2075, Query[[Country]:[GDP (IMF)]],16, FALSE)</f>
        <v>$2.93 Tn</v>
      </c>
      <c r="X2075" t="str">
        <f>VLOOKUP(C2075, Query[[Country]:[GDP (UN)]],17, FALSE)</f>
        <v>$2.65 Tn</v>
      </c>
      <c r="Y2075">
        <f>VLOOKUP(C2075, Query[[Country]:[GDP Per Capita]],18, FALSE)</f>
        <v>43117.57</v>
      </c>
    </row>
    <row r="2076" spans="1:25" x14ac:dyDescent="0.2">
      <c r="A2076">
        <v>875</v>
      </c>
      <c r="B2076" t="s">
        <v>723</v>
      </c>
      <c r="C2076" t="s">
        <v>141</v>
      </c>
      <c r="D2076">
        <v>14</v>
      </c>
      <c r="E2076">
        <v>249</v>
      </c>
      <c r="F2076">
        <v>320</v>
      </c>
      <c r="G2076">
        <v>218</v>
      </c>
      <c r="H2076">
        <v>779</v>
      </c>
      <c r="I2076">
        <v>962</v>
      </c>
      <c r="J2076">
        <v>812</v>
      </c>
      <c r="K2076" t="s">
        <v>2910</v>
      </c>
      <c r="L2076">
        <v>871</v>
      </c>
      <c r="M2076">
        <v>44.16</v>
      </c>
      <c r="N2076">
        <v>2015</v>
      </c>
      <c r="O2076" t="str">
        <f>VLOOKUP(C2076, Query[[Country]:[Population Rank]],2,FALSE)</f>
        <v>57</v>
      </c>
      <c r="P2076" t="str">
        <f>VLOOKUP(C2076, Query[[Country]:[Growth Rate]],3,FALSE)</f>
        <v>0.18%</v>
      </c>
      <c r="Q2076" t="str">
        <f>VLOOKUP(C2076, Query[[Country]:[World Percentage]],4,FALSE)</f>
        <v>0.31%</v>
      </c>
      <c r="R2076" t="str">
        <f>VLOOKUP(C2076, Query[[Country]:[Density]],5,FALSE)</f>
        <v>658.05</v>
      </c>
      <c r="S2076" t="str">
        <f>VLOOKUP(C2076, Query[[Country]:[Land Area]],6, FALSE)</f>
        <v>35,410</v>
      </c>
      <c r="T2076" t="str">
        <f>VLOOKUP(C2076, Query[[Country]:[Area]],10, FALSE)</f>
        <v>36,193</v>
      </c>
      <c r="U2076" t="str">
        <f>VLOOKUP(C2076, Query[[Country]:[Region]],12, FALSE)</f>
        <v>Asia</v>
      </c>
      <c r="V2076" t="str">
        <f>VLOOKUP(C2076, Query[[Country]:[Subregion]],13, FALSE)</f>
        <v>Eastern Asia</v>
      </c>
      <c r="W2076" t="str">
        <f>VLOOKUP(C2076, Query[[Country]:[GDP (IMF)]],16, FALSE)</f>
        <v>$633.70 Bn</v>
      </c>
      <c r="X2076" t="str">
        <f>VLOOKUP(C2076, Query[[Country]:[GDP (UN)]],17, FALSE)</f>
        <v>-</v>
      </c>
      <c r="Y2076">
        <f>VLOOKUP(C2076, Query[[Country]:[GDP Per Capita]],18, FALSE)</f>
        <v>26607.09</v>
      </c>
    </row>
    <row r="2077" spans="1:25" x14ac:dyDescent="0.2">
      <c r="A2077">
        <v>876</v>
      </c>
      <c r="B2077" t="s">
        <v>2823</v>
      </c>
      <c r="C2077" t="s">
        <v>101</v>
      </c>
      <c r="D2077">
        <v>54</v>
      </c>
      <c r="E2077">
        <v>367</v>
      </c>
      <c r="F2077">
        <v>567</v>
      </c>
      <c r="G2077">
        <v>218</v>
      </c>
      <c r="H2077">
        <v>844</v>
      </c>
      <c r="I2077">
        <v>654</v>
      </c>
      <c r="J2077">
        <v>511</v>
      </c>
      <c r="K2077" t="s">
        <v>2914</v>
      </c>
      <c r="L2077">
        <v>871</v>
      </c>
      <c r="M2077">
        <v>44.15</v>
      </c>
      <c r="N2077">
        <v>2015</v>
      </c>
      <c r="O2077" t="str">
        <f>VLOOKUP(C2077, Query[[Country]:[Population Rank]],2,FALSE)</f>
        <v>19</v>
      </c>
      <c r="P2077" t="str">
        <f>VLOOKUP(C2077, Query[[Country]:[Growth Rate]],3,FALSE)</f>
        <v>0.32%</v>
      </c>
      <c r="Q2077" t="str">
        <f>VLOOKUP(C2077, Query[[Country]:[World Percentage]],4,FALSE)</f>
        <v>1.07%</v>
      </c>
      <c r="R2077" t="str">
        <f>VLOOKUP(C2077, Query[[Country]:[Density]],5,FALSE)</f>
        <v>234.61</v>
      </c>
      <c r="S2077" t="str">
        <f>VLOOKUP(C2077, Query[[Country]:[Land Area]],6, FALSE)</f>
        <v>348,560</v>
      </c>
      <c r="T2077" t="str">
        <f>VLOOKUP(C2077, Query[[Country]:[Area]],10, FALSE)</f>
        <v>357,114</v>
      </c>
      <c r="U2077" t="str">
        <f>VLOOKUP(C2077, Query[[Country]:[Region]],12, FALSE)</f>
        <v>Europe</v>
      </c>
      <c r="V2077" t="str">
        <f>VLOOKUP(C2077, Query[[Country]:[Subregion]],13, FALSE)</f>
        <v>Western Europe</v>
      </c>
      <c r="W2077" t="str">
        <f>VLOOKUP(C2077, Query[[Country]:[GDP (IMF)]],16, FALSE)</f>
        <v>$4.16 Tn</v>
      </c>
      <c r="X2077" t="str">
        <f>VLOOKUP(C2077, Query[[Country]:[GDP (UN)]],17, FALSE)</f>
        <v>$3.48 Tn</v>
      </c>
      <c r="Y2077">
        <f>VLOOKUP(C2077, Query[[Country]:[GDP Per Capita]],18, FALSE)</f>
        <v>49617.15</v>
      </c>
    </row>
    <row r="2078" spans="1:25" x14ac:dyDescent="0.2">
      <c r="A2078">
        <v>877</v>
      </c>
      <c r="B2078" t="s">
        <v>920</v>
      </c>
      <c r="C2078" t="s">
        <v>138</v>
      </c>
      <c r="D2078">
        <v>56</v>
      </c>
      <c r="E2078">
        <v>367</v>
      </c>
      <c r="F2078">
        <v>567</v>
      </c>
      <c r="G2078">
        <v>218</v>
      </c>
      <c r="H2078">
        <v>904</v>
      </c>
      <c r="I2078">
        <v>848</v>
      </c>
      <c r="J2078">
        <v>368</v>
      </c>
      <c r="K2078" t="s">
        <v>2909</v>
      </c>
      <c r="L2078">
        <v>871</v>
      </c>
      <c r="M2078">
        <v>44.15</v>
      </c>
      <c r="N2078">
        <v>2015</v>
      </c>
      <c r="O2078" t="str">
        <f>VLOOKUP(C2078, Query[[Country]:[Population Rank]],2,FALSE)</f>
        <v>1</v>
      </c>
      <c r="P2078" t="str">
        <f>VLOOKUP(C2078, Query[[Country]:[Growth Rate]],3,FALSE)</f>
        <v>0.39%</v>
      </c>
      <c r="Q2078" t="str">
        <f>VLOOKUP(C2078, Query[[Country]:[World Percentage]],4,FALSE)</f>
        <v>18.47%</v>
      </c>
      <c r="R2078" t="str">
        <f>VLOOKUP(C2078, Query[[Country]:[Density]],5,FALSE)</f>
        <v>148.28</v>
      </c>
      <c r="S2078" t="str">
        <f>VLOOKUP(C2078, Query[[Country]:[Land Area]],6, FALSE)</f>
        <v>9,388,211</v>
      </c>
      <c r="T2078" t="str">
        <f>VLOOKUP(C2078, Query[[Country]:[Area]],10, FALSE)</f>
        <v>9,706,961</v>
      </c>
      <c r="U2078" t="str">
        <f>VLOOKUP(C2078, Query[[Country]:[Region]],12, FALSE)</f>
        <v>Asia</v>
      </c>
      <c r="V2078" t="str">
        <f>VLOOKUP(C2078, Query[[Country]:[Subregion]],13, FALSE)</f>
        <v>Eastern Asia</v>
      </c>
      <c r="W2078" t="str">
        <f>VLOOKUP(C2078, Query[[Country]:[GDP (IMF)]],16, FALSE)</f>
        <v>$15.47 Tn</v>
      </c>
      <c r="X2078" t="str">
        <f>VLOOKUP(C2078, Query[[Country]:[GDP (UN)]],17, FALSE)</f>
        <v>$11.22 Tn</v>
      </c>
      <c r="Y2078">
        <f>VLOOKUP(C2078, Query[[Country]:[GDP Per Capita]],18, FALSE)</f>
        <v>10746.78</v>
      </c>
    </row>
    <row r="2079" spans="1:25" x14ac:dyDescent="0.2">
      <c r="A2079">
        <v>878</v>
      </c>
      <c r="B2079" t="s">
        <v>854</v>
      </c>
      <c r="C2079" t="s">
        <v>92</v>
      </c>
      <c r="D2079">
        <v>32</v>
      </c>
      <c r="E2079">
        <v>367</v>
      </c>
      <c r="F2079">
        <v>567</v>
      </c>
      <c r="G2079">
        <v>218</v>
      </c>
      <c r="H2079">
        <v>942</v>
      </c>
      <c r="I2079">
        <v>984</v>
      </c>
      <c r="J2079">
        <v>812</v>
      </c>
      <c r="K2079" t="s">
        <v>2921</v>
      </c>
      <c r="L2079">
        <v>209</v>
      </c>
      <c r="M2079">
        <v>44.15</v>
      </c>
      <c r="N2079">
        <v>2015</v>
      </c>
      <c r="O2079" t="str">
        <f>VLOOKUP(C2079, Query[[Country]:[Population Rank]],2,FALSE)</f>
        <v>28</v>
      </c>
      <c r="P2079" t="str">
        <f>VLOOKUP(C2079, Query[[Country]:[Growth Rate]],3,FALSE)</f>
        <v>0.09%</v>
      </c>
      <c r="Q2079" t="str">
        <f>VLOOKUP(C2079, Query[[Country]:[World Percentage]],4,FALSE)</f>
        <v>0.66%</v>
      </c>
      <c r="R2079" t="str">
        <f>VLOOKUP(C2079, Query[[Country]:[Density]],5,FALSE)</f>
        <v>511.62</v>
      </c>
      <c r="S2079" t="str">
        <f>VLOOKUP(C2079, Query[[Country]:[Land Area]],6, FALSE)</f>
        <v>97,230</v>
      </c>
      <c r="T2079" t="str">
        <f>VLOOKUP(C2079, Query[[Country]:[Area]],10, FALSE)</f>
        <v>100,210</v>
      </c>
      <c r="U2079" t="str">
        <f>VLOOKUP(C2079, Query[[Country]:[Region]],12, FALSE)</f>
        <v>Asia</v>
      </c>
      <c r="V2079" t="str">
        <f>VLOOKUP(C2079, Query[[Country]:[Subregion]],13, FALSE)</f>
        <v>Eastern Asia</v>
      </c>
      <c r="W2079" t="str">
        <f>VLOOKUP(C2079, Query[[Country]:[GDP (IMF)]],16, FALSE)</f>
        <v>$1.74 Tn</v>
      </c>
      <c r="X2079" t="str">
        <f>VLOOKUP(C2079, Query[[Country]:[GDP (UN)]],17, FALSE)</f>
        <v>$1.41 Tn</v>
      </c>
      <c r="Y2079">
        <f>VLOOKUP(C2079, Query[[Country]:[GDP Per Capita]],18, FALSE)</f>
        <v>34023.56</v>
      </c>
    </row>
    <row r="2080" spans="1:25" x14ac:dyDescent="0.2">
      <c r="A2080">
        <v>879</v>
      </c>
      <c r="B2080" t="s">
        <v>2818</v>
      </c>
      <c r="C2080" t="s">
        <v>66</v>
      </c>
      <c r="D2080">
        <v>43</v>
      </c>
      <c r="E2080">
        <v>367</v>
      </c>
      <c r="F2080">
        <v>524</v>
      </c>
      <c r="G2080">
        <v>218</v>
      </c>
      <c r="H2080">
        <v>754</v>
      </c>
      <c r="I2080">
        <v>495</v>
      </c>
      <c r="J2080">
        <v>645</v>
      </c>
      <c r="K2080" t="s">
        <v>2909</v>
      </c>
      <c r="L2080">
        <v>839</v>
      </c>
      <c r="M2080">
        <v>44.15</v>
      </c>
      <c r="N2080">
        <v>2015</v>
      </c>
      <c r="O2080" t="str">
        <f>VLOOKUP(C2080, Query[[Country]:[Population Rank]],2,FALSE)</f>
        <v>22</v>
      </c>
      <c r="P2080" t="str">
        <f>VLOOKUP(C2080, Query[[Country]:[Growth Rate]],3,FALSE)</f>
        <v>0.22%</v>
      </c>
      <c r="Q2080" t="str">
        <f>VLOOKUP(C2080, Query[[Country]:[World Percentage]],4,FALSE)</f>
        <v>0.84%</v>
      </c>
      <c r="R2080" t="str">
        <f>VLOOKUP(C2080, Query[[Country]:[Density]],5,FALSE)</f>
        <v>118.31</v>
      </c>
      <c r="S2080" t="str">
        <f>VLOOKUP(C2080, Query[[Country]:[Land Area]],6, FALSE)</f>
        <v>547,557</v>
      </c>
      <c r="T2080" t="str">
        <f>VLOOKUP(C2080, Query[[Country]:[Area]],10, FALSE)</f>
        <v>551,695</v>
      </c>
      <c r="U2080" t="str">
        <f>VLOOKUP(C2080, Query[[Country]:[Region]],12, FALSE)</f>
        <v>Europe</v>
      </c>
      <c r="V2080" t="str">
        <f>VLOOKUP(C2080, Query[[Country]:[Subregion]],13, FALSE)</f>
        <v>Western Europe</v>
      </c>
      <c r="W2080" t="str">
        <f>VLOOKUP(C2080, Query[[Country]:[GDP (IMF)]],16, FALSE)</f>
        <v>$2.88 Tn</v>
      </c>
      <c r="X2080" t="str">
        <f>VLOOKUP(C2080, Query[[Country]:[GDP (UN)]],17, FALSE)</f>
        <v>$2.47 Tn</v>
      </c>
      <c r="Y2080">
        <f>VLOOKUP(C2080, Query[[Country]:[GDP Per Capita]],18, FALSE)</f>
        <v>44061.52</v>
      </c>
    </row>
    <row r="2081" spans="1:25" x14ac:dyDescent="0.2">
      <c r="A2081">
        <v>880</v>
      </c>
      <c r="B2081" t="s">
        <v>900</v>
      </c>
      <c r="C2081" t="s">
        <v>66</v>
      </c>
      <c r="D2081">
        <v>44</v>
      </c>
      <c r="E2081">
        <v>367</v>
      </c>
      <c r="F2081">
        <v>567</v>
      </c>
      <c r="G2081">
        <v>218</v>
      </c>
      <c r="H2081">
        <v>626</v>
      </c>
      <c r="I2081">
        <v>486</v>
      </c>
      <c r="J2081">
        <v>812</v>
      </c>
      <c r="K2081" t="s">
        <v>2881</v>
      </c>
      <c r="L2081">
        <v>710</v>
      </c>
      <c r="M2081">
        <v>44.15</v>
      </c>
      <c r="N2081">
        <v>2015</v>
      </c>
      <c r="O2081" t="str">
        <f>VLOOKUP(C2081, Query[[Country]:[Population Rank]],2,FALSE)</f>
        <v>22</v>
      </c>
      <c r="P2081" t="str">
        <f>VLOOKUP(C2081, Query[[Country]:[Growth Rate]],3,FALSE)</f>
        <v>0.22%</v>
      </c>
      <c r="Q2081" t="str">
        <f>VLOOKUP(C2081, Query[[Country]:[World Percentage]],4,FALSE)</f>
        <v>0.84%</v>
      </c>
      <c r="R2081" t="str">
        <f>VLOOKUP(C2081, Query[[Country]:[Density]],5,FALSE)</f>
        <v>118.31</v>
      </c>
      <c r="S2081" t="str">
        <f>VLOOKUP(C2081, Query[[Country]:[Land Area]],6, FALSE)</f>
        <v>547,557</v>
      </c>
      <c r="T2081" t="str">
        <f>VLOOKUP(C2081, Query[[Country]:[Area]],10, FALSE)</f>
        <v>551,695</v>
      </c>
      <c r="U2081" t="str">
        <f>VLOOKUP(C2081, Query[[Country]:[Region]],12, FALSE)</f>
        <v>Europe</v>
      </c>
      <c r="V2081" t="str">
        <f>VLOOKUP(C2081, Query[[Country]:[Subregion]],13, FALSE)</f>
        <v>Western Europe</v>
      </c>
      <c r="W2081" t="str">
        <f>VLOOKUP(C2081, Query[[Country]:[GDP (IMF)]],16, FALSE)</f>
        <v>$2.88 Tn</v>
      </c>
      <c r="X2081" t="str">
        <f>VLOOKUP(C2081, Query[[Country]:[GDP (UN)]],17, FALSE)</f>
        <v>$2.47 Tn</v>
      </c>
      <c r="Y2081">
        <f>VLOOKUP(C2081, Query[[Country]:[GDP Per Capita]],18, FALSE)</f>
        <v>44061.52</v>
      </c>
    </row>
    <row r="2082" spans="1:25" x14ac:dyDescent="0.2">
      <c r="A2082">
        <v>881</v>
      </c>
      <c r="B2082" t="s">
        <v>2922</v>
      </c>
      <c r="C2082" t="s">
        <v>66</v>
      </c>
      <c r="D2082">
        <v>45</v>
      </c>
      <c r="E2082">
        <v>367</v>
      </c>
      <c r="F2082">
        <v>255</v>
      </c>
      <c r="G2082">
        <v>218</v>
      </c>
      <c r="H2082">
        <v>856</v>
      </c>
      <c r="I2082">
        <v>841</v>
      </c>
      <c r="J2082">
        <v>812</v>
      </c>
      <c r="K2082" t="s">
        <v>2921</v>
      </c>
      <c r="L2082">
        <v>570</v>
      </c>
      <c r="M2082">
        <v>44.15</v>
      </c>
      <c r="N2082">
        <v>2015</v>
      </c>
      <c r="O2082" t="str">
        <f>VLOOKUP(C2082, Query[[Country]:[Population Rank]],2,FALSE)</f>
        <v>22</v>
      </c>
      <c r="P2082" t="str">
        <f>VLOOKUP(C2082, Query[[Country]:[Growth Rate]],3,FALSE)</f>
        <v>0.22%</v>
      </c>
      <c r="Q2082" t="str">
        <f>VLOOKUP(C2082, Query[[Country]:[World Percentage]],4,FALSE)</f>
        <v>0.84%</v>
      </c>
      <c r="R2082" t="str">
        <f>VLOOKUP(C2082, Query[[Country]:[Density]],5,FALSE)</f>
        <v>118.31</v>
      </c>
      <c r="S2082" t="str">
        <f>VLOOKUP(C2082, Query[[Country]:[Land Area]],6, FALSE)</f>
        <v>547,557</v>
      </c>
      <c r="T2082" t="str">
        <f>VLOOKUP(C2082, Query[[Country]:[Area]],10, FALSE)</f>
        <v>551,695</v>
      </c>
      <c r="U2082" t="str">
        <f>VLOOKUP(C2082, Query[[Country]:[Region]],12, FALSE)</f>
        <v>Europe</v>
      </c>
      <c r="V2082" t="str">
        <f>VLOOKUP(C2082, Query[[Country]:[Subregion]],13, FALSE)</f>
        <v>Western Europe</v>
      </c>
      <c r="W2082" t="str">
        <f>VLOOKUP(C2082, Query[[Country]:[GDP (IMF)]],16, FALSE)</f>
        <v>$2.88 Tn</v>
      </c>
      <c r="X2082" t="str">
        <f>VLOOKUP(C2082, Query[[Country]:[GDP (UN)]],17, FALSE)</f>
        <v>$2.47 Tn</v>
      </c>
      <c r="Y2082">
        <f>VLOOKUP(C2082, Query[[Country]:[GDP Per Capita]],18, FALSE)</f>
        <v>44061.52</v>
      </c>
    </row>
    <row r="2083" spans="1:25" x14ac:dyDescent="0.2">
      <c r="A2083">
        <v>882</v>
      </c>
      <c r="B2083" t="s">
        <v>915</v>
      </c>
      <c r="C2083" t="s">
        <v>115</v>
      </c>
      <c r="D2083">
        <v>26</v>
      </c>
      <c r="E2083">
        <v>367</v>
      </c>
      <c r="F2083">
        <v>567</v>
      </c>
      <c r="G2083">
        <v>218</v>
      </c>
      <c r="H2083">
        <v>651</v>
      </c>
      <c r="I2083">
        <v>551</v>
      </c>
      <c r="J2083">
        <v>645</v>
      </c>
      <c r="K2083" t="s">
        <v>2881</v>
      </c>
      <c r="L2083">
        <v>647</v>
      </c>
      <c r="M2083">
        <v>44.15</v>
      </c>
      <c r="N2083">
        <v>2015</v>
      </c>
      <c r="O2083" t="str">
        <f>VLOOKUP(C2083, Query[[Country]:[Population Rank]],2,FALSE)</f>
        <v>55</v>
      </c>
      <c r="P2083" t="str">
        <f>VLOOKUP(C2083, Query[[Country]:[Growth Rate]],3,FALSE)</f>
        <v>1.18%</v>
      </c>
      <c r="Q2083" t="str">
        <f>VLOOKUP(C2083, Query[[Country]:[World Percentage]],4,FALSE)</f>
        <v>0.33%</v>
      </c>
      <c r="R2083" t="str">
        <f>VLOOKUP(C2083, Query[[Country]:[Density]],5,FALSE)</f>
        <v>3.32</v>
      </c>
      <c r="S2083" t="str">
        <f>VLOOKUP(C2083, Query[[Country]:[Land Area]],6, FALSE)</f>
        <v>7,682,300</v>
      </c>
      <c r="T2083" t="str">
        <f>VLOOKUP(C2083, Query[[Country]:[Area]],10, FALSE)</f>
        <v>7,692,024</v>
      </c>
      <c r="U2083" t="str">
        <f>VLOOKUP(C2083, Query[[Country]:[Region]],12, FALSE)</f>
        <v>Oceania</v>
      </c>
      <c r="V2083" t="str">
        <f>VLOOKUP(C2083, Query[[Country]:[Subregion]],13, FALSE)</f>
        <v>Australia and New Zealand</v>
      </c>
      <c r="W2083" t="str">
        <f>VLOOKUP(C2083, Query[[Country]:[GDP (IMF)]],16, FALSE)</f>
        <v>$1.48 Tn</v>
      </c>
      <c r="X2083" t="str">
        <f>VLOOKUP(C2083, Query[[Country]:[GDP (UN)]],17, FALSE)</f>
        <v>$1.30 Tn</v>
      </c>
      <c r="Y2083">
        <f>VLOOKUP(C2083, Query[[Country]:[GDP Per Capita]],18, FALSE)</f>
        <v>58096.73</v>
      </c>
    </row>
    <row r="2084" spans="1:25" x14ac:dyDescent="0.2">
      <c r="A2084">
        <v>883</v>
      </c>
      <c r="B2084" t="s">
        <v>1010</v>
      </c>
      <c r="C2084" t="s">
        <v>138</v>
      </c>
      <c r="D2084">
        <v>57</v>
      </c>
      <c r="E2084">
        <v>367</v>
      </c>
      <c r="F2084">
        <v>302</v>
      </c>
      <c r="G2084">
        <v>218</v>
      </c>
      <c r="H2084">
        <v>914</v>
      </c>
      <c r="I2084">
        <v>974</v>
      </c>
      <c r="J2084">
        <v>812</v>
      </c>
      <c r="K2084" t="s">
        <v>2919</v>
      </c>
      <c r="L2084">
        <v>871</v>
      </c>
      <c r="M2084">
        <v>44.15</v>
      </c>
      <c r="N2084">
        <v>2015</v>
      </c>
      <c r="O2084" t="str">
        <f>VLOOKUP(C2084, Query[[Country]:[Population Rank]],2,FALSE)</f>
        <v>1</v>
      </c>
      <c r="P2084" t="str">
        <f>VLOOKUP(C2084, Query[[Country]:[Growth Rate]],3,FALSE)</f>
        <v>0.39%</v>
      </c>
      <c r="Q2084" t="str">
        <f>VLOOKUP(C2084, Query[[Country]:[World Percentage]],4,FALSE)</f>
        <v>18.47%</v>
      </c>
      <c r="R2084" t="str">
        <f>VLOOKUP(C2084, Query[[Country]:[Density]],5,FALSE)</f>
        <v>148.28</v>
      </c>
      <c r="S2084" t="str">
        <f>VLOOKUP(C2084, Query[[Country]:[Land Area]],6, FALSE)</f>
        <v>9,388,211</v>
      </c>
      <c r="T2084" t="str">
        <f>VLOOKUP(C2084, Query[[Country]:[Area]],10, FALSE)</f>
        <v>9,706,961</v>
      </c>
      <c r="U2084" t="str">
        <f>VLOOKUP(C2084, Query[[Country]:[Region]],12, FALSE)</f>
        <v>Asia</v>
      </c>
      <c r="V2084" t="str">
        <f>VLOOKUP(C2084, Query[[Country]:[Subregion]],13, FALSE)</f>
        <v>Eastern Asia</v>
      </c>
      <c r="W2084" t="str">
        <f>VLOOKUP(C2084, Query[[Country]:[GDP (IMF)]],16, FALSE)</f>
        <v>$15.47 Tn</v>
      </c>
      <c r="X2084" t="str">
        <f>VLOOKUP(C2084, Query[[Country]:[GDP (UN)]],17, FALSE)</f>
        <v>$11.22 Tn</v>
      </c>
      <c r="Y2084">
        <f>VLOOKUP(C2084, Query[[Country]:[GDP Per Capita]],18, FALSE)</f>
        <v>10746.78</v>
      </c>
    </row>
    <row r="2085" spans="1:25" x14ac:dyDescent="0.2">
      <c r="A2085">
        <v>884</v>
      </c>
      <c r="B2085" t="s">
        <v>831</v>
      </c>
      <c r="C2085" t="s">
        <v>15</v>
      </c>
      <c r="D2085">
        <v>222</v>
      </c>
      <c r="E2085">
        <v>367</v>
      </c>
      <c r="F2085">
        <v>528</v>
      </c>
      <c r="G2085">
        <v>218</v>
      </c>
      <c r="H2085">
        <v>936</v>
      </c>
      <c r="I2085">
        <v>943</v>
      </c>
      <c r="J2085">
        <v>321</v>
      </c>
      <c r="K2085" t="s">
        <v>2916</v>
      </c>
      <c r="L2085">
        <v>304</v>
      </c>
      <c r="M2085">
        <v>44.15</v>
      </c>
      <c r="N2085">
        <v>2015</v>
      </c>
      <c r="O2085" t="str">
        <f>VLOOKUP(C2085, Query[[Country]:[Population Rank]],2,FALSE)</f>
        <v>3</v>
      </c>
      <c r="P2085" t="str">
        <f>VLOOKUP(C2085, Query[[Country]:[Growth Rate]],3,FALSE)</f>
        <v>0.59%</v>
      </c>
      <c r="Q2085" t="str">
        <f>VLOOKUP(C2085, Query[[Country]:[World Percentage]],4,FALSE)</f>
        <v>4.25%</v>
      </c>
      <c r="R2085" t="str">
        <f>VLOOKUP(C2085, Query[[Country]:[Density]],5,FALSE)</f>
        <v>35.32</v>
      </c>
      <c r="S2085" t="str">
        <f>VLOOKUP(C2085, Query[[Country]:[Land Area]],6, FALSE)</f>
        <v>9,147,420</v>
      </c>
      <c r="T2085" t="str">
        <f>VLOOKUP(C2085, Query[[Country]:[Area]],10, FALSE)</f>
        <v>9,372,610</v>
      </c>
      <c r="U2085" t="str">
        <f>VLOOKUP(C2085, Query[[Country]:[Region]],12, FALSE)</f>
        <v>Americas</v>
      </c>
      <c r="V2085" t="str">
        <f>VLOOKUP(C2085, Query[[Country]:[Subregion]],13, FALSE)</f>
        <v>Northern America</v>
      </c>
      <c r="W2085" t="str">
        <f>VLOOKUP(C2085, Query[[Country]:[GDP (IMF)]],16, FALSE)</f>
        <v>$22.20 Tn</v>
      </c>
      <c r="X2085" t="str">
        <f>VLOOKUP(C2085, Query[[Country]:[GDP (UN)]],17, FALSE)</f>
        <v>$18.62 Tn</v>
      </c>
      <c r="Y2085">
        <f>VLOOKUP(C2085, Query[[Country]:[GDP Per Capita]],18, FALSE)</f>
        <v>67063.27</v>
      </c>
    </row>
    <row r="2086" spans="1:25" x14ac:dyDescent="0.2">
      <c r="A2086">
        <v>885</v>
      </c>
      <c r="B2086" t="s">
        <v>835</v>
      </c>
      <c r="C2086" t="s">
        <v>19</v>
      </c>
      <c r="D2086">
        <v>64</v>
      </c>
      <c r="E2086">
        <v>367</v>
      </c>
      <c r="F2086">
        <v>458</v>
      </c>
      <c r="G2086">
        <v>218</v>
      </c>
      <c r="H2086">
        <v>941</v>
      </c>
      <c r="I2086">
        <v>677</v>
      </c>
      <c r="J2086">
        <v>812</v>
      </c>
      <c r="K2086" t="s">
        <v>2881</v>
      </c>
      <c r="L2086">
        <v>721</v>
      </c>
      <c r="M2086">
        <v>44.14</v>
      </c>
      <c r="N2086">
        <v>2015</v>
      </c>
      <c r="O2086" t="str">
        <f>VLOOKUP(C2086, Query[[Country]:[Population Rank]],2,FALSE)</f>
        <v>21</v>
      </c>
      <c r="P2086" t="str">
        <f>VLOOKUP(C2086, Query[[Country]:[Growth Rate]],3,FALSE)</f>
        <v>0.53%</v>
      </c>
      <c r="Q2086" t="str">
        <f>VLOOKUP(C2086, Query[[Country]:[World Percentage]],4,FALSE)</f>
        <v>0.87%</v>
      </c>
      <c r="R2086" t="str">
        <f>VLOOKUP(C2086, Query[[Country]:[Density]],5,FALSE)</f>
        <v>279.48</v>
      </c>
      <c r="S2086" t="str">
        <f>VLOOKUP(C2086, Query[[Country]:[Land Area]],6, FALSE)</f>
        <v>241,930</v>
      </c>
      <c r="T2086" t="str">
        <f>VLOOKUP(C2086, Query[[Country]:[Area]],10, FALSE)</f>
        <v>242,900</v>
      </c>
      <c r="U2086" t="str">
        <f>VLOOKUP(C2086, Query[[Country]:[Region]],12, FALSE)</f>
        <v>Europe</v>
      </c>
      <c r="V2086" t="str">
        <f>VLOOKUP(C2086, Query[[Country]:[Subregion]],13, FALSE)</f>
        <v>Northern Europe</v>
      </c>
      <c r="W2086" t="str">
        <f>VLOOKUP(C2086, Query[[Country]:[GDP (IMF)]],16, FALSE)</f>
        <v>$2.93 Tn</v>
      </c>
      <c r="X2086" t="str">
        <f>VLOOKUP(C2086, Query[[Country]:[GDP (UN)]],17, FALSE)</f>
        <v>$2.65 Tn</v>
      </c>
      <c r="Y2086">
        <f>VLOOKUP(C2086, Query[[Country]:[GDP Per Capita]],18, FALSE)</f>
        <v>43117.57</v>
      </c>
    </row>
    <row r="2087" spans="1:25" x14ac:dyDescent="0.2">
      <c r="A2087">
        <v>886</v>
      </c>
      <c r="B2087" t="s">
        <v>924</v>
      </c>
      <c r="C2087" t="s">
        <v>138</v>
      </c>
      <c r="D2087">
        <v>58</v>
      </c>
      <c r="E2087">
        <v>367</v>
      </c>
      <c r="F2087">
        <v>567</v>
      </c>
      <c r="G2087">
        <v>218</v>
      </c>
      <c r="H2087">
        <v>582</v>
      </c>
      <c r="I2087">
        <v>696</v>
      </c>
      <c r="J2087">
        <v>812</v>
      </c>
      <c r="K2087" t="s">
        <v>2918</v>
      </c>
      <c r="L2087">
        <v>761</v>
      </c>
      <c r="M2087">
        <v>44.14</v>
      </c>
      <c r="N2087">
        <v>2015</v>
      </c>
      <c r="O2087" t="str">
        <f>VLOOKUP(C2087, Query[[Country]:[Population Rank]],2,FALSE)</f>
        <v>1</v>
      </c>
      <c r="P2087" t="str">
        <f>VLOOKUP(C2087, Query[[Country]:[Growth Rate]],3,FALSE)</f>
        <v>0.39%</v>
      </c>
      <c r="Q2087" t="str">
        <f>VLOOKUP(C2087, Query[[Country]:[World Percentage]],4,FALSE)</f>
        <v>18.47%</v>
      </c>
      <c r="R2087" t="str">
        <f>VLOOKUP(C2087, Query[[Country]:[Density]],5,FALSE)</f>
        <v>148.28</v>
      </c>
      <c r="S2087" t="str">
        <f>VLOOKUP(C2087, Query[[Country]:[Land Area]],6, FALSE)</f>
        <v>9,388,211</v>
      </c>
      <c r="T2087" t="str">
        <f>VLOOKUP(C2087, Query[[Country]:[Area]],10, FALSE)</f>
        <v>9,706,961</v>
      </c>
      <c r="U2087" t="str">
        <f>VLOOKUP(C2087, Query[[Country]:[Region]],12, FALSE)</f>
        <v>Asia</v>
      </c>
      <c r="V2087" t="str">
        <f>VLOOKUP(C2087, Query[[Country]:[Subregion]],13, FALSE)</f>
        <v>Eastern Asia</v>
      </c>
      <c r="W2087" t="str">
        <f>VLOOKUP(C2087, Query[[Country]:[GDP (IMF)]],16, FALSE)</f>
        <v>$15.47 Tn</v>
      </c>
      <c r="X2087" t="str">
        <f>VLOOKUP(C2087, Query[[Country]:[GDP (UN)]],17, FALSE)</f>
        <v>$11.22 Tn</v>
      </c>
      <c r="Y2087">
        <f>VLOOKUP(C2087, Query[[Country]:[GDP Per Capita]],18, FALSE)</f>
        <v>10746.78</v>
      </c>
    </row>
    <row r="2088" spans="1:25" x14ac:dyDescent="0.2">
      <c r="A2088">
        <v>887</v>
      </c>
      <c r="B2088" t="s">
        <v>884</v>
      </c>
      <c r="C2088" t="s">
        <v>30</v>
      </c>
      <c r="D2088">
        <v>67</v>
      </c>
      <c r="E2088">
        <v>367</v>
      </c>
      <c r="F2088">
        <v>567</v>
      </c>
      <c r="G2088">
        <v>218</v>
      </c>
      <c r="H2088">
        <v>982</v>
      </c>
      <c r="I2088">
        <v>868</v>
      </c>
      <c r="J2088">
        <v>812</v>
      </c>
      <c r="K2088" t="s">
        <v>2910</v>
      </c>
      <c r="L2088">
        <v>287</v>
      </c>
      <c r="M2088">
        <v>44.14</v>
      </c>
      <c r="N2088">
        <v>2015</v>
      </c>
      <c r="O2088" t="str">
        <f>VLOOKUP(C2088, Query[[Country]:[Population Rank]],2,FALSE)</f>
        <v>11</v>
      </c>
      <c r="P2088" t="str">
        <f>VLOOKUP(C2088, Query[[Country]:[Growth Rate]],3,FALSE)</f>
        <v>-0.30%</v>
      </c>
      <c r="Q2088" t="str">
        <f>VLOOKUP(C2088, Query[[Country]:[World Percentage]],4,FALSE)</f>
        <v>1.62%</v>
      </c>
      <c r="R2088" t="str">
        <f>VLOOKUP(C2088, Query[[Country]:[Density]],5,FALSE)</f>
        <v>334.66</v>
      </c>
      <c r="S2088" t="str">
        <f>VLOOKUP(C2088, Query[[Country]:[Land Area]],6, FALSE)</f>
        <v>364,555</v>
      </c>
      <c r="T2088" t="str">
        <f>VLOOKUP(C2088, Query[[Country]:[Area]],10, FALSE)</f>
        <v>377,930</v>
      </c>
      <c r="U2088" t="str">
        <f>VLOOKUP(C2088, Query[[Country]:[Region]],12, FALSE)</f>
        <v>Asia</v>
      </c>
      <c r="V2088" t="str">
        <f>VLOOKUP(C2088, Query[[Country]:[Subregion]],13, FALSE)</f>
        <v>Eastern Asia</v>
      </c>
      <c r="W2088" t="str">
        <f>VLOOKUP(C2088, Query[[Country]:[GDP (IMF)]],16, FALSE)</f>
        <v>$5.50 Tn</v>
      </c>
      <c r="X2088" t="str">
        <f>VLOOKUP(C2088, Query[[Country]:[GDP (UN)]],17, FALSE)</f>
        <v>$4.94 Tn</v>
      </c>
      <c r="Y2088">
        <f>VLOOKUP(C2088, Query[[Country]:[GDP Per Capita]],18, FALSE)</f>
        <v>43450.14</v>
      </c>
    </row>
    <row r="2089" spans="1:25" x14ac:dyDescent="0.2">
      <c r="A2089">
        <v>888</v>
      </c>
      <c r="B2089" t="s">
        <v>899</v>
      </c>
      <c r="C2089" t="s">
        <v>138</v>
      </c>
      <c r="D2089">
        <v>59</v>
      </c>
      <c r="E2089">
        <v>367</v>
      </c>
      <c r="F2089">
        <v>463</v>
      </c>
      <c r="G2089">
        <v>218</v>
      </c>
      <c r="H2089">
        <v>919</v>
      </c>
      <c r="I2089">
        <v>950</v>
      </c>
      <c r="J2089">
        <v>812</v>
      </c>
      <c r="K2089" t="s">
        <v>2881</v>
      </c>
      <c r="L2089">
        <v>871</v>
      </c>
      <c r="M2089">
        <v>44.14</v>
      </c>
      <c r="N2089">
        <v>2015</v>
      </c>
      <c r="O2089" t="str">
        <f>VLOOKUP(C2089, Query[[Country]:[Population Rank]],2,FALSE)</f>
        <v>1</v>
      </c>
      <c r="P2089" t="str">
        <f>VLOOKUP(C2089, Query[[Country]:[Growth Rate]],3,FALSE)</f>
        <v>0.39%</v>
      </c>
      <c r="Q2089" t="str">
        <f>VLOOKUP(C2089, Query[[Country]:[World Percentage]],4,FALSE)</f>
        <v>18.47%</v>
      </c>
      <c r="R2089" t="str">
        <f>VLOOKUP(C2089, Query[[Country]:[Density]],5,FALSE)</f>
        <v>148.28</v>
      </c>
      <c r="S2089" t="str">
        <f>VLOOKUP(C2089, Query[[Country]:[Land Area]],6, FALSE)</f>
        <v>9,388,211</v>
      </c>
      <c r="T2089" t="str">
        <f>VLOOKUP(C2089, Query[[Country]:[Area]],10, FALSE)</f>
        <v>9,706,961</v>
      </c>
      <c r="U2089" t="str">
        <f>VLOOKUP(C2089, Query[[Country]:[Region]],12, FALSE)</f>
        <v>Asia</v>
      </c>
      <c r="V2089" t="str">
        <f>VLOOKUP(C2089, Query[[Country]:[Subregion]],13, FALSE)</f>
        <v>Eastern Asia</v>
      </c>
      <c r="W2089" t="str">
        <f>VLOOKUP(C2089, Query[[Country]:[GDP (IMF)]],16, FALSE)</f>
        <v>$15.47 Tn</v>
      </c>
      <c r="X2089" t="str">
        <f>VLOOKUP(C2089, Query[[Country]:[GDP (UN)]],17, FALSE)</f>
        <v>$11.22 Tn</v>
      </c>
      <c r="Y2089">
        <f>VLOOKUP(C2089, Query[[Country]:[GDP Per Capita]],18, FALSE)</f>
        <v>10746.78</v>
      </c>
    </row>
    <row r="2090" spans="1:25" x14ac:dyDescent="0.2">
      <c r="A2090">
        <v>889</v>
      </c>
      <c r="B2090" t="s">
        <v>927</v>
      </c>
      <c r="C2090" t="s">
        <v>138</v>
      </c>
      <c r="D2090">
        <v>60</v>
      </c>
      <c r="E2090">
        <v>268</v>
      </c>
      <c r="F2090">
        <v>567</v>
      </c>
      <c r="G2090">
        <v>218</v>
      </c>
      <c r="H2090">
        <v>695</v>
      </c>
      <c r="I2090">
        <v>897</v>
      </c>
      <c r="J2090">
        <v>645</v>
      </c>
      <c r="K2090" t="s">
        <v>2918</v>
      </c>
      <c r="L2090">
        <v>669</v>
      </c>
      <c r="M2090">
        <v>44.14</v>
      </c>
      <c r="N2090">
        <v>2015</v>
      </c>
      <c r="O2090" t="str">
        <f>VLOOKUP(C2090, Query[[Country]:[Population Rank]],2,FALSE)</f>
        <v>1</v>
      </c>
      <c r="P2090" t="str">
        <f>VLOOKUP(C2090, Query[[Country]:[Growth Rate]],3,FALSE)</f>
        <v>0.39%</v>
      </c>
      <c r="Q2090" t="str">
        <f>VLOOKUP(C2090, Query[[Country]:[World Percentage]],4,FALSE)</f>
        <v>18.47%</v>
      </c>
      <c r="R2090" t="str">
        <f>VLOOKUP(C2090, Query[[Country]:[Density]],5,FALSE)</f>
        <v>148.28</v>
      </c>
      <c r="S2090" t="str">
        <f>VLOOKUP(C2090, Query[[Country]:[Land Area]],6, FALSE)</f>
        <v>9,388,211</v>
      </c>
      <c r="T2090" t="str">
        <f>VLOOKUP(C2090, Query[[Country]:[Area]],10, FALSE)</f>
        <v>9,706,961</v>
      </c>
      <c r="U2090" t="str">
        <f>VLOOKUP(C2090, Query[[Country]:[Region]],12, FALSE)</f>
        <v>Asia</v>
      </c>
      <c r="V2090" t="str">
        <f>VLOOKUP(C2090, Query[[Country]:[Subregion]],13, FALSE)</f>
        <v>Eastern Asia</v>
      </c>
      <c r="W2090" t="str">
        <f>VLOOKUP(C2090, Query[[Country]:[GDP (IMF)]],16, FALSE)</f>
        <v>$15.47 Tn</v>
      </c>
      <c r="X2090" t="str">
        <f>VLOOKUP(C2090, Query[[Country]:[GDP (UN)]],17, FALSE)</f>
        <v>$11.22 Tn</v>
      </c>
      <c r="Y2090">
        <f>VLOOKUP(C2090, Query[[Country]:[GDP Per Capita]],18, FALSE)</f>
        <v>10746.78</v>
      </c>
    </row>
    <row r="2091" spans="1:25" x14ac:dyDescent="0.2">
      <c r="A2091">
        <v>890</v>
      </c>
      <c r="B2091" t="s">
        <v>2816</v>
      </c>
      <c r="C2091" t="s">
        <v>452</v>
      </c>
      <c r="D2091">
        <v>5</v>
      </c>
      <c r="E2091">
        <v>150</v>
      </c>
      <c r="F2091">
        <v>567</v>
      </c>
      <c r="G2091">
        <v>218</v>
      </c>
      <c r="H2091">
        <v>675</v>
      </c>
      <c r="I2091">
        <v>775</v>
      </c>
      <c r="J2091">
        <v>812</v>
      </c>
      <c r="K2091" t="s">
        <v>2919</v>
      </c>
      <c r="L2091">
        <v>657</v>
      </c>
      <c r="M2091">
        <v>44.14</v>
      </c>
      <c r="N2091">
        <v>2015</v>
      </c>
      <c r="O2091" t="str">
        <f>VLOOKUP(C2091, Query[[Country]:[Population Rank]],2,FALSE)</f>
        <v>38</v>
      </c>
      <c r="P2091" t="str">
        <f>VLOOKUP(C2091, Query[[Country]:[Growth Rate]],3,FALSE)</f>
        <v>-0.11%</v>
      </c>
      <c r="Q2091" t="str">
        <f>VLOOKUP(C2091, Query[[Country]:[World Percentage]],4,FALSE)</f>
        <v>0.49%</v>
      </c>
      <c r="R2091" t="str">
        <f>VLOOKUP(C2091, Query[[Country]:[Density]],5,FALSE)</f>
        <v>121.04</v>
      </c>
      <c r="S2091" t="str">
        <f>VLOOKUP(C2091, Query[[Country]:[Land Area]],6, FALSE)</f>
        <v>306,230</v>
      </c>
      <c r="T2091" t="str">
        <f>VLOOKUP(C2091, Query[[Country]:[Area]],10, FALSE)</f>
        <v>312,679</v>
      </c>
      <c r="U2091" t="str">
        <f>VLOOKUP(C2091, Query[[Country]:[Region]],12, FALSE)</f>
        <v>Europe</v>
      </c>
      <c r="V2091" t="str">
        <f>VLOOKUP(C2091, Query[[Country]:[Subregion]],13, FALSE)</f>
        <v>Eastern Europe</v>
      </c>
      <c r="W2091" t="str">
        <f>VLOOKUP(C2091, Query[[Country]:[GDP (IMF)]],16, FALSE)</f>
        <v>$643.27 Bn</v>
      </c>
      <c r="X2091" t="str">
        <f>VLOOKUP(C2091, Query[[Country]:[GDP (UN)]],17, FALSE)</f>
        <v>$471.40 Bn</v>
      </c>
      <c r="Y2091">
        <f>VLOOKUP(C2091, Query[[Country]:[GDP Per Capita]],18, FALSE)</f>
        <v>16996.87</v>
      </c>
    </row>
    <row r="2092" spans="1:25" x14ac:dyDescent="0.2">
      <c r="A2092">
        <v>891</v>
      </c>
      <c r="B2092" t="s">
        <v>1011</v>
      </c>
      <c r="C2092" t="s">
        <v>358</v>
      </c>
      <c r="D2092">
        <v>14</v>
      </c>
      <c r="E2092">
        <v>140</v>
      </c>
      <c r="F2092">
        <v>346</v>
      </c>
      <c r="G2092">
        <v>209</v>
      </c>
      <c r="H2092">
        <v>964</v>
      </c>
      <c r="I2092">
        <v>900</v>
      </c>
      <c r="J2092">
        <v>645</v>
      </c>
      <c r="K2092" t="s">
        <v>2825</v>
      </c>
      <c r="L2092">
        <v>424</v>
      </c>
      <c r="M2092">
        <v>44.14</v>
      </c>
      <c r="N2092">
        <v>2015</v>
      </c>
      <c r="O2092" t="str">
        <f>VLOOKUP(C2092, Query[[Country]:[Population Rank]],2,FALSE)</f>
        <v>2</v>
      </c>
      <c r="P2092" t="str">
        <f>VLOOKUP(C2092, Query[[Country]:[Growth Rate]],3,FALSE)</f>
        <v>0.99%</v>
      </c>
      <c r="Q2092" t="str">
        <f>VLOOKUP(C2092, Query[[Country]:[World Percentage]],4,FALSE)</f>
        <v>17.70%</v>
      </c>
      <c r="R2092" t="str">
        <f>VLOOKUP(C2092, Query[[Country]:[Density]],5,FALSE)</f>
        <v>419.76</v>
      </c>
      <c r="S2092" t="str">
        <f>VLOOKUP(C2092, Query[[Country]:[Land Area]],6, FALSE)</f>
        <v>2,973,190</v>
      </c>
      <c r="T2092" t="str">
        <f>VLOOKUP(C2092, Query[[Country]:[Area]],10, FALSE)</f>
        <v>3,287,590</v>
      </c>
      <c r="U2092" t="str">
        <f>VLOOKUP(C2092, Query[[Country]:[Region]],12, FALSE)</f>
        <v>Asia</v>
      </c>
      <c r="V2092" t="str">
        <f>VLOOKUP(C2092, Query[[Country]:[Subregion]],13, FALSE)</f>
        <v>Southern Asia</v>
      </c>
      <c r="W2092" t="str">
        <f>VLOOKUP(C2092, Query[[Country]:[GDP (IMF)]],16, FALSE)</f>
        <v>$3.26 Tn</v>
      </c>
      <c r="X2092" t="str">
        <f>VLOOKUP(C2092, Query[[Country]:[GDP (UN)]],17, FALSE)</f>
        <v>$2.26 Tn</v>
      </c>
      <c r="Y2092">
        <f>VLOOKUP(C2092, Query[[Country]:[GDP Per Capita]],18, FALSE)</f>
        <v>2360.66</v>
      </c>
    </row>
    <row r="2093" spans="1:25" x14ac:dyDescent="0.2">
      <c r="A2093">
        <v>892</v>
      </c>
      <c r="B2093" t="s">
        <v>2815</v>
      </c>
      <c r="C2093" t="s">
        <v>401</v>
      </c>
      <c r="D2093">
        <v>6</v>
      </c>
      <c r="E2093">
        <v>367</v>
      </c>
      <c r="F2093">
        <v>567</v>
      </c>
      <c r="G2093">
        <v>218</v>
      </c>
      <c r="H2093">
        <v>962</v>
      </c>
      <c r="I2093">
        <v>812</v>
      </c>
      <c r="J2093">
        <v>812</v>
      </c>
      <c r="K2093" t="s">
        <v>2881</v>
      </c>
      <c r="L2093">
        <v>501</v>
      </c>
      <c r="M2093">
        <v>44.14</v>
      </c>
      <c r="N2093">
        <v>2015</v>
      </c>
      <c r="O2093" t="str">
        <f>VLOOKUP(C2093, Query[[Country]:[Population Rank]],2,FALSE)</f>
        <v>94</v>
      </c>
      <c r="P2093" t="str">
        <f>VLOOKUP(C2093, Query[[Country]:[Growth Rate]],3,FALSE)</f>
        <v>-0.25%</v>
      </c>
      <c r="Q2093" t="str">
        <f>VLOOKUP(C2093, Query[[Country]:[World Percentage]],4,FALSE)</f>
        <v>0.12%</v>
      </c>
      <c r="R2093" t="str">
        <f>VLOOKUP(C2093, Query[[Country]:[Density]],5,FALSE)</f>
        <v>103.84</v>
      </c>
      <c r="S2093" t="str">
        <f>VLOOKUP(C2093, Query[[Country]:[Land Area]],6, FALSE)</f>
        <v>90,530</v>
      </c>
      <c r="T2093" t="str">
        <f>VLOOKUP(C2093, Query[[Country]:[Area]],10, FALSE)</f>
        <v>93,028</v>
      </c>
      <c r="U2093" t="str">
        <f>VLOOKUP(C2093, Query[[Country]:[Region]],12, FALSE)</f>
        <v>Europe</v>
      </c>
      <c r="V2093" t="str">
        <f>VLOOKUP(C2093, Query[[Country]:[Subregion]],13, FALSE)</f>
        <v>Eastern Europe</v>
      </c>
      <c r="W2093" t="str">
        <f>VLOOKUP(C2093, Query[[Country]:[GDP (IMF)]],16, FALSE)</f>
        <v>$177.73 Bn</v>
      </c>
      <c r="X2093" t="str">
        <f>VLOOKUP(C2093, Query[[Country]:[GDP (UN)]],17, FALSE)</f>
        <v>$125.82 Bn</v>
      </c>
      <c r="Y2093">
        <f>VLOOKUP(C2093, Query[[Country]:[GDP Per Capita]],18, FALSE)</f>
        <v>18398.3</v>
      </c>
    </row>
    <row r="2094" spans="1:25" x14ac:dyDescent="0.2">
      <c r="A2094">
        <v>893</v>
      </c>
      <c r="B2094" t="s">
        <v>852</v>
      </c>
      <c r="C2094" t="s">
        <v>15</v>
      </c>
      <c r="D2094">
        <v>223</v>
      </c>
      <c r="E2094">
        <v>323</v>
      </c>
      <c r="F2094">
        <v>374</v>
      </c>
      <c r="G2094">
        <v>218</v>
      </c>
      <c r="H2094">
        <v>977</v>
      </c>
      <c r="I2094">
        <v>690</v>
      </c>
      <c r="J2094">
        <v>812</v>
      </c>
      <c r="K2094" t="s">
        <v>2906</v>
      </c>
      <c r="L2094">
        <v>729</v>
      </c>
      <c r="M2094">
        <v>44.14</v>
      </c>
      <c r="N2094">
        <v>2015</v>
      </c>
      <c r="O2094" t="str">
        <f>VLOOKUP(C2094, Query[[Country]:[Population Rank]],2,FALSE)</f>
        <v>3</v>
      </c>
      <c r="P2094" t="str">
        <f>VLOOKUP(C2094, Query[[Country]:[Growth Rate]],3,FALSE)</f>
        <v>0.59%</v>
      </c>
      <c r="Q2094" t="str">
        <f>VLOOKUP(C2094, Query[[Country]:[World Percentage]],4,FALSE)</f>
        <v>4.25%</v>
      </c>
      <c r="R2094" t="str">
        <f>VLOOKUP(C2094, Query[[Country]:[Density]],5,FALSE)</f>
        <v>35.32</v>
      </c>
      <c r="S2094" t="str">
        <f>VLOOKUP(C2094, Query[[Country]:[Land Area]],6, FALSE)</f>
        <v>9,147,420</v>
      </c>
      <c r="T2094" t="str">
        <f>VLOOKUP(C2094, Query[[Country]:[Area]],10, FALSE)</f>
        <v>9,372,610</v>
      </c>
      <c r="U2094" t="str">
        <f>VLOOKUP(C2094, Query[[Country]:[Region]],12, FALSE)</f>
        <v>Americas</v>
      </c>
      <c r="V2094" t="str">
        <f>VLOOKUP(C2094, Query[[Country]:[Subregion]],13, FALSE)</f>
        <v>Northern America</v>
      </c>
      <c r="W2094" t="str">
        <f>VLOOKUP(C2094, Query[[Country]:[GDP (IMF)]],16, FALSE)</f>
        <v>$22.20 Tn</v>
      </c>
      <c r="X2094" t="str">
        <f>VLOOKUP(C2094, Query[[Country]:[GDP (UN)]],17, FALSE)</f>
        <v>$18.62 Tn</v>
      </c>
      <c r="Y2094">
        <f>VLOOKUP(C2094, Query[[Country]:[GDP Per Capita]],18, FALSE)</f>
        <v>67063.27</v>
      </c>
    </row>
    <row r="2095" spans="1:25" x14ac:dyDescent="0.2">
      <c r="A2095">
        <v>894</v>
      </c>
      <c r="B2095" t="s">
        <v>898</v>
      </c>
      <c r="C2095" t="s">
        <v>159</v>
      </c>
      <c r="D2095">
        <v>34</v>
      </c>
      <c r="E2095">
        <v>367</v>
      </c>
      <c r="F2095">
        <v>567</v>
      </c>
      <c r="G2095">
        <v>218</v>
      </c>
      <c r="H2095">
        <v>883</v>
      </c>
      <c r="I2095">
        <v>850</v>
      </c>
      <c r="J2095">
        <v>812</v>
      </c>
      <c r="K2095" t="s">
        <v>2909</v>
      </c>
      <c r="L2095">
        <v>809</v>
      </c>
      <c r="M2095">
        <v>44.14</v>
      </c>
      <c r="N2095">
        <v>2015</v>
      </c>
      <c r="O2095" t="str">
        <f>VLOOKUP(C2095, Query[[Country]:[Population Rank]],2,FALSE)</f>
        <v>30</v>
      </c>
      <c r="P2095" t="str">
        <f>VLOOKUP(C2095, Query[[Country]:[Growth Rate]],3,FALSE)</f>
        <v>0.04%</v>
      </c>
      <c r="Q2095" t="str">
        <f>VLOOKUP(C2095, Query[[Country]:[World Percentage]],4,FALSE)</f>
        <v>0.60%</v>
      </c>
      <c r="R2095" t="str">
        <f>VLOOKUP(C2095, Query[[Country]:[Density]],5,FALSE)</f>
        <v>92.40</v>
      </c>
      <c r="S2095" t="str">
        <f>VLOOKUP(C2095, Query[[Country]:[Land Area]],6, FALSE)</f>
        <v>498,800</v>
      </c>
      <c r="T2095" t="str">
        <f>VLOOKUP(C2095, Query[[Country]:[Area]],10, FALSE)</f>
        <v>505,992</v>
      </c>
      <c r="U2095" t="str">
        <f>VLOOKUP(C2095, Query[[Country]:[Region]],12, FALSE)</f>
        <v>Europe</v>
      </c>
      <c r="V2095" t="str">
        <f>VLOOKUP(C2095, Query[[Country]:[Subregion]],13, FALSE)</f>
        <v>Southern Europe</v>
      </c>
      <c r="W2095" t="str">
        <f>VLOOKUP(C2095, Query[[Country]:[GDP (IMF)]],16, FALSE)</f>
        <v>$1.50 Tn</v>
      </c>
      <c r="X2095" t="str">
        <f>VLOOKUP(C2095, Query[[Country]:[GDP (UN)]],17, FALSE)</f>
        <v>$1.24 Tn</v>
      </c>
      <c r="Y2095">
        <f>VLOOKUP(C2095, Query[[Country]:[GDP Per Capita]],18, FALSE)</f>
        <v>32019.83</v>
      </c>
    </row>
    <row r="2096" spans="1:25" x14ac:dyDescent="0.2">
      <c r="A2096">
        <v>895</v>
      </c>
      <c r="B2096" t="s">
        <v>938</v>
      </c>
      <c r="C2096" t="s">
        <v>138</v>
      </c>
      <c r="D2096">
        <v>61</v>
      </c>
      <c r="E2096">
        <v>367</v>
      </c>
      <c r="F2096">
        <v>486</v>
      </c>
      <c r="G2096">
        <v>218</v>
      </c>
      <c r="H2096">
        <v>709</v>
      </c>
      <c r="I2096">
        <v>974</v>
      </c>
      <c r="J2096">
        <v>812</v>
      </c>
      <c r="K2096" t="s">
        <v>2918</v>
      </c>
      <c r="L2096">
        <v>853</v>
      </c>
      <c r="M2096">
        <v>44.14</v>
      </c>
      <c r="N2096">
        <v>2015</v>
      </c>
      <c r="O2096" t="str">
        <f>VLOOKUP(C2096, Query[[Country]:[Population Rank]],2,FALSE)</f>
        <v>1</v>
      </c>
      <c r="P2096" t="str">
        <f>VLOOKUP(C2096, Query[[Country]:[Growth Rate]],3,FALSE)</f>
        <v>0.39%</v>
      </c>
      <c r="Q2096" t="str">
        <f>VLOOKUP(C2096, Query[[Country]:[World Percentage]],4,FALSE)</f>
        <v>18.47%</v>
      </c>
      <c r="R2096" t="str">
        <f>VLOOKUP(C2096, Query[[Country]:[Density]],5,FALSE)</f>
        <v>148.28</v>
      </c>
      <c r="S2096" t="str">
        <f>VLOOKUP(C2096, Query[[Country]:[Land Area]],6, FALSE)</f>
        <v>9,388,211</v>
      </c>
      <c r="T2096" t="str">
        <f>VLOOKUP(C2096, Query[[Country]:[Area]],10, FALSE)</f>
        <v>9,706,961</v>
      </c>
      <c r="U2096" t="str">
        <f>VLOOKUP(C2096, Query[[Country]:[Region]],12, FALSE)</f>
        <v>Asia</v>
      </c>
      <c r="V2096" t="str">
        <f>VLOOKUP(C2096, Query[[Country]:[Subregion]],13, FALSE)</f>
        <v>Eastern Asia</v>
      </c>
      <c r="W2096" t="str">
        <f>VLOOKUP(C2096, Query[[Country]:[GDP (IMF)]],16, FALSE)</f>
        <v>$15.47 Tn</v>
      </c>
      <c r="X2096" t="str">
        <f>VLOOKUP(C2096, Query[[Country]:[GDP (UN)]],17, FALSE)</f>
        <v>$11.22 Tn</v>
      </c>
      <c r="Y2096">
        <f>VLOOKUP(C2096, Query[[Country]:[GDP Per Capita]],18, FALSE)</f>
        <v>10746.78</v>
      </c>
    </row>
    <row r="2097" spans="1:25" x14ac:dyDescent="0.2">
      <c r="A2097">
        <v>896</v>
      </c>
      <c r="B2097" t="s">
        <v>907</v>
      </c>
      <c r="C2097" t="s">
        <v>66</v>
      </c>
      <c r="D2097">
        <v>46</v>
      </c>
      <c r="E2097">
        <v>367</v>
      </c>
      <c r="F2097">
        <v>567</v>
      </c>
      <c r="G2097">
        <v>218</v>
      </c>
      <c r="H2097">
        <v>840</v>
      </c>
      <c r="I2097">
        <v>616</v>
      </c>
      <c r="J2097">
        <v>812</v>
      </c>
      <c r="K2097" t="s">
        <v>2881</v>
      </c>
      <c r="L2097">
        <v>599</v>
      </c>
      <c r="M2097">
        <v>44.13</v>
      </c>
      <c r="N2097">
        <v>2015</v>
      </c>
      <c r="O2097" t="str">
        <f>VLOOKUP(C2097, Query[[Country]:[Population Rank]],2,FALSE)</f>
        <v>22</v>
      </c>
      <c r="P2097" t="str">
        <f>VLOOKUP(C2097, Query[[Country]:[Growth Rate]],3,FALSE)</f>
        <v>0.22%</v>
      </c>
      <c r="Q2097" t="str">
        <f>VLOOKUP(C2097, Query[[Country]:[World Percentage]],4,FALSE)</f>
        <v>0.84%</v>
      </c>
      <c r="R2097" t="str">
        <f>VLOOKUP(C2097, Query[[Country]:[Density]],5,FALSE)</f>
        <v>118.31</v>
      </c>
      <c r="S2097" t="str">
        <f>VLOOKUP(C2097, Query[[Country]:[Land Area]],6, FALSE)</f>
        <v>547,557</v>
      </c>
      <c r="T2097" t="str">
        <f>VLOOKUP(C2097, Query[[Country]:[Area]],10, FALSE)</f>
        <v>551,695</v>
      </c>
      <c r="U2097" t="str">
        <f>VLOOKUP(C2097, Query[[Country]:[Region]],12, FALSE)</f>
        <v>Europe</v>
      </c>
      <c r="V2097" t="str">
        <f>VLOOKUP(C2097, Query[[Country]:[Subregion]],13, FALSE)</f>
        <v>Western Europe</v>
      </c>
      <c r="W2097" t="str">
        <f>VLOOKUP(C2097, Query[[Country]:[GDP (IMF)]],16, FALSE)</f>
        <v>$2.88 Tn</v>
      </c>
      <c r="X2097" t="str">
        <f>VLOOKUP(C2097, Query[[Country]:[GDP (UN)]],17, FALSE)</f>
        <v>$2.47 Tn</v>
      </c>
      <c r="Y2097">
        <f>VLOOKUP(C2097, Query[[Country]:[GDP Per Capita]],18, FALSE)</f>
        <v>44061.52</v>
      </c>
    </row>
    <row r="2098" spans="1:25" x14ac:dyDescent="0.2">
      <c r="A2098">
        <v>897</v>
      </c>
      <c r="B2098" t="s">
        <v>882</v>
      </c>
      <c r="C2098" t="s">
        <v>15</v>
      </c>
      <c r="D2098">
        <v>224</v>
      </c>
      <c r="E2098">
        <v>367</v>
      </c>
      <c r="F2098">
        <v>567</v>
      </c>
      <c r="G2098">
        <v>218</v>
      </c>
      <c r="H2098">
        <v>899</v>
      </c>
      <c r="I2098">
        <v>825</v>
      </c>
      <c r="J2098">
        <v>645</v>
      </c>
      <c r="K2098" t="s">
        <v>2881</v>
      </c>
      <c r="L2098">
        <v>575</v>
      </c>
      <c r="M2098">
        <v>44.13</v>
      </c>
      <c r="N2098">
        <v>2015</v>
      </c>
      <c r="O2098" t="str">
        <f>VLOOKUP(C2098, Query[[Country]:[Population Rank]],2,FALSE)</f>
        <v>3</v>
      </c>
      <c r="P2098" t="str">
        <f>VLOOKUP(C2098, Query[[Country]:[Growth Rate]],3,FALSE)</f>
        <v>0.59%</v>
      </c>
      <c r="Q2098" t="str">
        <f>VLOOKUP(C2098, Query[[Country]:[World Percentage]],4,FALSE)</f>
        <v>4.25%</v>
      </c>
      <c r="R2098" t="str">
        <f>VLOOKUP(C2098, Query[[Country]:[Density]],5,FALSE)</f>
        <v>35.32</v>
      </c>
      <c r="S2098" t="str">
        <f>VLOOKUP(C2098, Query[[Country]:[Land Area]],6, FALSE)</f>
        <v>9,147,420</v>
      </c>
      <c r="T2098" t="str">
        <f>VLOOKUP(C2098, Query[[Country]:[Area]],10, FALSE)</f>
        <v>9,372,610</v>
      </c>
      <c r="U2098" t="str">
        <f>VLOOKUP(C2098, Query[[Country]:[Region]],12, FALSE)</f>
        <v>Americas</v>
      </c>
      <c r="V2098" t="str">
        <f>VLOOKUP(C2098, Query[[Country]:[Subregion]],13, FALSE)</f>
        <v>Northern America</v>
      </c>
      <c r="W2098" t="str">
        <f>VLOOKUP(C2098, Query[[Country]:[GDP (IMF)]],16, FALSE)</f>
        <v>$22.20 Tn</v>
      </c>
      <c r="X2098" t="str">
        <f>VLOOKUP(C2098, Query[[Country]:[GDP (UN)]],17, FALSE)</f>
        <v>$18.62 Tn</v>
      </c>
      <c r="Y2098">
        <f>VLOOKUP(C2098, Query[[Country]:[GDP Per Capita]],18, FALSE)</f>
        <v>67063.27</v>
      </c>
    </row>
    <row r="2099" spans="1:25" x14ac:dyDescent="0.2">
      <c r="A2099">
        <v>898</v>
      </c>
      <c r="B2099" t="s">
        <v>914</v>
      </c>
      <c r="C2099" t="s">
        <v>92</v>
      </c>
      <c r="D2099">
        <v>33</v>
      </c>
      <c r="E2099">
        <v>367</v>
      </c>
      <c r="F2099">
        <v>567</v>
      </c>
      <c r="G2099">
        <v>218</v>
      </c>
      <c r="H2099">
        <v>906</v>
      </c>
      <c r="I2099">
        <v>962</v>
      </c>
      <c r="J2099">
        <v>812</v>
      </c>
      <c r="K2099" t="s">
        <v>2902</v>
      </c>
      <c r="L2099">
        <v>356</v>
      </c>
      <c r="M2099">
        <v>44.13</v>
      </c>
      <c r="N2099">
        <v>2015</v>
      </c>
      <c r="O2099" t="str">
        <f>VLOOKUP(C2099, Query[[Country]:[Population Rank]],2,FALSE)</f>
        <v>28</v>
      </c>
      <c r="P2099" t="str">
        <f>VLOOKUP(C2099, Query[[Country]:[Growth Rate]],3,FALSE)</f>
        <v>0.09%</v>
      </c>
      <c r="Q2099" t="str">
        <f>VLOOKUP(C2099, Query[[Country]:[World Percentage]],4,FALSE)</f>
        <v>0.66%</v>
      </c>
      <c r="R2099" t="str">
        <f>VLOOKUP(C2099, Query[[Country]:[Density]],5,FALSE)</f>
        <v>511.62</v>
      </c>
      <c r="S2099" t="str">
        <f>VLOOKUP(C2099, Query[[Country]:[Land Area]],6, FALSE)</f>
        <v>97,230</v>
      </c>
      <c r="T2099" t="str">
        <f>VLOOKUP(C2099, Query[[Country]:[Area]],10, FALSE)</f>
        <v>100,210</v>
      </c>
      <c r="U2099" t="str">
        <f>VLOOKUP(C2099, Query[[Country]:[Region]],12, FALSE)</f>
        <v>Asia</v>
      </c>
      <c r="V2099" t="str">
        <f>VLOOKUP(C2099, Query[[Country]:[Subregion]],13, FALSE)</f>
        <v>Eastern Asia</v>
      </c>
      <c r="W2099" t="str">
        <f>VLOOKUP(C2099, Query[[Country]:[GDP (IMF)]],16, FALSE)</f>
        <v>$1.74 Tn</v>
      </c>
      <c r="X2099" t="str">
        <f>VLOOKUP(C2099, Query[[Country]:[GDP (UN)]],17, FALSE)</f>
        <v>$1.41 Tn</v>
      </c>
      <c r="Y2099">
        <f>VLOOKUP(C2099, Query[[Country]:[GDP Per Capita]],18, FALSE)</f>
        <v>34023.56</v>
      </c>
    </row>
    <row r="2100" spans="1:25" x14ac:dyDescent="0.2">
      <c r="A2100">
        <v>899</v>
      </c>
      <c r="B2100" t="s">
        <v>935</v>
      </c>
      <c r="C2100" t="s">
        <v>138</v>
      </c>
      <c r="D2100">
        <v>62</v>
      </c>
      <c r="E2100">
        <v>367</v>
      </c>
      <c r="F2100">
        <v>567</v>
      </c>
      <c r="G2100">
        <v>218</v>
      </c>
      <c r="H2100">
        <v>609</v>
      </c>
      <c r="I2100">
        <v>716</v>
      </c>
      <c r="J2100">
        <v>645</v>
      </c>
      <c r="K2100" t="s">
        <v>2907</v>
      </c>
      <c r="L2100">
        <v>692</v>
      </c>
      <c r="M2100">
        <v>44.13</v>
      </c>
      <c r="N2100">
        <v>2015</v>
      </c>
      <c r="O2100" t="str">
        <f>VLOOKUP(C2100, Query[[Country]:[Population Rank]],2,FALSE)</f>
        <v>1</v>
      </c>
      <c r="P2100" t="str">
        <f>VLOOKUP(C2100, Query[[Country]:[Growth Rate]],3,FALSE)</f>
        <v>0.39%</v>
      </c>
      <c r="Q2100" t="str">
        <f>VLOOKUP(C2100, Query[[Country]:[World Percentage]],4,FALSE)</f>
        <v>18.47%</v>
      </c>
      <c r="R2100" t="str">
        <f>VLOOKUP(C2100, Query[[Country]:[Density]],5,FALSE)</f>
        <v>148.28</v>
      </c>
      <c r="S2100" t="str">
        <f>VLOOKUP(C2100, Query[[Country]:[Land Area]],6, FALSE)</f>
        <v>9,388,211</v>
      </c>
      <c r="T2100" t="str">
        <f>VLOOKUP(C2100, Query[[Country]:[Area]],10, FALSE)</f>
        <v>9,706,961</v>
      </c>
      <c r="U2100" t="str">
        <f>VLOOKUP(C2100, Query[[Country]:[Region]],12, FALSE)</f>
        <v>Asia</v>
      </c>
      <c r="V2100" t="str">
        <f>VLOOKUP(C2100, Query[[Country]:[Subregion]],13, FALSE)</f>
        <v>Eastern Asia</v>
      </c>
      <c r="W2100" t="str">
        <f>VLOOKUP(C2100, Query[[Country]:[GDP (IMF)]],16, FALSE)</f>
        <v>$15.47 Tn</v>
      </c>
      <c r="X2100" t="str">
        <f>VLOOKUP(C2100, Query[[Country]:[GDP (UN)]],17, FALSE)</f>
        <v>$11.22 Tn</v>
      </c>
      <c r="Y2100">
        <f>VLOOKUP(C2100, Query[[Country]:[GDP Per Capita]],18, FALSE)</f>
        <v>10746.78</v>
      </c>
    </row>
    <row r="2101" spans="1:25" x14ac:dyDescent="0.2">
      <c r="A2101">
        <v>900</v>
      </c>
      <c r="B2101" t="s">
        <v>878</v>
      </c>
      <c r="C2101" t="s">
        <v>30</v>
      </c>
      <c r="D2101">
        <v>68</v>
      </c>
      <c r="E2101">
        <v>367</v>
      </c>
      <c r="F2101">
        <v>567</v>
      </c>
      <c r="G2101">
        <v>218</v>
      </c>
      <c r="H2101">
        <v>950</v>
      </c>
      <c r="I2101">
        <v>797</v>
      </c>
      <c r="J2101">
        <v>812</v>
      </c>
      <c r="K2101" t="s">
        <v>2881</v>
      </c>
      <c r="L2101">
        <v>610</v>
      </c>
      <c r="M2101">
        <v>44.13</v>
      </c>
      <c r="N2101">
        <v>2015</v>
      </c>
      <c r="O2101" t="str">
        <f>VLOOKUP(C2101, Query[[Country]:[Population Rank]],2,FALSE)</f>
        <v>11</v>
      </c>
      <c r="P2101" t="str">
        <f>VLOOKUP(C2101, Query[[Country]:[Growth Rate]],3,FALSE)</f>
        <v>-0.30%</v>
      </c>
      <c r="Q2101" t="str">
        <f>VLOOKUP(C2101, Query[[Country]:[World Percentage]],4,FALSE)</f>
        <v>1.62%</v>
      </c>
      <c r="R2101" t="str">
        <f>VLOOKUP(C2101, Query[[Country]:[Density]],5,FALSE)</f>
        <v>334.66</v>
      </c>
      <c r="S2101" t="str">
        <f>VLOOKUP(C2101, Query[[Country]:[Land Area]],6, FALSE)</f>
        <v>364,555</v>
      </c>
      <c r="T2101" t="str">
        <f>VLOOKUP(C2101, Query[[Country]:[Area]],10, FALSE)</f>
        <v>377,930</v>
      </c>
      <c r="U2101" t="str">
        <f>VLOOKUP(C2101, Query[[Country]:[Region]],12, FALSE)</f>
        <v>Asia</v>
      </c>
      <c r="V2101" t="str">
        <f>VLOOKUP(C2101, Query[[Country]:[Subregion]],13, FALSE)</f>
        <v>Eastern Asia</v>
      </c>
      <c r="W2101" t="str">
        <f>VLOOKUP(C2101, Query[[Country]:[GDP (IMF)]],16, FALSE)</f>
        <v>$5.50 Tn</v>
      </c>
      <c r="X2101" t="str">
        <f>VLOOKUP(C2101, Query[[Country]:[GDP (UN)]],17, FALSE)</f>
        <v>$4.94 Tn</v>
      </c>
      <c r="Y2101">
        <f>VLOOKUP(C2101, Query[[Country]:[GDP Per Capita]],18, FALSE)</f>
        <v>43450.14</v>
      </c>
    </row>
    <row r="2102" spans="1:25" x14ac:dyDescent="0.2">
      <c r="A2102">
        <v>901</v>
      </c>
      <c r="B2102" t="s">
        <v>921</v>
      </c>
      <c r="C2102" t="s">
        <v>15</v>
      </c>
      <c r="D2102">
        <v>225</v>
      </c>
      <c r="E2102">
        <v>367</v>
      </c>
      <c r="F2102">
        <v>567</v>
      </c>
      <c r="G2102">
        <v>218</v>
      </c>
      <c r="H2102">
        <v>913</v>
      </c>
      <c r="I2102">
        <v>853</v>
      </c>
      <c r="J2102">
        <v>812</v>
      </c>
      <c r="K2102" t="s">
        <v>2881</v>
      </c>
      <c r="L2102">
        <v>676</v>
      </c>
      <c r="M2102">
        <v>44.13</v>
      </c>
      <c r="N2102">
        <v>2015</v>
      </c>
      <c r="O2102" t="str">
        <f>VLOOKUP(C2102, Query[[Country]:[Population Rank]],2,FALSE)</f>
        <v>3</v>
      </c>
      <c r="P2102" t="str">
        <f>VLOOKUP(C2102, Query[[Country]:[Growth Rate]],3,FALSE)</f>
        <v>0.59%</v>
      </c>
      <c r="Q2102" t="str">
        <f>VLOOKUP(C2102, Query[[Country]:[World Percentage]],4,FALSE)</f>
        <v>4.25%</v>
      </c>
      <c r="R2102" t="str">
        <f>VLOOKUP(C2102, Query[[Country]:[Density]],5,FALSE)</f>
        <v>35.32</v>
      </c>
      <c r="S2102" t="str">
        <f>VLOOKUP(C2102, Query[[Country]:[Land Area]],6, FALSE)</f>
        <v>9,147,420</v>
      </c>
      <c r="T2102" t="str">
        <f>VLOOKUP(C2102, Query[[Country]:[Area]],10, FALSE)</f>
        <v>9,372,610</v>
      </c>
      <c r="U2102" t="str">
        <f>VLOOKUP(C2102, Query[[Country]:[Region]],12, FALSE)</f>
        <v>Americas</v>
      </c>
      <c r="V2102" t="str">
        <f>VLOOKUP(C2102, Query[[Country]:[Subregion]],13, FALSE)</f>
        <v>Northern America</v>
      </c>
      <c r="W2102" t="str">
        <f>VLOOKUP(C2102, Query[[Country]:[GDP (IMF)]],16, FALSE)</f>
        <v>$22.20 Tn</v>
      </c>
      <c r="X2102" t="str">
        <f>VLOOKUP(C2102, Query[[Country]:[GDP (UN)]],17, FALSE)</f>
        <v>$18.62 Tn</v>
      </c>
      <c r="Y2102">
        <f>VLOOKUP(C2102, Query[[Country]:[GDP Per Capita]],18, FALSE)</f>
        <v>67063.27</v>
      </c>
    </row>
    <row r="2103" spans="1:25" x14ac:dyDescent="0.2">
      <c r="A2103">
        <v>902</v>
      </c>
      <c r="B2103" t="s">
        <v>917</v>
      </c>
      <c r="C2103" t="s">
        <v>101</v>
      </c>
      <c r="D2103">
        <v>55</v>
      </c>
      <c r="E2103">
        <v>367</v>
      </c>
      <c r="F2103">
        <v>518</v>
      </c>
      <c r="G2103">
        <v>218</v>
      </c>
      <c r="H2103">
        <v>916</v>
      </c>
      <c r="I2103">
        <v>903</v>
      </c>
      <c r="J2103">
        <v>428</v>
      </c>
      <c r="K2103" t="s">
        <v>2918</v>
      </c>
      <c r="L2103">
        <v>871</v>
      </c>
      <c r="M2103">
        <v>44.13</v>
      </c>
      <c r="N2103">
        <v>2015</v>
      </c>
      <c r="O2103" t="str">
        <f>VLOOKUP(C2103, Query[[Country]:[Population Rank]],2,FALSE)</f>
        <v>19</v>
      </c>
      <c r="P2103" t="str">
        <f>VLOOKUP(C2103, Query[[Country]:[Growth Rate]],3,FALSE)</f>
        <v>0.32%</v>
      </c>
      <c r="Q2103" t="str">
        <f>VLOOKUP(C2103, Query[[Country]:[World Percentage]],4,FALSE)</f>
        <v>1.07%</v>
      </c>
      <c r="R2103" t="str">
        <f>VLOOKUP(C2103, Query[[Country]:[Density]],5,FALSE)</f>
        <v>234.61</v>
      </c>
      <c r="S2103" t="str">
        <f>VLOOKUP(C2103, Query[[Country]:[Land Area]],6, FALSE)</f>
        <v>348,560</v>
      </c>
      <c r="T2103" t="str">
        <f>VLOOKUP(C2103, Query[[Country]:[Area]],10, FALSE)</f>
        <v>357,114</v>
      </c>
      <c r="U2103" t="str">
        <f>VLOOKUP(C2103, Query[[Country]:[Region]],12, FALSE)</f>
        <v>Europe</v>
      </c>
      <c r="V2103" t="str">
        <f>VLOOKUP(C2103, Query[[Country]:[Subregion]],13, FALSE)</f>
        <v>Western Europe</v>
      </c>
      <c r="W2103" t="str">
        <f>VLOOKUP(C2103, Query[[Country]:[GDP (IMF)]],16, FALSE)</f>
        <v>$4.16 Tn</v>
      </c>
      <c r="X2103" t="str">
        <f>VLOOKUP(C2103, Query[[Country]:[GDP (UN)]],17, FALSE)</f>
        <v>$3.48 Tn</v>
      </c>
      <c r="Y2103">
        <f>VLOOKUP(C2103, Query[[Country]:[GDP Per Capita]],18, FALSE)</f>
        <v>49617.15</v>
      </c>
    </row>
    <row r="2104" spans="1:25" x14ac:dyDescent="0.2">
      <c r="A2104">
        <v>903</v>
      </c>
      <c r="B2104" t="s">
        <v>901</v>
      </c>
      <c r="C2104" t="s">
        <v>30</v>
      </c>
      <c r="D2104">
        <v>69</v>
      </c>
      <c r="E2104">
        <v>367</v>
      </c>
      <c r="F2104">
        <v>567</v>
      </c>
      <c r="G2104">
        <v>218</v>
      </c>
      <c r="H2104">
        <v>956</v>
      </c>
      <c r="I2104">
        <v>717</v>
      </c>
      <c r="J2104">
        <v>645</v>
      </c>
      <c r="K2104" t="s">
        <v>2881</v>
      </c>
      <c r="L2104">
        <v>695</v>
      </c>
      <c r="M2104">
        <v>44.13</v>
      </c>
      <c r="N2104">
        <v>2015</v>
      </c>
      <c r="O2104" t="str">
        <f>VLOOKUP(C2104, Query[[Country]:[Population Rank]],2,FALSE)</f>
        <v>11</v>
      </c>
      <c r="P2104" t="str">
        <f>VLOOKUP(C2104, Query[[Country]:[Growth Rate]],3,FALSE)</f>
        <v>-0.30%</v>
      </c>
      <c r="Q2104" t="str">
        <f>VLOOKUP(C2104, Query[[Country]:[World Percentage]],4,FALSE)</f>
        <v>1.62%</v>
      </c>
      <c r="R2104" t="str">
        <f>VLOOKUP(C2104, Query[[Country]:[Density]],5,FALSE)</f>
        <v>334.66</v>
      </c>
      <c r="S2104" t="str">
        <f>VLOOKUP(C2104, Query[[Country]:[Land Area]],6, FALSE)</f>
        <v>364,555</v>
      </c>
      <c r="T2104" t="str">
        <f>VLOOKUP(C2104, Query[[Country]:[Area]],10, FALSE)</f>
        <v>377,930</v>
      </c>
      <c r="U2104" t="str">
        <f>VLOOKUP(C2104, Query[[Country]:[Region]],12, FALSE)</f>
        <v>Asia</v>
      </c>
      <c r="V2104" t="str">
        <f>VLOOKUP(C2104, Query[[Country]:[Subregion]],13, FALSE)</f>
        <v>Eastern Asia</v>
      </c>
      <c r="W2104" t="str">
        <f>VLOOKUP(C2104, Query[[Country]:[GDP (IMF)]],16, FALSE)</f>
        <v>$5.50 Tn</v>
      </c>
      <c r="X2104" t="str">
        <f>VLOOKUP(C2104, Query[[Country]:[GDP (UN)]],17, FALSE)</f>
        <v>$4.94 Tn</v>
      </c>
      <c r="Y2104">
        <f>VLOOKUP(C2104, Query[[Country]:[GDP Per Capita]],18, FALSE)</f>
        <v>43450.14</v>
      </c>
    </row>
    <row r="2105" spans="1:25" x14ac:dyDescent="0.2">
      <c r="A2105">
        <v>904</v>
      </c>
      <c r="B2105" t="s">
        <v>1012</v>
      </c>
      <c r="C2105" t="s">
        <v>138</v>
      </c>
      <c r="D2105">
        <v>63</v>
      </c>
      <c r="E2105">
        <v>367</v>
      </c>
      <c r="F2105">
        <v>558</v>
      </c>
      <c r="G2105">
        <v>218</v>
      </c>
      <c r="H2105">
        <v>928</v>
      </c>
      <c r="I2105">
        <v>639</v>
      </c>
      <c r="J2105">
        <v>428</v>
      </c>
      <c r="K2105" t="s">
        <v>2918</v>
      </c>
      <c r="L2105">
        <v>752</v>
      </c>
      <c r="M2105">
        <v>44.13</v>
      </c>
      <c r="N2105">
        <v>2015</v>
      </c>
      <c r="O2105" t="str">
        <f>VLOOKUP(C2105, Query[[Country]:[Population Rank]],2,FALSE)</f>
        <v>1</v>
      </c>
      <c r="P2105" t="str">
        <f>VLOOKUP(C2105, Query[[Country]:[Growth Rate]],3,FALSE)</f>
        <v>0.39%</v>
      </c>
      <c r="Q2105" t="str">
        <f>VLOOKUP(C2105, Query[[Country]:[World Percentage]],4,FALSE)</f>
        <v>18.47%</v>
      </c>
      <c r="R2105" t="str">
        <f>VLOOKUP(C2105, Query[[Country]:[Density]],5,FALSE)</f>
        <v>148.28</v>
      </c>
      <c r="S2105" t="str">
        <f>VLOOKUP(C2105, Query[[Country]:[Land Area]],6, FALSE)</f>
        <v>9,388,211</v>
      </c>
      <c r="T2105" t="str">
        <f>VLOOKUP(C2105, Query[[Country]:[Area]],10, FALSE)</f>
        <v>9,706,961</v>
      </c>
      <c r="U2105" t="str">
        <f>VLOOKUP(C2105, Query[[Country]:[Region]],12, FALSE)</f>
        <v>Asia</v>
      </c>
      <c r="V2105" t="str">
        <f>VLOOKUP(C2105, Query[[Country]:[Subregion]],13, FALSE)</f>
        <v>Eastern Asia</v>
      </c>
      <c r="W2105" t="str">
        <f>VLOOKUP(C2105, Query[[Country]:[GDP (IMF)]],16, FALSE)</f>
        <v>$15.47 Tn</v>
      </c>
      <c r="X2105" t="str">
        <f>VLOOKUP(C2105, Query[[Country]:[GDP (UN)]],17, FALSE)</f>
        <v>$11.22 Tn</v>
      </c>
      <c r="Y2105">
        <f>VLOOKUP(C2105, Query[[Country]:[GDP Per Capita]],18, FALSE)</f>
        <v>10746.78</v>
      </c>
    </row>
    <row r="2106" spans="1:25" x14ac:dyDescent="0.2">
      <c r="A2106">
        <v>905</v>
      </c>
      <c r="B2106" t="s">
        <v>931</v>
      </c>
      <c r="C2106" t="s">
        <v>362</v>
      </c>
      <c r="D2106">
        <v>7</v>
      </c>
      <c r="E2106">
        <v>367</v>
      </c>
      <c r="F2106">
        <v>567</v>
      </c>
      <c r="G2106">
        <v>218</v>
      </c>
      <c r="H2106">
        <v>875</v>
      </c>
      <c r="I2106">
        <v>984</v>
      </c>
      <c r="J2106">
        <v>812</v>
      </c>
      <c r="K2106" t="s">
        <v>2881</v>
      </c>
      <c r="L2106">
        <v>871</v>
      </c>
      <c r="M2106">
        <v>44.13</v>
      </c>
      <c r="N2106">
        <v>2015</v>
      </c>
      <c r="O2106" t="str">
        <f>VLOOKUP(C2106, Query[[Country]:[Population Rank]],2,FALSE)</f>
        <v>87</v>
      </c>
      <c r="P2106" t="str">
        <f>VLOOKUP(C2106, Query[[Country]:[Growth Rate]],3,FALSE)</f>
        <v>-0.48%</v>
      </c>
      <c r="Q2106" t="str">
        <f>VLOOKUP(C2106, Query[[Country]:[World Percentage]],4,FALSE)</f>
        <v>0.13%</v>
      </c>
      <c r="R2106" t="str">
        <f>VLOOKUP(C2106, Query[[Country]:[Density]],5,FALSE)</f>
        <v>78.97</v>
      </c>
      <c r="S2106" t="str">
        <f>VLOOKUP(C2106, Query[[Country]:[Land Area]],6, FALSE)</f>
        <v>128,900</v>
      </c>
      <c r="T2106" t="str">
        <f>VLOOKUP(C2106, Query[[Country]:[Area]],10, FALSE)</f>
        <v>131,990</v>
      </c>
      <c r="U2106" t="str">
        <f>VLOOKUP(C2106, Query[[Country]:[Region]],12, FALSE)</f>
        <v>Europe</v>
      </c>
      <c r="V2106" t="str">
        <f>VLOOKUP(C2106, Query[[Country]:[Subregion]],13, FALSE)</f>
        <v>Southern Europe</v>
      </c>
      <c r="W2106" t="str">
        <f>VLOOKUP(C2106, Query[[Country]:[GDP (IMF)]],16, FALSE)</f>
        <v>$230.50 Bn</v>
      </c>
      <c r="X2106" t="str">
        <f>VLOOKUP(C2106, Query[[Country]:[GDP (UN)]],17, FALSE)</f>
        <v>$192.69 Bn</v>
      </c>
      <c r="Y2106">
        <f>VLOOKUP(C2106, Query[[Country]:[GDP Per Capita]],18, FALSE)</f>
        <v>22114.44</v>
      </c>
    </row>
    <row r="2107" spans="1:25" x14ac:dyDescent="0.2">
      <c r="A2107">
        <v>906</v>
      </c>
      <c r="B2107" t="s">
        <v>879</v>
      </c>
      <c r="C2107" t="s">
        <v>15</v>
      </c>
      <c r="D2107">
        <v>226</v>
      </c>
      <c r="E2107">
        <v>367</v>
      </c>
      <c r="F2107">
        <v>567</v>
      </c>
      <c r="G2107">
        <v>218</v>
      </c>
      <c r="H2107">
        <v>888</v>
      </c>
      <c r="I2107">
        <v>810</v>
      </c>
      <c r="J2107">
        <v>812</v>
      </c>
      <c r="K2107" t="s">
        <v>2881</v>
      </c>
      <c r="L2107">
        <v>871</v>
      </c>
      <c r="M2107">
        <v>44.13</v>
      </c>
      <c r="N2107">
        <v>2015</v>
      </c>
      <c r="O2107" t="str">
        <f>VLOOKUP(C2107, Query[[Country]:[Population Rank]],2,FALSE)</f>
        <v>3</v>
      </c>
      <c r="P2107" t="str">
        <f>VLOOKUP(C2107, Query[[Country]:[Growth Rate]],3,FALSE)</f>
        <v>0.59%</v>
      </c>
      <c r="Q2107" t="str">
        <f>VLOOKUP(C2107, Query[[Country]:[World Percentage]],4,FALSE)</f>
        <v>4.25%</v>
      </c>
      <c r="R2107" t="str">
        <f>VLOOKUP(C2107, Query[[Country]:[Density]],5,FALSE)</f>
        <v>35.32</v>
      </c>
      <c r="S2107" t="str">
        <f>VLOOKUP(C2107, Query[[Country]:[Land Area]],6, FALSE)</f>
        <v>9,147,420</v>
      </c>
      <c r="T2107" t="str">
        <f>VLOOKUP(C2107, Query[[Country]:[Area]],10, FALSE)</f>
        <v>9,372,610</v>
      </c>
      <c r="U2107" t="str">
        <f>VLOOKUP(C2107, Query[[Country]:[Region]],12, FALSE)</f>
        <v>Americas</v>
      </c>
      <c r="V2107" t="str">
        <f>VLOOKUP(C2107, Query[[Country]:[Subregion]],13, FALSE)</f>
        <v>Northern America</v>
      </c>
      <c r="W2107" t="str">
        <f>VLOOKUP(C2107, Query[[Country]:[GDP (IMF)]],16, FALSE)</f>
        <v>$22.20 Tn</v>
      </c>
      <c r="X2107" t="str">
        <f>VLOOKUP(C2107, Query[[Country]:[GDP (UN)]],17, FALSE)</f>
        <v>$18.62 Tn</v>
      </c>
      <c r="Y2107">
        <f>VLOOKUP(C2107, Query[[Country]:[GDP Per Capita]],18, FALSE)</f>
        <v>67063.27</v>
      </c>
    </row>
    <row r="2108" spans="1:25" x14ac:dyDescent="0.2">
      <c r="A2108">
        <v>907</v>
      </c>
      <c r="B2108" t="s">
        <v>818</v>
      </c>
      <c r="C2108" t="s">
        <v>52</v>
      </c>
      <c r="D2108">
        <v>30</v>
      </c>
      <c r="E2108">
        <v>367</v>
      </c>
      <c r="F2108">
        <v>298</v>
      </c>
      <c r="G2108">
        <v>218</v>
      </c>
      <c r="H2108">
        <v>952</v>
      </c>
      <c r="I2108">
        <v>921</v>
      </c>
      <c r="J2108">
        <v>812</v>
      </c>
      <c r="K2108" t="s">
        <v>2923</v>
      </c>
      <c r="L2108">
        <v>871</v>
      </c>
      <c r="M2108">
        <v>44.13</v>
      </c>
      <c r="N2108">
        <v>2015</v>
      </c>
      <c r="O2108" t="str">
        <f>VLOOKUP(C2108, Query[[Country]:[Population Rank]],2,FALSE)</f>
        <v>39</v>
      </c>
      <c r="P2108" t="str">
        <f>VLOOKUP(C2108, Query[[Country]:[Growth Rate]],3,FALSE)</f>
        <v>0.89%</v>
      </c>
      <c r="Q2108" t="str">
        <f>VLOOKUP(C2108, Query[[Country]:[World Percentage]],4,FALSE)</f>
        <v>0.48%</v>
      </c>
      <c r="R2108" t="str">
        <f>VLOOKUP(C2108, Query[[Country]:[Density]],5,FALSE)</f>
        <v>3.78</v>
      </c>
      <c r="S2108" t="str">
        <f>VLOOKUP(C2108, Query[[Country]:[Land Area]],6, FALSE)</f>
        <v>9,093,510</v>
      </c>
      <c r="T2108" t="str">
        <f>VLOOKUP(C2108, Query[[Country]:[Area]],10, FALSE)</f>
        <v>9,984,670</v>
      </c>
      <c r="U2108" t="str">
        <f>VLOOKUP(C2108, Query[[Country]:[Region]],12, FALSE)</f>
        <v>Americas</v>
      </c>
      <c r="V2108" t="str">
        <f>VLOOKUP(C2108, Query[[Country]:[Subregion]],13, FALSE)</f>
        <v>Northern America</v>
      </c>
      <c r="W2108" t="str">
        <f>VLOOKUP(C2108, Query[[Country]:[GDP (IMF)]],16, FALSE)</f>
        <v>$1.83 Tn</v>
      </c>
      <c r="X2108" t="str">
        <f>VLOOKUP(C2108, Query[[Country]:[GDP (UN)]],17, FALSE)</f>
        <v>$1.53 Tn</v>
      </c>
      <c r="Y2108">
        <f>VLOOKUP(C2108, Query[[Country]:[GDP Per Capita]],18, FALSE)</f>
        <v>48552.87</v>
      </c>
    </row>
    <row r="2109" spans="1:25" x14ac:dyDescent="0.2">
      <c r="A2109">
        <v>908</v>
      </c>
      <c r="B2109" t="s">
        <v>891</v>
      </c>
      <c r="C2109" t="s">
        <v>30</v>
      </c>
      <c r="D2109">
        <v>70</v>
      </c>
      <c r="E2109">
        <v>367</v>
      </c>
      <c r="F2109">
        <v>567</v>
      </c>
      <c r="G2109">
        <v>218</v>
      </c>
      <c r="H2109">
        <v>966</v>
      </c>
      <c r="I2109">
        <v>767</v>
      </c>
      <c r="J2109">
        <v>812</v>
      </c>
      <c r="K2109" t="s">
        <v>2881</v>
      </c>
      <c r="L2109">
        <v>803</v>
      </c>
      <c r="M2109">
        <v>44.12</v>
      </c>
      <c r="N2109">
        <v>2015</v>
      </c>
      <c r="O2109" t="str">
        <f>VLOOKUP(C2109, Query[[Country]:[Population Rank]],2,FALSE)</f>
        <v>11</v>
      </c>
      <c r="P2109" t="str">
        <f>VLOOKUP(C2109, Query[[Country]:[Growth Rate]],3,FALSE)</f>
        <v>-0.30%</v>
      </c>
      <c r="Q2109" t="str">
        <f>VLOOKUP(C2109, Query[[Country]:[World Percentage]],4,FALSE)</f>
        <v>1.62%</v>
      </c>
      <c r="R2109" t="str">
        <f>VLOOKUP(C2109, Query[[Country]:[Density]],5,FALSE)</f>
        <v>334.66</v>
      </c>
      <c r="S2109" t="str">
        <f>VLOOKUP(C2109, Query[[Country]:[Land Area]],6, FALSE)</f>
        <v>364,555</v>
      </c>
      <c r="T2109" t="str">
        <f>VLOOKUP(C2109, Query[[Country]:[Area]],10, FALSE)</f>
        <v>377,930</v>
      </c>
      <c r="U2109" t="str">
        <f>VLOOKUP(C2109, Query[[Country]:[Region]],12, FALSE)</f>
        <v>Asia</v>
      </c>
      <c r="V2109" t="str">
        <f>VLOOKUP(C2109, Query[[Country]:[Subregion]],13, FALSE)</f>
        <v>Eastern Asia</v>
      </c>
      <c r="W2109" t="str">
        <f>VLOOKUP(C2109, Query[[Country]:[GDP (IMF)]],16, FALSE)</f>
        <v>$5.50 Tn</v>
      </c>
      <c r="X2109" t="str">
        <f>VLOOKUP(C2109, Query[[Country]:[GDP (UN)]],17, FALSE)</f>
        <v>$4.94 Tn</v>
      </c>
      <c r="Y2109">
        <f>VLOOKUP(C2109, Query[[Country]:[GDP Per Capita]],18, FALSE)</f>
        <v>43450.14</v>
      </c>
    </row>
    <row r="2110" spans="1:25" x14ac:dyDescent="0.2">
      <c r="A2110">
        <v>909</v>
      </c>
      <c r="B2110" t="s">
        <v>874</v>
      </c>
      <c r="C2110" t="s">
        <v>30</v>
      </c>
      <c r="D2110">
        <v>71</v>
      </c>
      <c r="E2110">
        <v>367</v>
      </c>
      <c r="F2110">
        <v>349</v>
      </c>
      <c r="G2110">
        <v>218</v>
      </c>
      <c r="H2110">
        <v>959</v>
      </c>
      <c r="I2110">
        <v>609</v>
      </c>
      <c r="J2110">
        <v>511</v>
      </c>
      <c r="K2110" t="s">
        <v>2919</v>
      </c>
      <c r="L2110">
        <v>545</v>
      </c>
      <c r="M2110">
        <v>44.12</v>
      </c>
      <c r="N2110">
        <v>2015</v>
      </c>
      <c r="O2110" t="str">
        <f>VLOOKUP(C2110, Query[[Country]:[Population Rank]],2,FALSE)</f>
        <v>11</v>
      </c>
      <c r="P2110" t="str">
        <f>VLOOKUP(C2110, Query[[Country]:[Growth Rate]],3,FALSE)</f>
        <v>-0.30%</v>
      </c>
      <c r="Q2110" t="str">
        <f>VLOOKUP(C2110, Query[[Country]:[World Percentage]],4,FALSE)</f>
        <v>1.62%</v>
      </c>
      <c r="R2110" t="str">
        <f>VLOOKUP(C2110, Query[[Country]:[Density]],5,FALSE)</f>
        <v>334.66</v>
      </c>
      <c r="S2110" t="str">
        <f>VLOOKUP(C2110, Query[[Country]:[Land Area]],6, FALSE)</f>
        <v>364,555</v>
      </c>
      <c r="T2110" t="str">
        <f>VLOOKUP(C2110, Query[[Country]:[Area]],10, FALSE)</f>
        <v>377,930</v>
      </c>
      <c r="U2110" t="str">
        <f>VLOOKUP(C2110, Query[[Country]:[Region]],12, FALSE)</f>
        <v>Asia</v>
      </c>
      <c r="V2110" t="str">
        <f>VLOOKUP(C2110, Query[[Country]:[Subregion]],13, FALSE)</f>
        <v>Eastern Asia</v>
      </c>
      <c r="W2110" t="str">
        <f>VLOOKUP(C2110, Query[[Country]:[GDP (IMF)]],16, FALSE)</f>
        <v>$5.50 Tn</v>
      </c>
      <c r="X2110" t="str">
        <f>VLOOKUP(C2110, Query[[Country]:[GDP (UN)]],17, FALSE)</f>
        <v>$4.94 Tn</v>
      </c>
      <c r="Y2110">
        <f>VLOOKUP(C2110, Query[[Country]:[GDP Per Capita]],18, FALSE)</f>
        <v>43450.14</v>
      </c>
    </row>
    <row r="2111" spans="1:25" x14ac:dyDescent="0.2">
      <c r="A2111">
        <v>910</v>
      </c>
      <c r="B2111" t="s">
        <v>870</v>
      </c>
      <c r="C2111" t="s">
        <v>52</v>
      </c>
      <c r="D2111">
        <v>31</v>
      </c>
      <c r="E2111">
        <v>367</v>
      </c>
      <c r="F2111">
        <v>509</v>
      </c>
      <c r="G2111">
        <v>218</v>
      </c>
      <c r="H2111">
        <v>923</v>
      </c>
      <c r="I2111">
        <v>777</v>
      </c>
      <c r="J2111">
        <v>511</v>
      </c>
      <c r="K2111" t="s">
        <v>2918</v>
      </c>
      <c r="L2111">
        <v>782</v>
      </c>
      <c r="M2111">
        <v>44.12</v>
      </c>
      <c r="N2111">
        <v>2015</v>
      </c>
      <c r="O2111" t="str">
        <f>VLOOKUP(C2111, Query[[Country]:[Population Rank]],2,FALSE)</f>
        <v>39</v>
      </c>
      <c r="P2111" t="str">
        <f>VLOOKUP(C2111, Query[[Country]:[Growth Rate]],3,FALSE)</f>
        <v>0.89%</v>
      </c>
      <c r="Q2111" t="str">
        <f>VLOOKUP(C2111, Query[[Country]:[World Percentage]],4,FALSE)</f>
        <v>0.48%</v>
      </c>
      <c r="R2111" t="str">
        <f>VLOOKUP(C2111, Query[[Country]:[Density]],5,FALSE)</f>
        <v>3.78</v>
      </c>
      <c r="S2111" t="str">
        <f>VLOOKUP(C2111, Query[[Country]:[Land Area]],6, FALSE)</f>
        <v>9,093,510</v>
      </c>
      <c r="T2111" t="str">
        <f>VLOOKUP(C2111, Query[[Country]:[Area]],10, FALSE)</f>
        <v>9,984,670</v>
      </c>
      <c r="U2111" t="str">
        <f>VLOOKUP(C2111, Query[[Country]:[Region]],12, FALSE)</f>
        <v>Americas</v>
      </c>
      <c r="V2111" t="str">
        <f>VLOOKUP(C2111, Query[[Country]:[Subregion]],13, FALSE)</f>
        <v>Northern America</v>
      </c>
      <c r="W2111" t="str">
        <f>VLOOKUP(C2111, Query[[Country]:[GDP (IMF)]],16, FALSE)</f>
        <v>$1.83 Tn</v>
      </c>
      <c r="X2111" t="str">
        <f>VLOOKUP(C2111, Query[[Country]:[GDP (UN)]],17, FALSE)</f>
        <v>$1.53 Tn</v>
      </c>
      <c r="Y2111">
        <f>VLOOKUP(C2111, Query[[Country]:[GDP Per Capita]],18, FALSE)</f>
        <v>48552.87</v>
      </c>
    </row>
    <row r="2112" spans="1:25" x14ac:dyDescent="0.2">
      <c r="A2112">
        <v>911</v>
      </c>
      <c r="B2112" t="s">
        <v>2826</v>
      </c>
      <c r="C2112" t="s">
        <v>452</v>
      </c>
      <c r="D2112">
        <v>6</v>
      </c>
      <c r="E2112">
        <v>367</v>
      </c>
      <c r="F2112">
        <v>567</v>
      </c>
      <c r="G2112">
        <v>218</v>
      </c>
      <c r="H2112">
        <v>873</v>
      </c>
      <c r="I2112">
        <v>821</v>
      </c>
      <c r="J2112">
        <v>511</v>
      </c>
      <c r="K2112" t="s">
        <v>2918</v>
      </c>
      <c r="L2112">
        <v>698</v>
      </c>
      <c r="M2112">
        <v>44.12</v>
      </c>
      <c r="N2112">
        <v>2015</v>
      </c>
      <c r="O2112" t="str">
        <f>VLOOKUP(C2112, Query[[Country]:[Population Rank]],2,FALSE)</f>
        <v>38</v>
      </c>
      <c r="P2112" t="str">
        <f>VLOOKUP(C2112, Query[[Country]:[Growth Rate]],3,FALSE)</f>
        <v>-0.11%</v>
      </c>
      <c r="Q2112" t="str">
        <f>VLOOKUP(C2112, Query[[Country]:[World Percentage]],4,FALSE)</f>
        <v>0.49%</v>
      </c>
      <c r="R2112" t="str">
        <f>VLOOKUP(C2112, Query[[Country]:[Density]],5,FALSE)</f>
        <v>121.04</v>
      </c>
      <c r="S2112" t="str">
        <f>VLOOKUP(C2112, Query[[Country]:[Land Area]],6, FALSE)</f>
        <v>306,230</v>
      </c>
      <c r="T2112" t="str">
        <f>VLOOKUP(C2112, Query[[Country]:[Area]],10, FALSE)</f>
        <v>312,679</v>
      </c>
      <c r="U2112" t="str">
        <f>VLOOKUP(C2112, Query[[Country]:[Region]],12, FALSE)</f>
        <v>Europe</v>
      </c>
      <c r="V2112" t="str">
        <f>VLOOKUP(C2112, Query[[Country]:[Subregion]],13, FALSE)</f>
        <v>Eastern Europe</v>
      </c>
      <c r="W2112" t="str">
        <f>VLOOKUP(C2112, Query[[Country]:[GDP (IMF)]],16, FALSE)</f>
        <v>$643.27 Bn</v>
      </c>
      <c r="X2112" t="str">
        <f>VLOOKUP(C2112, Query[[Country]:[GDP (UN)]],17, FALSE)</f>
        <v>$471.40 Bn</v>
      </c>
      <c r="Y2112">
        <f>VLOOKUP(C2112, Query[[Country]:[GDP Per Capita]],18, FALSE)</f>
        <v>16996.87</v>
      </c>
    </row>
    <row r="2113" spans="1:25" x14ac:dyDescent="0.2">
      <c r="A2113">
        <v>912</v>
      </c>
      <c r="B2113" t="s">
        <v>978</v>
      </c>
      <c r="C2113" t="s">
        <v>774</v>
      </c>
      <c r="D2113">
        <v>4</v>
      </c>
      <c r="E2113">
        <v>367</v>
      </c>
      <c r="F2113">
        <v>567</v>
      </c>
      <c r="G2113">
        <v>218</v>
      </c>
      <c r="H2113">
        <v>769</v>
      </c>
      <c r="I2113">
        <v>991</v>
      </c>
      <c r="J2113">
        <v>812</v>
      </c>
      <c r="K2113" t="s">
        <v>2918</v>
      </c>
      <c r="L2113">
        <v>871</v>
      </c>
      <c r="M2113">
        <v>44.12</v>
      </c>
      <c r="N2113">
        <v>2015</v>
      </c>
      <c r="O2113" t="str">
        <f>VLOOKUP(C2113, Query[[Country]:[Population Rank]],2,FALSE)</f>
        <v>18</v>
      </c>
      <c r="P2113" t="str">
        <f>VLOOKUP(C2113, Query[[Country]:[Growth Rate]],3,FALSE)</f>
        <v>1.30%</v>
      </c>
      <c r="Q2113" t="str">
        <f>VLOOKUP(C2113, Query[[Country]:[World Percentage]],4,FALSE)</f>
        <v>1.08%</v>
      </c>
      <c r="R2113" t="str">
        <f>VLOOKUP(C2113, Query[[Country]:[Density]],5,FALSE)</f>
        <v>50.96</v>
      </c>
      <c r="S2113" t="str">
        <f>VLOOKUP(C2113, Query[[Country]:[Land Area]],6, FALSE)</f>
        <v>1,628,550</v>
      </c>
      <c r="T2113" t="str">
        <f>VLOOKUP(C2113, Query[[Country]:[Area]],10, FALSE)</f>
        <v>1,648,195</v>
      </c>
      <c r="U2113" t="str">
        <f>VLOOKUP(C2113, Query[[Country]:[Region]],12, FALSE)</f>
        <v>Asia</v>
      </c>
      <c r="V2113" t="str">
        <f>VLOOKUP(C2113, Query[[Country]:[Subregion]],13, FALSE)</f>
        <v>Southern Asia</v>
      </c>
      <c r="W2113" t="str">
        <f>VLOOKUP(C2113, Query[[Country]:[GDP (IMF)]],16, FALSE)</f>
        <v>$495.69 Bn</v>
      </c>
      <c r="X2113" t="str">
        <f>VLOOKUP(C2113, Query[[Country]:[GDP (UN)]],17, FALSE)</f>
        <v>$425.40 Bn</v>
      </c>
      <c r="Y2113">
        <f>VLOOKUP(C2113, Query[[Country]:[GDP Per Capita]],18, FALSE)</f>
        <v>5901.61</v>
      </c>
    </row>
    <row r="2114" spans="1:25" x14ac:dyDescent="0.2">
      <c r="A2114">
        <v>913</v>
      </c>
      <c r="B2114" t="s">
        <v>889</v>
      </c>
      <c r="C2114" t="s">
        <v>15</v>
      </c>
      <c r="D2114">
        <v>227</v>
      </c>
      <c r="E2114">
        <v>367</v>
      </c>
      <c r="F2114">
        <v>567</v>
      </c>
      <c r="G2114">
        <v>218</v>
      </c>
      <c r="H2114">
        <v>917</v>
      </c>
      <c r="I2114">
        <v>731</v>
      </c>
      <c r="J2114">
        <v>812</v>
      </c>
      <c r="K2114" t="s">
        <v>2918</v>
      </c>
      <c r="L2114">
        <v>606</v>
      </c>
      <c r="M2114">
        <v>44.12</v>
      </c>
      <c r="N2114">
        <v>2015</v>
      </c>
      <c r="O2114" t="str">
        <f>VLOOKUP(C2114, Query[[Country]:[Population Rank]],2,FALSE)</f>
        <v>3</v>
      </c>
      <c r="P2114" t="str">
        <f>VLOOKUP(C2114, Query[[Country]:[Growth Rate]],3,FALSE)</f>
        <v>0.59%</v>
      </c>
      <c r="Q2114" t="str">
        <f>VLOOKUP(C2114, Query[[Country]:[World Percentage]],4,FALSE)</f>
        <v>4.25%</v>
      </c>
      <c r="R2114" t="str">
        <f>VLOOKUP(C2114, Query[[Country]:[Density]],5,FALSE)</f>
        <v>35.32</v>
      </c>
      <c r="S2114" t="str">
        <f>VLOOKUP(C2114, Query[[Country]:[Land Area]],6, FALSE)</f>
        <v>9,147,420</v>
      </c>
      <c r="T2114" t="str">
        <f>VLOOKUP(C2114, Query[[Country]:[Area]],10, FALSE)</f>
        <v>9,372,610</v>
      </c>
      <c r="U2114" t="str">
        <f>VLOOKUP(C2114, Query[[Country]:[Region]],12, FALSE)</f>
        <v>Americas</v>
      </c>
      <c r="V2114" t="str">
        <f>VLOOKUP(C2114, Query[[Country]:[Subregion]],13, FALSE)</f>
        <v>Northern America</v>
      </c>
      <c r="W2114" t="str">
        <f>VLOOKUP(C2114, Query[[Country]:[GDP (IMF)]],16, FALSE)</f>
        <v>$22.20 Tn</v>
      </c>
      <c r="X2114" t="str">
        <f>VLOOKUP(C2114, Query[[Country]:[GDP (UN)]],17, FALSE)</f>
        <v>$18.62 Tn</v>
      </c>
      <c r="Y2114">
        <f>VLOOKUP(C2114, Query[[Country]:[GDP Per Capita]],18, FALSE)</f>
        <v>67063.27</v>
      </c>
    </row>
    <row r="2115" spans="1:25" x14ac:dyDescent="0.2">
      <c r="A2115">
        <v>914</v>
      </c>
      <c r="B2115" t="s">
        <v>940</v>
      </c>
      <c r="C2115" t="s">
        <v>774</v>
      </c>
      <c r="D2115">
        <v>5</v>
      </c>
      <c r="E2115">
        <v>367</v>
      </c>
      <c r="F2115">
        <v>567</v>
      </c>
      <c r="G2115">
        <v>218</v>
      </c>
      <c r="H2115">
        <v>682</v>
      </c>
      <c r="I2115">
        <v>923</v>
      </c>
      <c r="J2115">
        <v>645</v>
      </c>
      <c r="K2115" t="s">
        <v>2907</v>
      </c>
      <c r="L2115">
        <v>871</v>
      </c>
      <c r="M2115">
        <v>44.12</v>
      </c>
      <c r="N2115">
        <v>2015</v>
      </c>
      <c r="O2115" t="str">
        <f>VLOOKUP(C2115, Query[[Country]:[Population Rank]],2,FALSE)</f>
        <v>18</v>
      </c>
      <c r="P2115" t="str">
        <f>VLOOKUP(C2115, Query[[Country]:[Growth Rate]],3,FALSE)</f>
        <v>1.30%</v>
      </c>
      <c r="Q2115" t="str">
        <f>VLOOKUP(C2115, Query[[Country]:[World Percentage]],4,FALSE)</f>
        <v>1.08%</v>
      </c>
      <c r="R2115" t="str">
        <f>VLOOKUP(C2115, Query[[Country]:[Density]],5,FALSE)</f>
        <v>50.96</v>
      </c>
      <c r="S2115" t="str">
        <f>VLOOKUP(C2115, Query[[Country]:[Land Area]],6, FALSE)</f>
        <v>1,628,550</v>
      </c>
      <c r="T2115" t="str">
        <f>VLOOKUP(C2115, Query[[Country]:[Area]],10, FALSE)</f>
        <v>1,648,195</v>
      </c>
      <c r="U2115" t="str">
        <f>VLOOKUP(C2115, Query[[Country]:[Region]],12, FALSE)</f>
        <v>Asia</v>
      </c>
      <c r="V2115" t="str">
        <f>VLOOKUP(C2115, Query[[Country]:[Subregion]],13, FALSE)</f>
        <v>Southern Asia</v>
      </c>
      <c r="W2115" t="str">
        <f>VLOOKUP(C2115, Query[[Country]:[GDP (IMF)]],16, FALSE)</f>
        <v>$495.69 Bn</v>
      </c>
      <c r="X2115" t="str">
        <f>VLOOKUP(C2115, Query[[Country]:[GDP (UN)]],17, FALSE)</f>
        <v>$425.40 Bn</v>
      </c>
      <c r="Y2115">
        <f>VLOOKUP(C2115, Query[[Country]:[GDP Per Capita]],18, FALSE)</f>
        <v>5901.61</v>
      </c>
    </row>
    <row r="2116" spans="1:25" x14ac:dyDescent="0.2">
      <c r="A2116">
        <v>915</v>
      </c>
      <c r="B2116" t="s">
        <v>868</v>
      </c>
      <c r="C2116" t="s">
        <v>168</v>
      </c>
      <c r="D2116">
        <v>9</v>
      </c>
      <c r="E2116">
        <v>367</v>
      </c>
      <c r="F2116">
        <v>313</v>
      </c>
      <c r="G2116">
        <v>218</v>
      </c>
      <c r="H2116">
        <v>802</v>
      </c>
      <c r="I2116">
        <v>892</v>
      </c>
      <c r="J2116">
        <v>645</v>
      </c>
      <c r="K2116" t="s">
        <v>2908</v>
      </c>
      <c r="L2116">
        <v>871</v>
      </c>
      <c r="M2116">
        <v>44.12</v>
      </c>
      <c r="N2116">
        <v>2015</v>
      </c>
      <c r="O2116" t="str">
        <f>VLOOKUP(C2116, Query[[Country]:[Population Rank]],2,FALSE)</f>
        <v>6</v>
      </c>
      <c r="P2116" t="str">
        <f>VLOOKUP(C2116, Query[[Country]:[Growth Rate]],3,FALSE)</f>
        <v>0.72%</v>
      </c>
      <c r="Q2116" t="str">
        <f>VLOOKUP(C2116, Query[[Country]:[World Percentage]],4,FALSE)</f>
        <v>2.73%</v>
      </c>
      <c r="R2116" t="str">
        <f>VLOOKUP(C2116, Query[[Country]:[Density]],5,FALSE)</f>
        <v>24.96</v>
      </c>
      <c r="S2116" t="str">
        <f>VLOOKUP(C2116, Query[[Country]:[Land Area]],6, FALSE)</f>
        <v>8,358,140</v>
      </c>
      <c r="T2116" t="str">
        <f>VLOOKUP(C2116, Query[[Country]:[Area]],10, FALSE)</f>
        <v>8,515,767</v>
      </c>
      <c r="U2116" t="str">
        <f>VLOOKUP(C2116, Query[[Country]:[Region]],12, FALSE)</f>
        <v>Americas</v>
      </c>
      <c r="V2116" t="str">
        <f>VLOOKUP(C2116, Query[[Country]:[Subregion]],13, FALSE)</f>
        <v>South America</v>
      </c>
      <c r="W2116" t="str">
        <f>VLOOKUP(C2116, Query[[Country]:[GDP (IMF)]],16, FALSE)</f>
        <v>$2.06 Tn</v>
      </c>
      <c r="X2116" t="str">
        <f>VLOOKUP(C2116, Query[[Country]:[GDP (UN)]],17, FALSE)</f>
        <v>$1.80 Tn</v>
      </c>
      <c r="Y2116">
        <f>VLOOKUP(C2116, Query[[Country]:[GDP Per Capita]],18, FALSE)</f>
        <v>9703.17</v>
      </c>
    </row>
    <row r="2117" spans="1:25" x14ac:dyDescent="0.2">
      <c r="A2117">
        <v>916</v>
      </c>
      <c r="B2117" t="s">
        <v>906</v>
      </c>
      <c r="C2117" t="s">
        <v>141</v>
      </c>
      <c r="D2117">
        <v>15</v>
      </c>
      <c r="E2117">
        <v>367</v>
      </c>
      <c r="F2117">
        <v>567</v>
      </c>
      <c r="G2117">
        <v>218</v>
      </c>
      <c r="H2117">
        <v>598</v>
      </c>
      <c r="I2117">
        <v>991</v>
      </c>
      <c r="J2117">
        <v>812</v>
      </c>
      <c r="K2117" t="s">
        <v>2906</v>
      </c>
      <c r="L2117">
        <v>823</v>
      </c>
      <c r="M2117">
        <v>44.12</v>
      </c>
      <c r="N2117">
        <v>2015</v>
      </c>
      <c r="O2117" t="str">
        <f>VLOOKUP(C2117, Query[[Country]:[Population Rank]],2,FALSE)</f>
        <v>57</v>
      </c>
      <c r="P2117" t="str">
        <f>VLOOKUP(C2117, Query[[Country]:[Growth Rate]],3,FALSE)</f>
        <v>0.18%</v>
      </c>
      <c r="Q2117" t="str">
        <f>VLOOKUP(C2117, Query[[Country]:[World Percentage]],4,FALSE)</f>
        <v>0.31%</v>
      </c>
      <c r="R2117" t="str">
        <f>VLOOKUP(C2117, Query[[Country]:[Density]],5,FALSE)</f>
        <v>658.05</v>
      </c>
      <c r="S2117" t="str">
        <f>VLOOKUP(C2117, Query[[Country]:[Land Area]],6, FALSE)</f>
        <v>35,410</v>
      </c>
      <c r="T2117" t="str">
        <f>VLOOKUP(C2117, Query[[Country]:[Area]],10, FALSE)</f>
        <v>36,193</v>
      </c>
      <c r="U2117" t="str">
        <f>VLOOKUP(C2117, Query[[Country]:[Region]],12, FALSE)</f>
        <v>Asia</v>
      </c>
      <c r="V2117" t="str">
        <f>VLOOKUP(C2117, Query[[Country]:[Subregion]],13, FALSE)</f>
        <v>Eastern Asia</v>
      </c>
      <c r="W2117" t="str">
        <f>VLOOKUP(C2117, Query[[Country]:[GDP (IMF)]],16, FALSE)</f>
        <v>$633.70 Bn</v>
      </c>
      <c r="X2117" t="str">
        <f>VLOOKUP(C2117, Query[[Country]:[GDP (UN)]],17, FALSE)</f>
        <v>-</v>
      </c>
      <c r="Y2117">
        <f>VLOOKUP(C2117, Query[[Country]:[GDP Per Capita]],18, FALSE)</f>
        <v>26607.09</v>
      </c>
    </row>
    <row r="2118" spans="1:25" x14ac:dyDescent="0.2">
      <c r="A2118">
        <v>917</v>
      </c>
      <c r="B2118" t="s">
        <v>1013</v>
      </c>
      <c r="C2118" t="s">
        <v>52</v>
      </c>
      <c r="D2118">
        <v>32</v>
      </c>
      <c r="E2118">
        <v>367</v>
      </c>
      <c r="F2118">
        <v>567</v>
      </c>
      <c r="G2118">
        <v>218</v>
      </c>
      <c r="H2118">
        <v>957</v>
      </c>
      <c r="I2118">
        <v>718</v>
      </c>
      <c r="J2118">
        <v>511</v>
      </c>
      <c r="K2118" t="s">
        <v>2918</v>
      </c>
      <c r="L2118">
        <v>853</v>
      </c>
      <c r="M2118">
        <v>44.12</v>
      </c>
      <c r="N2118">
        <v>2015</v>
      </c>
      <c r="O2118" t="str">
        <f>VLOOKUP(C2118, Query[[Country]:[Population Rank]],2,FALSE)</f>
        <v>39</v>
      </c>
      <c r="P2118" t="str">
        <f>VLOOKUP(C2118, Query[[Country]:[Growth Rate]],3,FALSE)</f>
        <v>0.89%</v>
      </c>
      <c r="Q2118" t="str">
        <f>VLOOKUP(C2118, Query[[Country]:[World Percentage]],4,FALSE)</f>
        <v>0.48%</v>
      </c>
      <c r="R2118" t="str">
        <f>VLOOKUP(C2118, Query[[Country]:[Density]],5,FALSE)</f>
        <v>3.78</v>
      </c>
      <c r="S2118" t="str">
        <f>VLOOKUP(C2118, Query[[Country]:[Land Area]],6, FALSE)</f>
        <v>9,093,510</v>
      </c>
      <c r="T2118" t="str">
        <f>VLOOKUP(C2118, Query[[Country]:[Area]],10, FALSE)</f>
        <v>9,984,670</v>
      </c>
      <c r="U2118" t="str">
        <f>VLOOKUP(C2118, Query[[Country]:[Region]],12, FALSE)</f>
        <v>Americas</v>
      </c>
      <c r="V2118" t="str">
        <f>VLOOKUP(C2118, Query[[Country]:[Subregion]],13, FALSE)</f>
        <v>Northern America</v>
      </c>
      <c r="W2118" t="str">
        <f>VLOOKUP(C2118, Query[[Country]:[GDP (IMF)]],16, FALSE)</f>
        <v>$1.83 Tn</v>
      </c>
      <c r="X2118" t="str">
        <f>VLOOKUP(C2118, Query[[Country]:[GDP (UN)]],17, FALSE)</f>
        <v>$1.53 Tn</v>
      </c>
      <c r="Y2118">
        <f>VLOOKUP(C2118, Query[[Country]:[GDP Per Capita]],18, FALSE)</f>
        <v>48552.87</v>
      </c>
    </row>
    <row r="2119" spans="1:25" x14ac:dyDescent="0.2">
      <c r="A2119">
        <v>918</v>
      </c>
      <c r="B2119" t="s">
        <v>909</v>
      </c>
      <c r="C2119" t="s">
        <v>168</v>
      </c>
      <c r="D2119">
        <v>10</v>
      </c>
      <c r="E2119">
        <v>367</v>
      </c>
      <c r="F2119">
        <v>567</v>
      </c>
      <c r="G2119">
        <v>218</v>
      </c>
      <c r="H2119">
        <v>606</v>
      </c>
      <c r="I2119">
        <v>941</v>
      </c>
      <c r="J2119">
        <v>812</v>
      </c>
      <c r="K2119" t="s">
        <v>2906</v>
      </c>
      <c r="L2119">
        <v>763</v>
      </c>
      <c r="M2119">
        <v>44.12</v>
      </c>
      <c r="N2119">
        <v>2015</v>
      </c>
      <c r="O2119" t="str">
        <f>VLOOKUP(C2119, Query[[Country]:[Population Rank]],2,FALSE)</f>
        <v>6</v>
      </c>
      <c r="P2119" t="str">
        <f>VLOOKUP(C2119, Query[[Country]:[Growth Rate]],3,FALSE)</f>
        <v>0.72%</v>
      </c>
      <c r="Q2119" t="str">
        <f>VLOOKUP(C2119, Query[[Country]:[World Percentage]],4,FALSE)</f>
        <v>2.73%</v>
      </c>
      <c r="R2119" t="str">
        <f>VLOOKUP(C2119, Query[[Country]:[Density]],5,FALSE)</f>
        <v>24.96</v>
      </c>
      <c r="S2119" t="str">
        <f>VLOOKUP(C2119, Query[[Country]:[Land Area]],6, FALSE)</f>
        <v>8,358,140</v>
      </c>
      <c r="T2119" t="str">
        <f>VLOOKUP(C2119, Query[[Country]:[Area]],10, FALSE)</f>
        <v>8,515,767</v>
      </c>
      <c r="U2119" t="str">
        <f>VLOOKUP(C2119, Query[[Country]:[Region]],12, FALSE)</f>
        <v>Americas</v>
      </c>
      <c r="V2119" t="str">
        <f>VLOOKUP(C2119, Query[[Country]:[Subregion]],13, FALSE)</f>
        <v>South America</v>
      </c>
      <c r="W2119" t="str">
        <f>VLOOKUP(C2119, Query[[Country]:[GDP (IMF)]],16, FALSE)</f>
        <v>$2.06 Tn</v>
      </c>
      <c r="X2119" t="str">
        <f>VLOOKUP(C2119, Query[[Country]:[GDP (UN)]],17, FALSE)</f>
        <v>$1.80 Tn</v>
      </c>
      <c r="Y2119">
        <f>VLOOKUP(C2119, Query[[Country]:[GDP Per Capita]],18, FALSE)</f>
        <v>9703.17</v>
      </c>
    </row>
    <row r="2120" spans="1:25" x14ac:dyDescent="0.2">
      <c r="A2120">
        <v>919</v>
      </c>
      <c r="B2120" t="s">
        <v>887</v>
      </c>
      <c r="C2120" t="s">
        <v>95</v>
      </c>
      <c r="D2120">
        <v>46</v>
      </c>
      <c r="E2120">
        <v>367</v>
      </c>
      <c r="F2120">
        <v>567</v>
      </c>
      <c r="G2120">
        <v>218</v>
      </c>
      <c r="H2120">
        <v>903</v>
      </c>
      <c r="I2120">
        <v>826</v>
      </c>
      <c r="J2120">
        <v>812</v>
      </c>
      <c r="K2120" t="s">
        <v>2918</v>
      </c>
      <c r="L2120">
        <v>724</v>
      </c>
      <c r="M2120">
        <v>44.12</v>
      </c>
      <c r="N2120">
        <v>2015</v>
      </c>
      <c r="O2120" t="str">
        <f>VLOOKUP(C2120, Query[[Country]:[Population Rank]],2,FALSE)</f>
        <v>23</v>
      </c>
      <c r="P2120" t="str">
        <f>VLOOKUP(C2120, Query[[Country]:[Growth Rate]],3,FALSE)</f>
        <v>-0.15%</v>
      </c>
      <c r="Q2120" t="str">
        <f>VLOOKUP(C2120, Query[[Country]:[World Percentage]],4,FALSE)</f>
        <v>0.78%</v>
      </c>
      <c r="R2120" t="str">
        <f>VLOOKUP(C2120, Query[[Country]:[Density]],5,FALSE)</f>
        <v>200.65</v>
      </c>
      <c r="S2120" t="str">
        <f>VLOOKUP(C2120, Query[[Country]:[Land Area]],6, FALSE)</f>
        <v>294,140</v>
      </c>
      <c r="T2120" t="str">
        <f>VLOOKUP(C2120, Query[[Country]:[Area]],10, FALSE)</f>
        <v>301,336</v>
      </c>
      <c r="U2120" t="str">
        <f>VLOOKUP(C2120, Query[[Country]:[Region]],12, FALSE)</f>
        <v>Europe</v>
      </c>
      <c r="V2120" t="str">
        <f>VLOOKUP(C2120, Query[[Country]:[Subregion]],13, FALSE)</f>
        <v>Southern Europe</v>
      </c>
      <c r="W2120" t="str">
        <f>VLOOKUP(C2120, Query[[Country]:[GDP (IMF)]],16, FALSE)</f>
        <v>$2.09 Tn</v>
      </c>
      <c r="X2120" t="str">
        <f>VLOOKUP(C2120, Query[[Country]:[GDP (UN)]],17, FALSE)</f>
        <v>$1.86 Tn</v>
      </c>
      <c r="Y2120">
        <f>VLOOKUP(C2120, Query[[Country]:[GDP Per Capita]],18, FALSE)</f>
        <v>34574.71</v>
      </c>
    </row>
    <row r="2121" spans="1:25" x14ac:dyDescent="0.2">
      <c r="A2121">
        <v>920</v>
      </c>
      <c r="B2121" t="s">
        <v>2819</v>
      </c>
      <c r="C2121" t="s">
        <v>168</v>
      </c>
      <c r="D2121">
        <v>11</v>
      </c>
      <c r="E2121">
        <v>367</v>
      </c>
      <c r="F2121">
        <v>367</v>
      </c>
      <c r="G2121">
        <v>218</v>
      </c>
      <c r="H2121">
        <v>807</v>
      </c>
      <c r="I2121">
        <v>688</v>
      </c>
      <c r="J2121">
        <v>812</v>
      </c>
      <c r="K2121" t="s">
        <v>2910</v>
      </c>
      <c r="L2121">
        <v>871</v>
      </c>
      <c r="M2121">
        <v>44.12</v>
      </c>
      <c r="N2121">
        <v>2015</v>
      </c>
      <c r="O2121" t="str">
        <f>VLOOKUP(C2121, Query[[Country]:[Population Rank]],2,FALSE)</f>
        <v>6</v>
      </c>
      <c r="P2121" t="str">
        <f>VLOOKUP(C2121, Query[[Country]:[Growth Rate]],3,FALSE)</f>
        <v>0.72%</v>
      </c>
      <c r="Q2121" t="str">
        <f>VLOOKUP(C2121, Query[[Country]:[World Percentage]],4,FALSE)</f>
        <v>2.73%</v>
      </c>
      <c r="R2121" t="str">
        <f>VLOOKUP(C2121, Query[[Country]:[Density]],5,FALSE)</f>
        <v>24.96</v>
      </c>
      <c r="S2121" t="str">
        <f>VLOOKUP(C2121, Query[[Country]:[Land Area]],6, FALSE)</f>
        <v>8,358,140</v>
      </c>
      <c r="T2121" t="str">
        <f>VLOOKUP(C2121, Query[[Country]:[Area]],10, FALSE)</f>
        <v>8,515,767</v>
      </c>
      <c r="U2121" t="str">
        <f>VLOOKUP(C2121, Query[[Country]:[Region]],12, FALSE)</f>
        <v>Americas</v>
      </c>
      <c r="V2121" t="str">
        <f>VLOOKUP(C2121, Query[[Country]:[Subregion]],13, FALSE)</f>
        <v>South America</v>
      </c>
      <c r="W2121" t="str">
        <f>VLOOKUP(C2121, Query[[Country]:[GDP (IMF)]],16, FALSE)</f>
        <v>$2.06 Tn</v>
      </c>
      <c r="X2121" t="str">
        <f>VLOOKUP(C2121, Query[[Country]:[GDP (UN)]],17, FALSE)</f>
        <v>$1.80 Tn</v>
      </c>
      <c r="Y2121">
        <f>VLOOKUP(C2121, Query[[Country]:[GDP Per Capita]],18, FALSE)</f>
        <v>9703.17</v>
      </c>
    </row>
    <row r="2122" spans="1:25" x14ac:dyDescent="0.2">
      <c r="A2122">
        <v>921</v>
      </c>
      <c r="B2122" t="s">
        <v>2824</v>
      </c>
      <c r="C2122" t="s">
        <v>452</v>
      </c>
      <c r="D2122">
        <v>7</v>
      </c>
      <c r="E2122">
        <v>355</v>
      </c>
      <c r="F2122">
        <v>567</v>
      </c>
      <c r="G2122">
        <v>218</v>
      </c>
      <c r="H2122">
        <v>736</v>
      </c>
      <c r="I2122">
        <v>842</v>
      </c>
      <c r="J2122">
        <v>645</v>
      </c>
      <c r="K2122" t="s">
        <v>2907</v>
      </c>
      <c r="L2122">
        <v>871</v>
      </c>
      <c r="M2122">
        <v>44.12</v>
      </c>
      <c r="N2122">
        <v>2015</v>
      </c>
      <c r="O2122" t="str">
        <f>VLOOKUP(C2122, Query[[Country]:[Population Rank]],2,FALSE)</f>
        <v>38</v>
      </c>
      <c r="P2122" t="str">
        <f>VLOOKUP(C2122, Query[[Country]:[Growth Rate]],3,FALSE)</f>
        <v>-0.11%</v>
      </c>
      <c r="Q2122" t="str">
        <f>VLOOKUP(C2122, Query[[Country]:[World Percentage]],4,FALSE)</f>
        <v>0.49%</v>
      </c>
      <c r="R2122" t="str">
        <f>VLOOKUP(C2122, Query[[Country]:[Density]],5,FALSE)</f>
        <v>121.04</v>
      </c>
      <c r="S2122" t="str">
        <f>VLOOKUP(C2122, Query[[Country]:[Land Area]],6, FALSE)</f>
        <v>306,230</v>
      </c>
      <c r="T2122" t="str">
        <f>VLOOKUP(C2122, Query[[Country]:[Area]],10, FALSE)</f>
        <v>312,679</v>
      </c>
      <c r="U2122" t="str">
        <f>VLOOKUP(C2122, Query[[Country]:[Region]],12, FALSE)</f>
        <v>Europe</v>
      </c>
      <c r="V2122" t="str">
        <f>VLOOKUP(C2122, Query[[Country]:[Subregion]],13, FALSE)</f>
        <v>Eastern Europe</v>
      </c>
      <c r="W2122" t="str">
        <f>VLOOKUP(C2122, Query[[Country]:[GDP (IMF)]],16, FALSE)</f>
        <v>$643.27 Bn</v>
      </c>
      <c r="X2122" t="str">
        <f>VLOOKUP(C2122, Query[[Country]:[GDP (UN)]],17, FALSE)</f>
        <v>$471.40 Bn</v>
      </c>
      <c r="Y2122">
        <f>VLOOKUP(C2122, Query[[Country]:[GDP Per Capita]],18, FALSE)</f>
        <v>16996.87</v>
      </c>
    </row>
    <row r="2123" spans="1:25" x14ac:dyDescent="0.2">
      <c r="A2123">
        <v>922</v>
      </c>
      <c r="B2123" t="s">
        <v>932</v>
      </c>
      <c r="C2123" t="s">
        <v>95</v>
      </c>
      <c r="D2123">
        <v>47</v>
      </c>
      <c r="E2123">
        <v>367</v>
      </c>
      <c r="F2123">
        <v>567</v>
      </c>
      <c r="G2123">
        <v>218</v>
      </c>
      <c r="H2123">
        <v>940</v>
      </c>
      <c r="I2123">
        <v>900</v>
      </c>
      <c r="J2123">
        <v>645</v>
      </c>
      <c r="K2123" t="s">
        <v>2918</v>
      </c>
      <c r="L2123">
        <v>871</v>
      </c>
      <c r="M2123">
        <v>44.12</v>
      </c>
      <c r="N2123">
        <v>2015</v>
      </c>
      <c r="O2123" t="str">
        <f>VLOOKUP(C2123, Query[[Country]:[Population Rank]],2,FALSE)</f>
        <v>23</v>
      </c>
      <c r="P2123" t="str">
        <f>VLOOKUP(C2123, Query[[Country]:[Growth Rate]],3,FALSE)</f>
        <v>-0.15%</v>
      </c>
      <c r="Q2123" t="str">
        <f>VLOOKUP(C2123, Query[[Country]:[World Percentage]],4,FALSE)</f>
        <v>0.78%</v>
      </c>
      <c r="R2123" t="str">
        <f>VLOOKUP(C2123, Query[[Country]:[Density]],5,FALSE)</f>
        <v>200.65</v>
      </c>
      <c r="S2123" t="str">
        <f>VLOOKUP(C2123, Query[[Country]:[Land Area]],6, FALSE)</f>
        <v>294,140</v>
      </c>
      <c r="T2123" t="str">
        <f>VLOOKUP(C2123, Query[[Country]:[Area]],10, FALSE)</f>
        <v>301,336</v>
      </c>
      <c r="U2123" t="str">
        <f>VLOOKUP(C2123, Query[[Country]:[Region]],12, FALSE)</f>
        <v>Europe</v>
      </c>
      <c r="V2123" t="str">
        <f>VLOOKUP(C2123, Query[[Country]:[Subregion]],13, FALSE)</f>
        <v>Southern Europe</v>
      </c>
      <c r="W2123" t="str">
        <f>VLOOKUP(C2123, Query[[Country]:[GDP (IMF)]],16, FALSE)</f>
        <v>$2.09 Tn</v>
      </c>
      <c r="X2123" t="str">
        <f>VLOOKUP(C2123, Query[[Country]:[GDP (UN)]],17, FALSE)</f>
        <v>$1.86 Tn</v>
      </c>
      <c r="Y2123">
        <f>VLOOKUP(C2123, Query[[Country]:[GDP Per Capita]],18, FALSE)</f>
        <v>34574.71</v>
      </c>
    </row>
    <row r="2124" spans="1:25" x14ac:dyDescent="0.2">
      <c r="A2124">
        <v>923</v>
      </c>
      <c r="B2124" t="s">
        <v>913</v>
      </c>
      <c r="C2124" t="s">
        <v>358</v>
      </c>
      <c r="D2124">
        <v>15</v>
      </c>
      <c r="E2124">
        <v>367</v>
      </c>
      <c r="F2124">
        <v>515</v>
      </c>
      <c r="G2124">
        <v>218</v>
      </c>
      <c r="H2124">
        <v>849</v>
      </c>
      <c r="I2124">
        <v>991</v>
      </c>
      <c r="J2124">
        <v>428</v>
      </c>
      <c r="K2124" t="s">
        <v>2906</v>
      </c>
      <c r="L2124">
        <v>735</v>
      </c>
      <c r="M2124">
        <v>44.11</v>
      </c>
      <c r="N2124">
        <v>2015</v>
      </c>
      <c r="O2124" t="str">
        <f>VLOOKUP(C2124, Query[[Country]:[Population Rank]],2,FALSE)</f>
        <v>2</v>
      </c>
      <c r="P2124" t="str">
        <f>VLOOKUP(C2124, Query[[Country]:[Growth Rate]],3,FALSE)</f>
        <v>0.99%</v>
      </c>
      <c r="Q2124" t="str">
        <f>VLOOKUP(C2124, Query[[Country]:[World Percentage]],4,FALSE)</f>
        <v>17.70%</v>
      </c>
      <c r="R2124" t="str">
        <f>VLOOKUP(C2124, Query[[Country]:[Density]],5,FALSE)</f>
        <v>419.76</v>
      </c>
      <c r="S2124" t="str">
        <f>VLOOKUP(C2124, Query[[Country]:[Land Area]],6, FALSE)</f>
        <v>2,973,190</v>
      </c>
      <c r="T2124" t="str">
        <f>VLOOKUP(C2124, Query[[Country]:[Area]],10, FALSE)</f>
        <v>3,287,590</v>
      </c>
      <c r="U2124" t="str">
        <f>VLOOKUP(C2124, Query[[Country]:[Region]],12, FALSE)</f>
        <v>Asia</v>
      </c>
      <c r="V2124" t="str">
        <f>VLOOKUP(C2124, Query[[Country]:[Subregion]],13, FALSE)</f>
        <v>Southern Asia</v>
      </c>
      <c r="W2124" t="str">
        <f>VLOOKUP(C2124, Query[[Country]:[GDP (IMF)]],16, FALSE)</f>
        <v>$3.26 Tn</v>
      </c>
      <c r="X2124" t="str">
        <f>VLOOKUP(C2124, Query[[Country]:[GDP (UN)]],17, FALSE)</f>
        <v>$2.26 Tn</v>
      </c>
      <c r="Y2124">
        <f>VLOOKUP(C2124, Query[[Country]:[GDP Per Capita]],18, FALSE)</f>
        <v>2360.66</v>
      </c>
    </row>
    <row r="2125" spans="1:25" x14ac:dyDescent="0.2">
      <c r="A2125">
        <v>924</v>
      </c>
      <c r="B2125" t="s">
        <v>945</v>
      </c>
      <c r="C2125" t="s">
        <v>138</v>
      </c>
      <c r="D2125">
        <v>64</v>
      </c>
      <c r="E2125">
        <v>367</v>
      </c>
      <c r="F2125">
        <v>452</v>
      </c>
      <c r="G2125">
        <v>218</v>
      </c>
      <c r="H2125">
        <v>674</v>
      </c>
      <c r="I2125">
        <v>912</v>
      </c>
      <c r="J2125">
        <v>645</v>
      </c>
      <c r="K2125" t="s">
        <v>2846</v>
      </c>
      <c r="L2125">
        <v>744</v>
      </c>
      <c r="M2125">
        <v>44.11</v>
      </c>
      <c r="N2125">
        <v>2015</v>
      </c>
      <c r="O2125" t="str">
        <f>VLOOKUP(C2125, Query[[Country]:[Population Rank]],2,FALSE)</f>
        <v>1</v>
      </c>
      <c r="P2125" t="str">
        <f>VLOOKUP(C2125, Query[[Country]:[Growth Rate]],3,FALSE)</f>
        <v>0.39%</v>
      </c>
      <c r="Q2125" t="str">
        <f>VLOOKUP(C2125, Query[[Country]:[World Percentage]],4,FALSE)</f>
        <v>18.47%</v>
      </c>
      <c r="R2125" t="str">
        <f>VLOOKUP(C2125, Query[[Country]:[Density]],5,FALSE)</f>
        <v>148.28</v>
      </c>
      <c r="S2125" t="str">
        <f>VLOOKUP(C2125, Query[[Country]:[Land Area]],6, FALSE)</f>
        <v>9,388,211</v>
      </c>
      <c r="T2125" t="str">
        <f>VLOOKUP(C2125, Query[[Country]:[Area]],10, FALSE)</f>
        <v>9,706,961</v>
      </c>
      <c r="U2125" t="str">
        <f>VLOOKUP(C2125, Query[[Country]:[Region]],12, FALSE)</f>
        <v>Asia</v>
      </c>
      <c r="V2125" t="str">
        <f>VLOOKUP(C2125, Query[[Country]:[Subregion]],13, FALSE)</f>
        <v>Eastern Asia</v>
      </c>
      <c r="W2125" t="str">
        <f>VLOOKUP(C2125, Query[[Country]:[GDP (IMF)]],16, FALSE)</f>
        <v>$15.47 Tn</v>
      </c>
      <c r="X2125" t="str">
        <f>VLOOKUP(C2125, Query[[Country]:[GDP (UN)]],17, FALSE)</f>
        <v>$11.22 Tn</v>
      </c>
      <c r="Y2125">
        <f>VLOOKUP(C2125, Query[[Country]:[GDP Per Capita]],18, FALSE)</f>
        <v>10746.78</v>
      </c>
    </row>
    <row r="2126" spans="1:25" x14ac:dyDescent="0.2">
      <c r="A2126">
        <v>925</v>
      </c>
      <c r="B2126" t="s">
        <v>919</v>
      </c>
      <c r="C2126" t="s">
        <v>358</v>
      </c>
      <c r="D2126">
        <v>16</v>
      </c>
      <c r="E2126">
        <v>367</v>
      </c>
      <c r="F2126">
        <v>567</v>
      </c>
      <c r="G2126">
        <v>218</v>
      </c>
      <c r="H2126">
        <v>879</v>
      </c>
      <c r="I2126">
        <v>910</v>
      </c>
      <c r="J2126">
        <v>812</v>
      </c>
      <c r="K2126" t="s">
        <v>2907</v>
      </c>
      <c r="L2126">
        <v>871</v>
      </c>
      <c r="M2126">
        <v>44.11</v>
      </c>
      <c r="N2126">
        <v>2015</v>
      </c>
      <c r="O2126" t="str">
        <f>VLOOKUP(C2126, Query[[Country]:[Population Rank]],2,FALSE)</f>
        <v>2</v>
      </c>
      <c r="P2126" t="str">
        <f>VLOOKUP(C2126, Query[[Country]:[Growth Rate]],3,FALSE)</f>
        <v>0.99%</v>
      </c>
      <c r="Q2126" t="str">
        <f>VLOOKUP(C2126, Query[[Country]:[World Percentage]],4,FALSE)</f>
        <v>17.70%</v>
      </c>
      <c r="R2126" t="str">
        <f>VLOOKUP(C2126, Query[[Country]:[Density]],5,FALSE)</f>
        <v>419.76</v>
      </c>
      <c r="S2126" t="str">
        <f>VLOOKUP(C2126, Query[[Country]:[Land Area]],6, FALSE)</f>
        <v>2,973,190</v>
      </c>
      <c r="T2126" t="str">
        <f>VLOOKUP(C2126, Query[[Country]:[Area]],10, FALSE)</f>
        <v>3,287,590</v>
      </c>
      <c r="U2126" t="str">
        <f>VLOOKUP(C2126, Query[[Country]:[Region]],12, FALSE)</f>
        <v>Asia</v>
      </c>
      <c r="V2126" t="str">
        <f>VLOOKUP(C2126, Query[[Country]:[Subregion]],13, FALSE)</f>
        <v>Southern Asia</v>
      </c>
      <c r="W2126" t="str">
        <f>VLOOKUP(C2126, Query[[Country]:[GDP (IMF)]],16, FALSE)</f>
        <v>$3.26 Tn</v>
      </c>
      <c r="X2126" t="str">
        <f>VLOOKUP(C2126, Query[[Country]:[GDP (UN)]],17, FALSE)</f>
        <v>$2.26 Tn</v>
      </c>
      <c r="Y2126">
        <f>VLOOKUP(C2126, Query[[Country]:[GDP Per Capita]],18, FALSE)</f>
        <v>2360.66</v>
      </c>
    </row>
    <row r="2127" spans="1:25" x14ac:dyDescent="0.2">
      <c r="A2127">
        <v>926</v>
      </c>
      <c r="B2127" t="s">
        <v>858</v>
      </c>
      <c r="C2127" t="s">
        <v>30</v>
      </c>
      <c r="D2127">
        <v>72</v>
      </c>
      <c r="E2127">
        <v>367</v>
      </c>
      <c r="F2127">
        <v>325</v>
      </c>
      <c r="G2127">
        <v>218</v>
      </c>
      <c r="H2127">
        <v>906</v>
      </c>
      <c r="I2127">
        <v>882</v>
      </c>
      <c r="J2127">
        <v>511</v>
      </c>
      <c r="K2127" t="s">
        <v>2920</v>
      </c>
      <c r="L2127">
        <v>430</v>
      </c>
      <c r="M2127">
        <v>44.1</v>
      </c>
      <c r="N2127">
        <v>2015</v>
      </c>
      <c r="O2127" t="str">
        <f>VLOOKUP(C2127, Query[[Country]:[Population Rank]],2,FALSE)</f>
        <v>11</v>
      </c>
      <c r="P2127" t="str">
        <f>VLOOKUP(C2127, Query[[Country]:[Growth Rate]],3,FALSE)</f>
        <v>-0.30%</v>
      </c>
      <c r="Q2127" t="str">
        <f>VLOOKUP(C2127, Query[[Country]:[World Percentage]],4,FALSE)</f>
        <v>1.62%</v>
      </c>
      <c r="R2127" t="str">
        <f>VLOOKUP(C2127, Query[[Country]:[Density]],5,FALSE)</f>
        <v>334.66</v>
      </c>
      <c r="S2127" t="str">
        <f>VLOOKUP(C2127, Query[[Country]:[Land Area]],6, FALSE)</f>
        <v>364,555</v>
      </c>
      <c r="T2127" t="str">
        <f>VLOOKUP(C2127, Query[[Country]:[Area]],10, FALSE)</f>
        <v>377,930</v>
      </c>
      <c r="U2127" t="str">
        <f>VLOOKUP(C2127, Query[[Country]:[Region]],12, FALSE)</f>
        <v>Asia</v>
      </c>
      <c r="V2127" t="str">
        <f>VLOOKUP(C2127, Query[[Country]:[Subregion]],13, FALSE)</f>
        <v>Eastern Asia</v>
      </c>
      <c r="W2127" t="str">
        <f>VLOOKUP(C2127, Query[[Country]:[GDP (IMF)]],16, FALSE)</f>
        <v>$5.50 Tn</v>
      </c>
      <c r="X2127" t="str">
        <f>VLOOKUP(C2127, Query[[Country]:[GDP (UN)]],17, FALSE)</f>
        <v>$4.94 Tn</v>
      </c>
      <c r="Y2127">
        <f>VLOOKUP(C2127, Query[[Country]:[GDP Per Capita]],18, FALSE)</f>
        <v>43450.14</v>
      </c>
    </row>
    <row r="2128" spans="1:25" x14ac:dyDescent="0.2">
      <c r="A2128">
        <v>927</v>
      </c>
      <c r="B2128" t="s">
        <v>922</v>
      </c>
      <c r="C2128" t="s">
        <v>159</v>
      </c>
      <c r="D2128">
        <v>35</v>
      </c>
      <c r="E2128">
        <v>367</v>
      </c>
      <c r="F2128">
        <v>567</v>
      </c>
      <c r="G2128">
        <v>218</v>
      </c>
      <c r="H2128">
        <v>643</v>
      </c>
      <c r="I2128">
        <v>958</v>
      </c>
      <c r="J2128">
        <v>812</v>
      </c>
      <c r="K2128" t="s">
        <v>2916</v>
      </c>
      <c r="L2128">
        <v>383</v>
      </c>
      <c r="M2128">
        <v>44.1</v>
      </c>
      <c r="N2128">
        <v>2015</v>
      </c>
      <c r="O2128" t="str">
        <f>VLOOKUP(C2128, Query[[Country]:[Population Rank]],2,FALSE)</f>
        <v>30</v>
      </c>
      <c r="P2128" t="str">
        <f>VLOOKUP(C2128, Query[[Country]:[Growth Rate]],3,FALSE)</f>
        <v>0.04%</v>
      </c>
      <c r="Q2128" t="str">
        <f>VLOOKUP(C2128, Query[[Country]:[World Percentage]],4,FALSE)</f>
        <v>0.60%</v>
      </c>
      <c r="R2128" t="str">
        <f>VLOOKUP(C2128, Query[[Country]:[Density]],5,FALSE)</f>
        <v>92.40</v>
      </c>
      <c r="S2128" t="str">
        <f>VLOOKUP(C2128, Query[[Country]:[Land Area]],6, FALSE)</f>
        <v>498,800</v>
      </c>
      <c r="T2128" t="str">
        <f>VLOOKUP(C2128, Query[[Country]:[Area]],10, FALSE)</f>
        <v>505,992</v>
      </c>
      <c r="U2128" t="str">
        <f>VLOOKUP(C2128, Query[[Country]:[Region]],12, FALSE)</f>
        <v>Europe</v>
      </c>
      <c r="V2128" t="str">
        <f>VLOOKUP(C2128, Query[[Country]:[Subregion]],13, FALSE)</f>
        <v>Southern Europe</v>
      </c>
      <c r="W2128" t="str">
        <f>VLOOKUP(C2128, Query[[Country]:[GDP (IMF)]],16, FALSE)</f>
        <v>$1.50 Tn</v>
      </c>
      <c r="X2128" t="str">
        <f>VLOOKUP(C2128, Query[[Country]:[GDP (UN)]],17, FALSE)</f>
        <v>$1.24 Tn</v>
      </c>
      <c r="Y2128">
        <f>VLOOKUP(C2128, Query[[Country]:[GDP Per Capita]],18, FALSE)</f>
        <v>32019.83</v>
      </c>
    </row>
    <row r="2129" spans="1:25" x14ac:dyDescent="0.2">
      <c r="A2129">
        <v>928</v>
      </c>
      <c r="B2129" t="s">
        <v>955</v>
      </c>
      <c r="C2129" t="s">
        <v>956</v>
      </c>
      <c r="D2129">
        <v>1</v>
      </c>
      <c r="E2129">
        <v>367</v>
      </c>
      <c r="F2129">
        <v>567</v>
      </c>
      <c r="G2129">
        <v>218</v>
      </c>
      <c r="H2129">
        <v>820</v>
      </c>
      <c r="I2129">
        <v>896</v>
      </c>
      <c r="J2129">
        <v>645</v>
      </c>
      <c r="K2129" t="s">
        <v>2906</v>
      </c>
      <c r="L2129">
        <v>816</v>
      </c>
      <c r="M2129">
        <v>44.1</v>
      </c>
      <c r="N2129">
        <v>2015</v>
      </c>
      <c r="O2129" t="str">
        <f>VLOOKUP(C2129, Query[[Country]:[Population Rank]],2,FALSE)</f>
        <v>158</v>
      </c>
      <c r="P2129" t="str">
        <f>VLOOKUP(C2129, Query[[Country]:[Growth Rate]],3,FALSE)</f>
        <v>0.73%</v>
      </c>
      <c r="Q2129" t="str">
        <f>VLOOKUP(C2129, Query[[Country]:[World Percentage]],4,FALSE)</f>
        <v>0.02%</v>
      </c>
      <c r="R2129" t="str">
        <f>VLOOKUP(C2129, Query[[Country]:[Density]],5,FALSE)</f>
        <v>130.51</v>
      </c>
      <c r="S2129" t="str">
        <f>VLOOKUP(C2129, Query[[Country]:[Land Area]],6, FALSE)</f>
        <v>9,240</v>
      </c>
      <c r="T2129" t="str">
        <f>VLOOKUP(C2129, Query[[Country]:[Area]],10, FALSE)</f>
        <v>9,251</v>
      </c>
      <c r="U2129" t="str">
        <f>VLOOKUP(C2129, Query[[Country]:[Region]],12, FALSE)</f>
        <v>Europe</v>
      </c>
      <c r="V2129" t="str">
        <f>VLOOKUP(C2129, Query[[Country]:[Subregion]],13, FALSE)</f>
        <v>Eastern Europe</v>
      </c>
      <c r="W2129" t="str">
        <f>VLOOKUP(C2129, Query[[Country]:[GDP (IMF)]],16, FALSE)</f>
        <v>$26.35 Bn</v>
      </c>
      <c r="X2129" t="str">
        <f>VLOOKUP(C2129, Query[[Country]:[GDP (UN)]],17, FALSE)</f>
        <v>$20.05 Bn</v>
      </c>
      <c r="Y2129">
        <f>VLOOKUP(C2129, Query[[Country]:[GDP Per Capita]],18, FALSE)</f>
        <v>21822.84</v>
      </c>
    </row>
    <row r="2130" spans="1:25" x14ac:dyDescent="0.2">
      <c r="A2130">
        <v>929</v>
      </c>
      <c r="B2130" t="s">
        <v>861</v>
      </c>
      <c r="C2130" t="s">
        <v>15</v>
      </c>
      <c r="D2130">
        <v>228</v>
      </c>
      <c r="E2130">
        <v>367</v>
      </c>
      <c r="F2130">
        <v>442</v>
      </c>
      <c r="G2130">
        <v>218</v>
      </c>
      <c r="H2130">
        <v>910</v>
      </c>
      <c r="I2130">
        <v>838</v>
      </c>
      <c r="J2130">
        <v>812</v>
      </c>
      <c r="K2130" t="s">
        <v>2846</v>
      </c>
      <c r="L2130">
        <v>706</v>
      </c>
      <c r="M2130">
        <v>44.1</v>
      </c>
      <c r="N2130">
        <v>2015</v>
      </c>
      <c r="O2130" t="str">
        <f>VLOOKUP(C2130, Query[[Country]:[Population Rank]],2,FALSE)</f>
        <v>3</v>
      </c>
      <c r="P2130" t="str">
        <f>VLOOKUP(C2130, Query[[Country]:[Growth Rate]],3,FALSE)</f>
        <v>0.59%</v>
      </c>
      <c r="Q2130" t="str">
        <f>VLOOKUP(C2130, Query[[Country]:[World Percentage]],4,FALSE)</f>
        <v>4.25%</v>
      </c>
      <c r="R2130" t="str">
        <f>VLOOKUP(C2130, Query[[Country]:[Density]],5,FALSE)</f>
        <v>35.32</v>
      </c>
      <c r="S2130" t="str">
        <f>VLOOKUP(C2130, Query[[Country]:[Land Area]],6, FALSE)</f>
        <v>9,147,420</v>
      </c>
      <c r="T2130" t="str">
        <f>VLOOKUP(C2130, Query[[Country]:[Area]],10, FALSE)</f>
        <v>9,372,610</v>
      </c>
      <c r="U2130" t="str">
        <f>VLOOKUP(C2130, Query[[Country]:[Region]],12, FALSE)</f>
        <v>Americas</v>
      </c>
      <c r="V2130" t="str">
        <f>VLOOKUP(C2130, Query[[Country]:[Subregion]],13, FALSE)</f>
        <v>Northern America</v>
      </c>
      <c r="W2130" t="str">
        <f>VLOOKUP(C2130, Query[[Country]:[GDP (IMF)]],16, FALSE)</f>
        <v>$22.20 Tn</v>
      </c>
      <c r="X2130" t="str">
        <f>VLOOKUP(C2130, Query[[Country]:[GDP (UN)]],17, FALSE)</f>
        <v>$18.62 Tn</v>
      </c>
      <c r="Y2130">
        <f>VLOOKUP(C2130, Query[[Country]:[GDP Per Capita]],18, FALSE)</f>
        <v>67063.27</v>
      </c>
    </row>
    <row r="2131" spans="1:25" x14ac:dyDescent="0.2">
      <c r="A2131">
        <v>930</v>
      </c>
      <c r="B2131" t="s">
        <v>2817</v>
      </c>
      <c r="C2131" t="s">
        <v>159</v>
      </c>
      <c r="D2131">
        <v>36</v>
      </c>
      <c r="E2131">
        <v>367</v>
      </c>
      <c r="F2131">
        <v>567</v>
      </c>
      <c r="G2131">
        <v>218</v>
      </c>
      <c r="H2131">
        <v>850</v>
      </c>
      <c r="I2131">
        <v>816</v>
      </c>
      <c r="J2131">
        <v>812</v>
      </c>
      <c r="K2131" t="s">
        <v>2923</v>
      </c>
      <c r="L2131">
        <v>311</v>
      </c>
      <c r="M2131">
        <v>44.1</v>
      </c>
      <c r="N2131">
        <v>2015</v>
      </c>
      <c r="O2131" t="str">
        <f>VLOOKUP(C2131, Query[[Country]:[Population Rank]],2,FALSE)</f>
        <v>30</v>
      </c>
      <c r="P2131" t="str">
        <f>VLOOKUP(C2131, Query[[Country]:[Growth Rate]],3,FALSE)</f>
        <v>0.04%</v>
      </c>
      <c r="Q2131" t="str">
        <f>VLOOKUP(C2131, Query[[Country]:[World Percentage]],4,FALSE)</f>
        <v>0.60%</v>
      </c>
      <c r="R2131" t="str">
        <f>VLOOKUP(C2131, Query[[Country]:[Density]],5,FALSE)</f>
        <v>92.40</v>
      </c>
      <c r="S2131" t="str">
        <f>VLOOKUP(C2131, Query[[Country]:[Land Area]],6, FALSE)</f>
        <v>498,800</v>
      </c>
      <c r="T2131" t="str">
        <f>VLOOKUP(C2131, Query[[Country]:[Area]],10, FALSE)</f>
        <v>505,992</v>
      </c>
      <c r="U2131" t="str">
        <f>VLOOKUP(C2131, Query[[Country]:[Region]],12, FALSE)</f>
        <v>Europe</v>
      </c>
      <c r="V2131" t="str">
        <f>VLOOKUP(C2131, Query[[Country]:[Subregion]],13, FALSE)</f>
        <v>Southern Europe</v>
      </c>
      <c r="W2131" t="str">
        <f>VLOOKUP(C2131, Query[[Country]:[GDP (IMF)]],16, FALSE)</f>
        <v>$1.50 Tn</v>
      </c>
      <c r="X2131" t="str">
        <f>VLOOKUP(C2131, Query[[Country]:[GDP (UN)]],17, FALSE)</f>
        <v>$1.24 Tn</v>
      </c>
      <c r="Y2131">
        <f>VLOOKUP(C2131, Query[[Country]:[GDP Per Capita]],18, FALSE)</f>
        <v>32019.83</v>
      </c>
    </row>
    <row r="2132" spans="1:25" x14ac:dyDescent="0.2">
      <c r="A2132">
        <v>931</v>
      </c>
      <c r="B2132" t="s">
        <v>1014</v>
      </c>
      <c r="C2132" t="s">
        <v>774</v>
      </c>
      <c r="D2132">
        <v>6</v>
      </c>
      <c r="E2132">
        <v>367</v>
      </c>
      <c r="F2132">
        <v>567</v>
      </c>
      <c r="G2132">
        <v>218</v>
      </c>
      <c r="H2132">
        <v>833</v>
      </c>
      <c r="I2132">
        <v>920</v>
      </c>
      <c r="J2132">
        <v>812</v>
      </c>
      <c r="K2132" t="s">
        <v>2906</v>
      </c>
      <c r="L2132">
        <v>871</v>
      </c>
      <c r="M2132">
        <v>44.1</v>
      </c>
      <c r="N2132">
        <v>2015</v>
      </c>
      <c r="O2132" t="str">
        <f>VLOOKUP(C2132, Query[[Country]:[Population Rank]],2,FALSE)</f>
        <v>18</v>
      </c>
      <c r="P2132" t="str">
        <f>VLOOKUP(C2132, Query[[Country]:[Growth Rate]],3,FALSE)</f>
        <v>1.30%</v>
      </c>
      <c r="Q2132" t="str">
        <f>VLOOKUP(C2132, Query[[Country]:[World Percentage]],4,FALSE)</f>
        <v>1.08%</v>
      </c>
      <c r="R2132" t="str">
        <f>VLOOKUP(C2132, Query[[Country]:[Density]],5,FALSE)</f>
        <v>50.96</v>
      </c>
      <c r="S2132" t="str">
        <f>VLOOKUP(C2132, Query[[Country]:[Land Area]],6, FALSE)</f>
        <v>1,628,550</v>
      </c>
      <c r="T2132" t="str">
        <f>VLOOKUP(C2132, Query[[Country]:[Area]],10, FALSE)</f>
        <v>1,648,195</v>
      </c>
      <c r="U2132" t="str">
        <f>VLOOKUP(C2132, Query[[Country]:[Region]],12, FALSE)</f>
        <v>Asia</v>
      </c>
      <c r="V2132" t="str">
        <f>VLOOKUP(C2132, Query[[Country]:[Subregion]],13, FALSE)</f>
        <v>Southern Asia</v>
      </c>
      <c r="W2132" t="str">
        <f>VLOOKUP(C2132, Query[[Country]:[GDP (IMF)]],16, FALSE)</f>
        <v>$495.69 Bn</v>
      </c>
      <c r="X2132" t="str">
        <f>VLOOKUP(C2132, Query[[Country]:[GDP (UN)]],17, FALSE)</f>
        <v>$425.40 Bn</v>
      </c>
      <c r="Y2132">
        <f>VLOOKUP(C2132, Query[[Country]:[GDP Per Capita]],18, FALSE)</f>
        <v>5901.61</v>
      </c>
    </row>
    <row r="2133" spans="1:25" x14ac:dyDescent="0.2">
      <c r="A2133">
        <v>932</v>
      </c>
      <c r="B2133" t="s">
        <v>873</v>
      </c>
      <c r="C2133" t="s">
        <v>141</v>
      </c>
      <c r="D2133">
        <v>16</v>
      </c>
      <c r="E2133">
        <v>367</v>
      </c>
      <c r="F2133">
        <v>478</v>
      </c>
      <c r="G2133">
        <v>218</v>
      </c>
      <c r="H2133">
        <v>731</v>
      </c>
      <c r="I2133">
        <v>939</v>
      </c>
      <c r="J2133">
        <v>645</v>
      </c>
      <c r="K2133" t="s">
        <v>2846</v>
      </c>
      <c r="L2133">
        <v>871</v>
      </c>
      <c r="M2133">
        <v>44.1</v>
      </c>
      <c r="N2133">
        <v>2015</v>
      </c>
      <c r="O2133" t="str">
        <f>VLOOKUP(C2133, Query[[Country]:[Population Rank]],2,FALSE)</f>
        <v>57</v>
      </c>
      <c r="P2133" t="str">
        <f>VLOOKUP(C2133, Query[[Country]:[Growth Rate]],3,FALSE)</f>
        <v>0.18%</v>
      </c>
      <c r="Q2133" t="str">
        <f>VLOOKUP(C2133, Query[[Country]:[World Percentage]],4,FALSE)</f>
        <v>0.31%</v>
      </c>
      <c r="R2133" t="str">
        <f>VLOOKUP(C2133, Query[[Country]:[Density]],5,FALSE)</f>
        <v>658.05</v>
      </c>
      <c r="S2133" t="str">
        <f>VLOOKUP(C2133, Query[[Country]:[Land Area]],6, FALSE)</f>
        <v>35,410</v>
      </c>
      <c r="T2133" t="str">
        <f>VLOOKUP(C2133, Query[[Country]:[Area]],10, FALSE)</f>
        <v>36,193</v>
      </c>
      <c r="U2133" t="str">
        <f>VLOOKUP(C2133, Query[[Country]:[Region]],12, FALSE)</f>
        <v>Asia</v>
      </c>
      <c r="V2133" t="str">
        <f>VLOOKUP(C2133, Query[[Country]:[Subregion]],13, FALSE)</f>
        <v>Eastern Asia</v>
      </c>
      <c r="W2133" t="str">
        <f>VLOOKUP(C2133, Query[[Country]:[GDP (IMF)]],16, FALSE)</f>
        <v>$633.70 Bn</v>
      </c>
      <c r="X2133" t="str">
        <f>VLOOKUP(C2133, Query[[Country]:[GDP (UN)]],17, FALSE)</f>
        <v>-</v>
      </c>
      <c r="Y2133">
        <f>VLOOKUP(C2133, Query[[Country]:[GDP Per Capita]],18, FALSE)</f>
        <v>26607.09</v>
      </c>
    </row>
    <row r="2134" spans="1:25" x14ac:dyDescent="0.2">
      <c r="A2134">
        <v>933</v>
      </c>
      <c r="B2134" t="s">
        <v>2820</v>
      </c>
      <c r="C2134" t="s">
        <v>409</v>
      </c>
      <c r="D2134">
        <v>3</v>
      </c>
      <c r="E2134">
        <v>367</v>
      </c>
      <c r="F2134">
        <v>567</v>
      </c>
      <c r="G2134">
        <v>218</v>
      </c>
      <c r="H2134">
        <v>717</v>
      </c>
      <c r="I2134">
        <v>796</v>
      </c>
      <c r="J2134">
        <v>645</v>
      </c>
      <c r="K2134" t="s">
        <v>2902</v>
      </c>
      <c r="L2134">
        <v>871</v>
      </c>
      <c r="M2134">
        <v>44.1</v>
      </c>
      <c r="N2134">
        <v>2015</v>
      </c>
      <c r="O2134" t="str">
        <f>VLOOKUP(C2134, Query[[Country]:[Population Rank]],2,FALSE)</f>
        <v>32</v>
      </c>
      <c r="P2134" t="str">
        <f>VLOOKUP(C2134, Query[[Country]:[Growth Rate]],3,FALSE)</f>
        <v>0.93%</v>
      </c>
      <c r="Q2134" t="str">
        <f>VLOOKUP(C2134, Query[[Country]:[World Percentage]],4,FALSE)</f>
        <v>0.58%</v>
      </c>
      <c r="R2134" t="str">
        <f>VLOOKUP(C2134, Query[[Country]:[Density]],5,FALSE)</f>
        <v>16.26</v>
      </c>
      <c r="S2134" t="str">
        <f>VLOOKUP(C2134, Query[[Country]:[Land Area]],6, FALSE)</f>
        <v>2,736,690</v>
      </c>
      <c r="T2134" t="str">
        <f>VLOOKUP(C2134, Query[[Country]:[Area]],10, FALSE)</f>
        <v>2,780,400</v>
      </c>
      <c r="U2134" t="str">
        <f>VLOOKUP(C2134, Query[[Country]:[Region]],12, FALSE)</f>
        <v>Americas</v>
      </c>
      <c r="V2134" t="str">
        <f>VLOOKUP(C2134, Query[[Country]:[Subregion]],13, FALSE)</f>
        <v>South America</v>
      </c>
      <c r="W2134" t="str">
        <f>VLOOKUP(C2134, Query[[Country]:[GDP (IMF)]],16, FALSE)</f>
        <v>$515.35 Bn</v>
      </c>
      <c r="X2134" t="str">
        <f>VLOOKUP(C2134, Query[[Country]:[GDP (UN)]],17, FALSE)</f>
        <v>$545.87 Bn</v>
      </c>
      <c r="Y2134">
        <f>VLOOKUP(C2134, Query[[Country]:[GDP Per Capita]],18, FALSE)</f>
        <v>11402.68</v>
      </c>
    </row>
    <row r="2135" spans="1:25" x14ac:dyDescent="0.2">
      <c r="A2135">
        <v>934</v>
      </c>
      <c r="B2135" t="s">
        <v>2830</v>
      </c>
      <c r="C2135" t="s">
        <v>168</v>
      </c>
      <c r="D2135">
        <v>12</v>
      </c>
      <c r="E2135">
        <v>367</v>
      </c>
      <c r="F2135">
        <v>497</v>
      </c>
      <c r="G2135">
        <v>218</v>
      </c>
      <c r="H2135">
        <v>697</v>
      </c>
      <c r="I2135">
        <v>800</v>
      </c>
      <c r="J2135">
        <v>812</v>
      </c>
      <c r="K2135" t="s">
        <v>2846</v>
      </c>
      <c r="L2135">
        <v>772</v>
      </c>
      <c r="M2135">
        <v>44.1</v>
      </c>
      <c r="N2135">
        <v>2015</v>
      </c>
      <c r="O2135" t="str">
        <f>VLOOKUP(C2135, Query[[Country]:[Population Rank]],2,FALSE)</f>
        <v>6</v>
      </c>
      <c r="P2135" t="str">
        <f>VLOOKUP(C2135, Query[[Country]:[Growth Rate]],3,FALSE)</f>
        <v>0.72%</v>
      </c>
      <c r="Q2135" t="str">
        <f>VLOOKUP(C2135, Query[[Country]:[World Percentage]],4,FALSE)</f>
        <v>2.73%</v>
      </c>
      <c r="R2135" t="str">
        <f>VLOOKUP(C2135, Query[[Country]:[Density]],5,FALSE)</f>
        <v>24.96</v>
      </c>
      <c r="S2135" t="str">
        <f>VLOOKUP(C2135, Query[[Country]:[Land Area]],6, FALSE)</f>
        <v>8,358,140</v>
      </c>
      <c r="T2135" t="str">
        <f>VLOOKUP(C2135, Query[[Country]:[Area]],10, FALSE)</f>
        <v>8,515,767</v>
      </c>
      <c r="U2135" t="str">
        <f>VLOOKUP(C2135, Query[[Country]:[Region]],12, FALSE)</f>
        <v>Americas</v>
      </c>
      <c r="V2135" t="str">
        <f>VLOOKUP(C2135, Query[[Country]:[Subregion]],13, FALSE)</f>
        <v>South America</v>
      </c>
      <c r="W2135" t="str">
        <f>VLOOKUP(C2135, Query[[Country]:[GDP (IMF)]],16, FALSE)</f>
        <v>$2.06 Tn</v>
      </c>
      <c r="X2135" t="str">
        <f>VLOOKUP(C2135, Query[[Country]:[GDP (UN)]],17, FALSE)</f>
        <v>$1.80 Tn</v>
      </c>
      <c r="Y2135">
        <f>VLOOKUP(C2135, Query[[Country]:[GDP Per Capita]],18, FALSE)</f>
        <v>9703.17</v>
      </c>
    </row>
    <row r="2136" spans="1:25" x14ac:dyDescent="0.2">
      <c r="A2136">
        <v>935</v>
      </c>
      <c r="B2136" t="s">
        <v>2821</v>
      </c>
      <c r="C2136" t="s">
        <v>159</v>
      </c>
      <c r="D2136">
        <v>37</v>
      </c>
      <c r="E2136">
        <v>367</v>
      </c>
      <c r="F2136">
        <v>567</v>
      </c>
      <c r="G2136">
        <v>218</v>
      </c>
      <c r="H2136">
        <v>920</v>
      </c>
      <c r="I2136">
        <v>871</v>
      </c>
      <c r="J2136">
        <v>645</v>
      </c>
      <c r="K2136" t="s">
        <v>2902</v>
      </c>
      <c r="L2136">
        <v>563</v>
      </c>
      <c r="M2136">
        <v>44.09</v>
      </c>
      <c r="N2136">
        <v>2015</v>
      </c>
      <c r="O2136" t="str">
        <f>VLOOKUP(C2136, Query[[Country]:[Population Rank]],2,FALSE)</f>
        <v>30</v>
      </c>
      <c r="P2136" t="str">
        <f>VLOOKUP(C2136, Query[[Country]:[Growth Rate]],3,FALSE)</f>
        <v>0.04%</v>
      </c>
      <c r="Q2136" t="str">
        <f>VLOOKUP(C2136, Query[[Country]:[World Percentage]],4,FALSE)</f>
        <v>0.60%</v>
      </c>
      <c r="R2136" t="str">
        <f>VLOOKUP(C2136, Query[[Country]:[Density]],5,FALSE)</f>
        <v>92.40</v>
      </c>
      <c r="S2136" t="str">
        <f>VLOOKUP(C2136, Query[[Country]:[Land Area]],6, FALSE)</f>
        <v>498,800</v>
      </c>
      <c r="T2136" t="str">
        <f>VLOOKUP(C2136, Query[[Country]:[Area]],10, FALSE)</f>
        <v>505,992</v>
      </c>
      <c r="U2136" t="str">
        <f>VLOOKUP(C2136, Query[[Country]:[Region]],12, FALSE)</f>
        <v>Europe</v>
      </c>
      <c r="V2136" t="str">
        <f>VLOOKUP(C2136, Query[[Country]:[Subregion]],13, FALSE)</f>
        <v>Southern Europe</v>
      </c>
      <c r="W2136" t="str">
        <f>VLOOKUP(C2136, Query[[Country]:[GDP (IMF)]],16, FALSE)</f>
        <v>$1.50 Tn</v>
      </c>
      <c r="X2136" t="str">
        <f>VLOOKUP(C2136, Query[[Country]:[GDP (UN)]],17, FALSE)</f>
        <v>$1.24 Tn</v>
      </c>
      <c r="Y2136">
        <f>VLOOKUP(C2136, Query[[Country]:[GDP Per Capita]],18, FALSE)</f>
        <v>32019.83</v>
      </c>
    </row>
    <row r="2137" spans="1:25" x14ac:dyDescent="0.2">
      <c r="A2137">
        <v>936</v>
      </c>
      <c r="B2137" t="s">
        <v>928</v>
      </c>
      <c r="C2137" t="s">
        <v>15</v>
      </c>
      <c r="D2137">
        <v>229</v>
      </c>
      <c r="E2137">
        <v>367</v>
      </c>
      <c r="F2137">
        <v>567</v>
      </c>
      <c r="G2137">
        <v>218</v>
      </c>
      <c r="H2137">
        <v>899</v>
      </c>
      <c r="I2137">
        <v>540</v>
      </c>
      <c r="J2137">
        <v>812</v>
      </c>
      <c r="K2137" t="s">
        <v>2846</v>
      </c>
      <c r="L2137">
        <v>491</v>
      </c>
      <c r="M2137">
        <v>44.09</v>
      </c>
      <c r="N2137">
        <v>2015</v>
      </c>
      <c r="O2137" t="str">
        <f>VLOOKUP(C2137, Query[[Country]:[Population Rank]],2,FALSE)</f>
        <v>3</v>
      </c>
      <c r="P2137" t="str">
        <f>VLOOKUP(C2137, Query[[Country]:[Growth Rate]],3,FALSE)</f>
        <v>0.59%</v>
      </c>
      <c r="Q2137" t="str">
        <f>VLOOKUP(C2137, Query[[Country]:[World Percentage]],4,FALSE)</f>
        <v>4.25%</v>
      </c>
      <c r="R2137" t="str">
        <f>VLOOKUP(C2137, Query[[Country]:[Density]],5,FALSE)</f>
        <v>35.32</v>
      </c>
      <c r="S2137" t="str">
        <f>VLOOKUP(C2137, Query[[Country]:[Land Area]],6, FALSE)</f>
        <v>9,147,420</v>
      </c>
      <c r="T2137" t="str">
        <f>VLOOKUP(C2137, Query[[Country]:[Area]],10, FALSE)</f>
        <v>9,372,610</v>
      </c>
      <c r="U2137" t="str">
        <f>VLOOKUP(C2137, Query[[Country]:[Region]],12, FALSE)</f>
        <v>Americas</v>
      </c>
      <c r="V2137" t="str">
        <f>VLOOKUP(C2137, Query[[Country]:[Subregion]],13, FALSE)</f>
        <v>Northern America</v>
      </c>
      <c r="W2137" t="str">
        <f>VLOOKUP(C2137, Query[[Country]:[GDP (IMF)]],16, FALSE)</f>
        <v>$22.20 Tn</v>
      </c>
      <c r="X2137" t="str">
        <f>VLOOKUP(C2137, Query[[Country]:[GDP (UN)]],17, FALSE)</f>
        <v>$18.62 Tn</v>
      </c>
      <c r="Y2137">
        <f>VLOOKUP(C2137, Query[[Country]:[GDP Per Capita]],18, FALSE)</f>
        <v>67063.27</v>
      </c>
    </row>
    <row r="2138" spans="1:25" x14ac:dyDescent="0.2">
      <c r="A2138">
        <v>937</v>
      </c>
      <c r="B2138" t="s">
        <v>893</v>
      </c>
      <c r="C2138" t="s">
        <v>301</v>
      </c>
      <c r="D2138">
        <v>6</v>
      </c>
      <c r="E2138">
        <v>367</v>
      </c>
      <c r="F2138">
        <v>474</v>
      </c>
      <c r="G2138">
        <v>218</v>
      </c>
      <c r="H2138">
        <v>945</v>
      </c>
      <c r="I2138">
        <v>870</v>
      </c>
      <c r="J2138">
        <v>511</v>
      </c>
      <c r="K2138" t="s">
        <v>2846</v>
      </c>
      <c r="L2138">
        <v>703</v>
      </c>
      <c r="M2138">
        <v>44.09</v>
      </c>
      <c r="N2138">
        <v>2015</v>
      </c>
      <c r="O2138" t="str">
        <f>VLOOKUP(C2138, Query[[Country]:[Population Rank]],2,FALSE)</f>
        <v>126</v>
      </c>
      <c r="P2138" t="str">
        <f>VLOOKUP(C2138, Query[[Country]:[Growth Rate]],3,FALSE)</f>
        <v>0.82%</v>
      </c>
      <c r="Q2138" t="str">
        <f>VLOOKUP(C2138, Query[[Country]:[World Percentage]],4,FALSE)</f>
        <v>0.06%</v>
      </c>
      <c r="R2138" t="str">
        <f>VLOOKUP(C2138, Query[[Country]:[Density]],5,FALSE)</f>
        <v>17.83</v>
      </c>
      <c r="S2138" t="str">
        <f>VLOOKUP(C2138, Query[[Country]:[Land Area]],6, FALSE)</f>
        <v>263,310</v>
      </c>
      <c r="T2138" t="str">
        <f>VLOOKUP(C2138, Query[[Country]:[Area]],10, FALSE)</f>
        <v>270,467</v>
      </c>
      <c r="U2138" t="str">
        <f>VLOOKUP(C2138, Query[[Country]:[Region]],12, FALSE)</f>
        <v>Oceania</v>
      </c>
      <c r="V2138" t="str">
        <f>VLOOKUP(C2138, Query[[Country]:[Subregion]],13, FALSE)</f>
        <v>Australia and New Zealand</v>
      </c>
      <c r="W2138" t="str">
        <f>VLOOKUP(C2138, Query[[Country]:[GDP (IMF)]],16, FALSE)</f>
        <v>$224.94 Bn</v>
      </c>
      <c r="X2138" t="str">
        <f>VLOOKUP(C2138, Query[[Country]:[GDP (UN)]],17, FALSE)</f>
        <v>$187.52 Bn</v>
      </c>
      <c r="Y2138">
        <f>VLOOKUP(C2138, Query[[Country]:[GDP Per Capita]],18, FALSE)</f>
        <v>46647.06</v>
      </c>
    </row>
    <row r="2139" spans="1:25" x14ac:dyDescent="0.2">
      <c r="A2139">
        <v>938</v>
      </c>
      <c r="B2139" t="s">
        <v>1015</v>
      </c>
      <c r="C2139" t="s">
        <v>19</v>
      </c>
      <c r="D2139">
        <v>65</v>
      </c>
      <c r="E2139">
        <v>367</v>
      </c>
      <c r="F2139">
        <v>494</v>
      </c>
      <c r="G2139">
        <v>218</v>
      </c>
      <c r="H2139">
        <v>946</v>
      </c>
      <c r="I2139">
        <v>603</v>
      </c>
      <c r="J2139">
        <v>511</v>
      </c>
      <c r="K2139" t="s">
        <v>2846</v>
      </c>
      <c r="L2139">
        <v>749</v>
      </c>
      <c r="M2139">
        <v>44.09</v>
      </c>
      <c r="N2139">
        <v>2015</v>
      </c>
      <c r="O2139" t="str">
        <f>VLOOKUP(C2139, Query[[Country]:[Population Rank]],2,FALSE)</f>
        <v>21</v>
      </c>
      <c r="P2139" t="str">
        <f>VLOOKUP(C2139, Query[[Country]:[Growth Rate]],3,FALSE)</f>
        <v>0.53%</v>
      </c>
      <c r="Q2139" t="str">
        <f>VLOOKUP(C2139, Query[[Country]:[World Percentage]],4,FALSE)</f>
        <v>0.87%</v>
      </c>
      <c r="R2139" t="str">
        <f>VLOOKUP(C2139, Query[[Country]:[Density]],5,FALSE)</f>
        <v>279.48</v>
      </c>
      <c r="S2139" t="str">
        <f>VLOOKUP(C2139, Query[[Country]:[Land Area]],6, FALSE)</f>
        <v>241,930</v>
      </c>
      <c r="T2139" t="str">
        <f>VLOOKUP(C2139, Query[[Country]:[Area]],10, FALSE)</f>
        <v>242,900</v>
      </c>
      <c r="U2139" t="str">
        <f>VLOOKUP(C2139, Query[[Country]:[Region]],12, FALSE)</f>
        <v>Europe</v>
      </c>
      <c r="V2139" t="str">
        <f>VLOOKUP(C2139, Query[[Country]:[Subregion]],13, FALSE)</f>
        <v>Northern Europe</v>
      </c>
      <c r="W2139" t="str">
        <f>VLOOKUP(C2139, Query[[Country]:[GDP (IMF)]],16, FALSE)</f>
        <v>$2.93 Tn</v>
      </c>
      <c r="X2139" t="str">
        <f>VLOOKUP(C2139, Query[[Country]:[GDP (UN)]],17, FALSE)</f>
        <v>$2.65 Tn</v>
      </c>
      <c r="Y2139">
        <f>VLOOKUP(C2139, Query[[Country]:[GDP Per Capita]],18, FALSE)</f>
        <v>43117.57</v>
      </c>
    </row>
    <row r="2140" spans="1:25" x14ac:dyDescent="0.2">
      <c r="A2140">
        <v>939</v>
      </c>
      <c r="B2140" t="s">
        <v>942</v>
      </c>
      <c r="C2140" t="s">
        <v>168</v>
      </c>
      <c r="D2140">
        <v>13</v>
      </c>
      <c r="E2140">
        <v>367</v>
      </c>
      <c r="F2140">
        <v>552</v>
      </c>
      <c r="G2140">
        <v>218</v>
      </c>
      <c r="H2140">
        <v>749</v>
      </c>
      <c r="I2140">
        <v>884</v>
      </c>
      <c r="J2140">
        <v>812</v>
      </c>
      <c r="K2140" t="s">
        <v>2916</v>
      </c>
      <c r="L2140">
        <v>417</v>
      </c>
      <c r="M2140">
        <v>44.09</v>
      </c>
      <c r="N2140">
        <v>2015</v>
      </c>
      <c r="O2140" t="str">
        <f>VLOOKUP(C2140, Query[[Country]:[Population Rank]],2,FALSE)</f>
        <v>6</v>
      </c>
      <c r="P2140" t="str">
        <f>VLOOKUP(C2140, Query[[Country]:[Growth Rate]],3,FALSE)</f>
        <v>0.72%</v>
      </c>
      <c r="Q2140" t="str">
        <f>VLOOKUP(C2140, Query[[Country]:[World Percentage]],4,FALSE)</f>
        <v>2.73%</v>
      </c>
      <c r="R2140" t="str">
        <f>VLOOKUP(C2140, Query[[Country]:[Density]],5,FALSE)</f>
        <v>24.96</v>
      </c>
      <c r="S2140" t="str">
        <f>VLOOKUP(C2140, Query[[Country]:[Land Area]],6, FALSE)</f>
        <v>8,358,140</v>
      </c>
      <c r="T2140" t="str">
        <f>VLOOKUP(C2140, Query[[Country]:[Area]],10, FALSE)</f>
        <v>8,515,767</v>
      </c>
      <c r="U2140" t="str">
        <f>VLOOKUP(C2140, Query[[Country]:[Region]],12, FALSE)</f>
        <v>Americas</v>
      </c>
      <c r="V2140" t="str">
        <f>VLOOKUP(C2140, Query[[Country]:[Subregion]],13, FALSE)</f>
        <v>South America</v>
      </c>
      <c r="W2140" t="str">
        <f>VLOOKUP(C2140, Query[[Country]:[GDP (IMF)]],16, FALSE)</f>
        <v>$2.06 Tn</v>
      </c>
      <c r="X2140" t="str">
        <f>VLOOKUP(C2140, Query[[Country]:[GDP (UN)]],17, FALSE)</f>
        <v>$1.80 Tn</v>
      </c>
      <c r="Y2140">
        <f>VLOOKUP(C2140, Query[[Country]:[GDP Per Capita]],18, FALSE)</f>
        <v>9703.17</v>
      </c>
    </row>
    <row r="2141" spans="1:25" x14ac:dyDescent="0.2">
      <c r="A2141">
        <v>940</v>
      </c>
      <c r="B2141" t="s">
        <v>2831</v>
      </c>
      <c r="C2141" t="s">
        <v>159</v>
      </c>
      <c r="D2141">
        <v>38</v>
      </c>
      <c r="E2141">
        <v>367</v>
      </c>
      <c r="F2141">
        <v>567</v>
      </c>
      <c r="G2141">
        <v>218</v>
      </c>
      <c r="H2141">
        <v>967</v>
      </c>
      <c r="I2141">
        <v>974</v>
      </c>
      <c r="J2141">
        <v>812</v>
      </c>
      <c r="K2141" t="s">
        <v>2902</v>
      </c>
      <c r="L2141">
        <v>681</v>
      </c>
      <c r="M2141">
        <v>44.09</v>
      </c>
      <c r="N2141">
        <v>2015</v>
      </c>
      <c r="O2141" t="str">
        <f>VLOOKUP(C2141, Query[[Country]:[Population Rank]],2,FALSE)</f>
        <v>30</v>
      </c>
      <c r="P2141" t="str">
        <f>VLOOKUP(C2141, Query[[Country]:[Growth Rate]],3,FALSE)</f>
        <v>0.04%</v>
      </c>
      <c r="Q2141" t="str">
        <f>VLOOKUP(C2141, Query[[Country]:[World Percentage]],4,FALSE)</f>
        <v>0.60%</v>
      </c>
      <c r="R2141" t="str">
        <f>VLOOKUP(C2141, Query[[Country]:[Density]],5,FALSE)</f>
        <v>92.40</v>
      </c>
      <c r="S2141" t="str">
        <f>VLOOKUP(C2141, Query[[Country]:[Land Area]],6, FALSE)</f>
        <v>498,800</v>
      </c>
      <c r="T2141" t="str">
        <f>VLOOKUP(C2141, Query[[Country]:[Area]],10, FALSE)</f>
        <v>505,992</v>
      </c>
      <c r="U2141" t="str">
        <f>VLOOKUP(C2141, Query[[Country]:[Region]],12, FALSE)</f>
        <v>Europe</v>
      </c>
      <c r="V2141" t="str">
        <f>VLOOKUP(C2141, Query[[Country]:[Subregion]],13, FALSE)</f>
        <v>Southern Europe</v>
      </c>
      <c r="W2141" t="str">
        <f>VLOOKUP(C2141, Query[[Country]:[GDP (IMF)]],16, FALSE)</f>
        <v>$1.50 Tn</v>
      </c>
      <c r="X2141" t="str">
        <f>VLOOKUP(C2141, Query[[Country]:[GDP (UN)]],17, FALSE)</f>
        <v>$1.24 Tn</v>
      </c>
      <c r="Y2141">
        <f>VLOOKUP(C2141, Query[[Country]:[GDP Per Capita]],18, FALSE)</f>
        <v>32019.83</v>
      </c>
    </row>
    <row r="2142" spans="1:25" x14ac:dyDescent="0.2">
      <c r="A2142">
        <v>941</v>
      </c>
      <c r="B2142" t="s">
        <v>2829</v>
      </c>
      <c r="C2142" t="s">
        <v>168</v>
      </c>
      <c r="D2142">
        <v>14</v>
      </c>
      <c r="E2142">
        <v>367</v>
      </c>
      <c r="F2142">
        <v>567</v>
      </c>
      <c r="G2142">
        <v>218</v>
      </c>
      <c r="H2142">
        <v>722</v>
      </c>
      <c r="I2142">
        <v>948</v>
      </c>
      <c r="J2142">
        <v>812</v>
      </c>
      <c r="K2142" t="s">
        <v>2846</v>
      </c>
      <c r="L2142">
        <v>774</v>
      </c>
      <c r="M2142">
        <v>44.09</v>
      </c>
      <c r="N2142">
        <v>2015</v>
      </c>
      <c r="O2142" t="str">
        <f>VLOOKUP(C2142, Query[[Country]:[Population Rank]],2,FALSE)</f>
        <v>6</v>
      </c>
      <c r="P2142" t="str">
        <f>VLOOKUP(C2142, Query[[Country]:[Growth Rate]],3,FALSE)</f>
        <v>0.72%</v>
      </c>
      <c r="Q2142" t="str">
        <f>VLOOKUP(C2142, Query[[Country]:[World Percentage]],4,FALSE)</f>
        <v>2.73%</v>
      </c>
      <c r="R2142" t="str">
        <f>VLOOKUP(C2142, Query[[Country]:[Density]],5,FALSE)</f>
        <v>24.96</v>
      </c>
      <c r="S2142" t="str">
        <f>VLOOKUP(C2142, Query[[Country]:[Land Area]],6, FALSE)</f>
        <v>8,358,140</v>
      </c>
      <c r="T2142" t="str">
        <f>VLOOKUP(C2142, Query[[Country]:[Area]],10, FALSE)</f>
        <v>8,515,767</v>
      </c>
      <c r="U2142" t="str">
        <f>VLOOKUP(C2142, Query[[Country]:[Region]],12, FALSE)</f>
        <v>Americas</v>
      </c>
      <c r="V2142" t="str">
        <f>VLOOKUP(C2142, Query[[Country]:[Subregion]],13, FALSE)</f>
        <v>South America</v>
      </c>
      <c r="W2142" t="str">
        <f>VLOOKUP(C2142, Query[[Country]:[GDP (IMF)]],16, FALSE)</f>
        <v>$2.06 Tn</v>
      </c>
      <c r="X2142" t="str">
        <f>VLOOKUP(C2142, Query[[Country]:[GDP (UN)]],17, FALSE)</f>
        <v>$1.80 Tn</v>
      </c>
      <c r="Y2142">
        <f>VLOOKUP(C2142, Query[[Country]:[GDP Per Capita]],18, FALSE)</f>
        <v>9703.17</v>
      </c>
    </row>
    <row r="2143" spans="1:25" x14ac:dyDescent="0.2">
      <c r="A2143">
        <v>942</v>
      </c>
      <c r="B2143" t="s">
        <v>918</v>
      </c>
      <c r="C2143" t="s">
        <v>115</v>
      </c>
      <c r="D2143">
        <v>27</v>
      </c>
      <c r="E2143">
        <v>367</v>
      </c>
      <c r="F2143">
        <v>567</v>
      </c>
      <c r="G2143">
        <v>218</v>
      </c>
      <c r="H2143">
        <v>931</v>
      </c>
      <c r="I2143">
        <v>742</v>
      </c>
      <c r="J2143">
        <v>645</v>
      </c>
      <c r="K2143" t="s">
        <v>2902</v>
      </c>
      <c r="L2143">
        <v>871</v>
      </c>
      <c r="M2143">
        <v>44.09</v>
      </c>
      <c r="N2143">
        <v>2015</v>
      </c>
      <c r="O2143" t="str">
        <f>VLOOKUP(C2143, Query[[Country]:[Population Rank]],2,FALSE)</f>
        <v>55</v>
      </c>
      <c r="P2143" t="str">
        <f>VLOOKUP(C2143, Query[[Country]:[Growth Rate]],3,FALSE)</f>
        <v>1.18%</v>
      </c>
      <c r="Q2143" t="str">
        <f>VLOOKUP(C2143, Query[[Country]:[World Percentage]],4,FALSE)</f>
        <v>0.33%</v>
      </c>
      <c r="R2143" t="str">
        <f>VLOOKUP(C2143, Query[[Country]:[Density]],5,FALSE)</f>
        <v>3.32</v>
      </c>
      <c r="S2143" t="str">
        <f>VLOOKUP(C2143, Query[[Country]:[Land Area]],6, FALSE)</f>
        <v>7,682,300</v>
      </c>
      <c r="T2143" t="str">
        <f>VLOOKUP(C2143, Query[[Country]:[Area]],10, FALSE)</f>
        <v>7,692,024</v>
      </c>
      <c r="U2143" t="str">
        <f>VLOOKUP(C2143, Query[[Country]:[Region]],12, FALSE)</f>
        <v>Oceania</v>
      </c>
      <c r="V2143" t="str">
        <f>VLOOKUP(C2143, Query[[Country]:[Subregion]],13, FALSE)</f>
        <v>Australia and New Zealand</v>
      </c>
      <c r="W2143" t="str">
        <f>VLOOKUP(C2143, Query[[Country]:[GDP (IMF)]],16, FALSE)</f>
        <v>$1.48 Tn</v>
      </c>
      <c r="X2143" t="str">
        <f>VLOOKUP(C2143, Query[[Country]:[GDP (UN)]],17, FALSE)</f>
        <v>$1.30 Tn</v>
      </c>
      <c r="Y2143">
        <f>VLOOKUP(C2143, Query[[Country]:[GDP Per Capita]],18, FALSE)</f>
        <v>58096.73</v>
      </c>
    </row>
    <row r="2144" spans="1:25" x14ac:dyDescent="0.2">
      <c r="A2144">
        <v>943</v>
      </c>
      <c r="B2144" t="s">
        <v>948</v>
      </c>
      <c r="C2144" t="s">
        <v>138</v>
      </c>
      <c r="D2144">
        <v>65</v>
      </c>
      <c r="E2144">
        <v>367</v>
      </c>
      <c r="F2144">
        <v>567</v>
      </c>
      <c r="G2144">
        <v>218</v>
      </c>
      <c r="H2144">
        <v>891</v>
      </c>
      <c r="I2144">
        <v>873</v>
      </c>
      <c r="J2144">
        <v>812</v>
      </c>
      <c r="K2144" t="s">
        <v>2902</v>
      </c>
      <c r="L2144">
        <v>871</v>
      </c>
      <c r="M2144">
        <v>44.09</v>
      </c>
      <c r="N2144">
        <v>2015</v>
      </c>
      <c r="O2144" t="str">
        <f>VLOOKUP(C2144, Query[[Country]:[Population Rank]],2,FALSE)</f>
        <v>1</v>
      </c>
      <c r="P2144" t="str">
        <f>VLOOKUP(C2144, Query[[Country]:[Growth Rate]],3,FALSE)</f>
        <v>0.39%</v>
      </c>
      <c r="Q2144" t="str">
        <f>VLOOKUP(C2144, Query[[Country]:[World Percentage]],4,FALSE)</f>
        <v>18.47%</v>
      </c>
      <c r="R2144" t="str">
        <f>VLOOKUP(C2144, Query[[Country]:[Density]],5,FALSE)</f>
        <v>148.28</v>
      </c>
      <c r="S2144" t="str">
        <f>VLOOKUP(C2144, Query[[Country]:[Land Area]],6, FALSE)</f>
        <v>9,388,211</v>
      </c>
      <c r="T2144" t="str">
        <f>VLOOKUP(C2144, Query[[Country]:[Area]],10, FALSE)</f>
        <v>9,706,961</v>
      </c>
      <c r="U2144" t="str">
        <f>VLOOKUP(C2144, Query[[Country]:[Region]],12, FALSE)</f>
        <v>Asia</v>
      </c>
      <c r="V2144" t="str">
        <f>VLOOKUP(C2144, Query[[Country]:[Subregion]],13, FALSE)</f>
        <v>Eastern Asia</v>
      </c>
      <c r="W2144" t="str">
        <f>VLOOKUP(C2144, Query[[Country]:[GDP (IMF)]],16, FALSE)</f>
        <v>$15.47 Tn</v>
      </c>
      <c r="X2144" t="str">
        <f>VLOOKUP(C2144, Query[[Country]:[GDP (UN)]],17, FALSE)</f>
        <v>$11.22 Tn</v>
      </c>
      <c r="Y2144">
        <f>VLOOKUP(C2144, Query[[Country]:[GDP Per Capita]],18, FALSE)</f>
        <v>10746.78</v>
      </c>
    </row>
    <row r="2145" spans="1:25" x14ac:dyDescent="0.2">
      <c r="A2145">
        <v>944</v>
      </c>
      <c r="B2145" t="s">
        <v>2828</v>
      </c>
      <c r="C2145" t="s">
        <v>452</v>
      </c>
      <c r="D2145">
        <v>8</v>
      </c>
      <c r="E2145">
        <v>367</v>
      </c>
      <c r="F2145">
        <v>409</v>
      </c>
      <c r="G2145">
        <v>218</v>
      </c>
      <c r="H2145">
        <v>798</v>
      </c>
      <c r="I2145">
        <v>947</v>
      </c>
      <c r="J2145">
        <v>645</v>
      </c>
      <c r="K2145" t="s">
        <v>2916</v>
      </c>
      <c r="L2145">
        <v>861</v>
      </c>
      <c r="M2145">
        <v>44.09</v>
      </c>
      <c r="N2145">
        <v>2015</v>
      </c>
      <c r="O2145" t="str">
        <f>VLOOKUP(C2145, Query[[Country]:[Population Rank]],2,FALSE)</f>
        <v>38</v>
      </c>
      <c r="P2145" t="str">
        <f>VLOOKUP(C2145, Query[[Country]:[Growth Rate]],3,FALSE)</f>
        <v>-0.11%</v>
      </c>
      <c r="Q2145" t="str">
        <f>VLOOKUP(C2145, Query[[Country]:[World Percentage]],4,FALSE)</f>
        <v>0.49%</v>
      </c>
      <c r="R2145" t="str">
        <f>VLOOKUP(C2145, Query[[Country]:[Density]],5,FALSE)</f>
        <v>121.04</v>
      </c>
      <c r="S2145" t="str">
        <f>VLOOKUP(C2145, Query[[Country]:[Land Area]],6, FALSE)</f>
        <v>306,230</v>
      </c>
      <c r="T2145" t="str">
        <f>VLOOKUP(C2145, Query[[Country]:[Area]],10, FALSE)</f>
        <v>312,679</v>
      </c>
      <c r="U2145" t="str">
        <f>VLOOKUP(C2145, Query[[Country]:[Region]],12, FALSE)</f>
        <v>Europe</v>
      </c>
      <c r="V2145" t="str">
        <f>VLOOKUP(C2145, Query[[Country]:[Subregion]],13, FALSE)</f>
        <v>Eastern Europe</v>
      </c>
      <c r="W2145" t="str">
        <f>VLOOKUP(C2145, Query[[Country]:[GDP (IMF)]],16, FALSE)</f>
        <v>$643.27 Bn</v>
      </c>
      <c r="X2145" t="str">
        <f>VLOOKUP(C2145, Query[[Country]:[GDP (UN)]],17, FALSE)</f>
        <v>$471.40 Bn</v>
      </c>
      <c r="Y2145">
        <f>VLOOKUP(C2145, Query[[Country]:[GDP Per Capita]],18, FALSE)</f>
        <v>16996.87</v>
      </c>
    </row>
    <row r="2146" spans="1:25" x14ac:dyDescent="0.2">
      <c r="A2146">
        <v>945</v>
      </c>
      <c r="B2146" t="s">
        <v>888</v>
      </c>
      <c r="C2146" t="s">
        <v>30</v>
      </c>
      <c r="D2146">
        <v>73</v>
      </c>
      <c r="E2146">
        <v>367</v>
      </c>
      <c r="F2146">
        <v>505</v>
      </c>
      <c r="G2146">
        <v>218</v>
      </c>
      <c r="H2146">
        <v>951</v>
      </c>
      <c r="I2146">
        <v>844</v>
      </c>
      <c r="J2146">
        <v>511</v>
      </c>
      <c r="K2146" t="s">
        <v>2846</v>
      </c>
      <c r="L2146">
        <v>693</v>
      </c>
      <c r="M2146">
        <v>44.08</v>
      </c>
      <c r="N2146">
        <v>2015</v>
      </c>
      <c r="O2146" t="str">
        <f>VLOOKUP(C2146, Query[[Country]:[Population Rank]],2,FALSE)</f>
        <v>11</v>
      </c>
      <c r="P2146" t="str">
        <f>VLOOKUP(C2146, Query[[Country]:[Growth Rate]],3,FALSE)</f>
        <v>-0.30%</v>
      </c>
      <c r="Q2146" t="str">
        <f>VLOOKUP(C2146, Query[[Country]:[World Percentage]],4,FALSE)</f>
        <v>1.62%</v>
      </c>
      <c r="R2146" t="str">
        <f>VLOOKUP(C2146, Query[[Country]:[Density]],5,FALSE)</f>
        <v>334.66</v>
      </c>
      <c r="S2146" t="str">
        <f>VLOOKUP(C2146, Query[[Country]:[Land Area]],6, FALSE)</f>
        <v>364,555</v>
      </c>
      <c r="T2146" t="str">
        <f>VLOOKUP(C2146, Query[[Country]:[Area]],10, FALSE)</f>
        <v>377,930</v>
      </c>
      <c r="U2146" t="str">
        <f>VLOOKUP(C2146, Query[[Country]:[Region]],12, FALSE)</f>
        <v>Asia</v>
      </c>
      <c r="V2146" t="str">
        <f>VLOOKUP(C2146, Query[[Country]:[Subregion]],13, FALSE)</f>
        <v>Eastern Asia</v>
      </c>
      <c r="W2146" t="str">
        <f>VLOOKUP(C2146, Query[[Country]:[GDP (IMF)]],16, FALSE)</f>
        <v>$5.50 Tn</v>
      </c>
      <c r="X2146" t="str">
        <f>VLOOKUP(C2146, Query[[Country]:[GDP (UN)]],17, FALSE)</f>
        <v>$4.94 Tn</v>
      </c>
      <c r="Y2146">
        <f>VLOOKUP(C2146, Query[[Country]:[GDP Per Capita]],18, FALSE)</f>
        <v>43450.14</v>
      </c>
    </row>
    <row r="2147" spans="1:25" x14ac:dyDescent="0.2">
      <c r="A2147">
        <v>946</v>
      </c>
      <c r="B2147" t="s">
        <v>910</v>
      </c>
      <c r="C2147" t="s">
        <v>141</v>
      </c>
      <c r="D2147">
        <v>17</v>
      </c>
      <c r="E2147">
        <v>367</v>
      </c>
      <c r="F2147">
        <v>413</v>
      </c>
      <c r="G2147">
        <v>218</v>
      </c>
      <c r="H2147">
        <v>790</v>
      </c>
      <c r="I2147">
        <v>940</v>
      </c>
      <c r="J2147">
        <v>812</v>
      </c>
      <c r="K2147" t="s">
        <v>2916</v>
      </c>
      <c r="L2147">
        <v>871</v>
      </c>
      <c r="M2147">
        <v>44.08</v>
      </c>
      <c r="N2147">
        <v>2015</v>
      </c>
      <c r="O2147" t="str">
        <f>VLOOKUP(C2147, Query[[Country]:[Population Rank]],2,FALSE)</f>
        <v>57</v>
      </c>
      <c r="P2147" t="str">
        <f>VLOOKUP(C2147, Query[[Country]:[Growth Rate]],3,FALSE)</f>
        <v>0.18%</v>
      </c>
      <c r="Q2147" t="str">
        <f>VLOOKUP(C2147, Query[[Country]:[World Percentage]],4,FALSE)</f>
        <v>0.31%</v>
      </c>
      <c r="R2147" t="str">
        <f>VLOOKUP(C2147, Query[[Country]:[Density]],5,FALSE)</f>
        <v>658.05</v>
      </c>
      <c r="S2147" t="str">
        <f>VLOOKUP(C2147, Query[[Country]:[Land Area]],6, FALSE)</f>
        <v>35,410</v>
      </c>
      <c r="T2147" t="str">
        <f>VLOOKUP(C2147, Query[[Country]:[Area]],10, FALSE)</f>
        <v>36,193</v>
      </c>
      <c r="U2147" t="str">
        <f>VLOOKUP(C2147, Query[[Country]:[Region]],12, FALSE)</f>
        <v>Asia</v>
      </c>
      <c r="V2147" t="str">
        <f>VLOOKUP(C2147, Query[[Country]:[Subregion]],13, FALSE)</f>
        <v>Eastern Asia</v>
      </c>
      <c r="W2147" t="str">
        <f>VLOOKUP(C2147, Query[[Country]:[GDP (IMF)]],16, FALSE)</f>
        <v>$633.70 Bn</v>
      </c>
      <c r="X2147" t="str">
        <f>VLOOKUP(C2147, Query[[Country]:[GDP (UN)]],17, FALSE)</f>
        <v>-</v>
      </c>
      <c r="Y2147">
        <f>VLOOKUP(C2147, Query[[Country]:[GDP Per Capita]],18, FALSE)</f>
        <v>26607.09</v>
      </c>
    </row>
    <row r="2148" spans="1:25" x14ac:dyDescent="0.2">
      <c r="A2148">
        <v>947</v>
      </c>
      <c r="B2148" t="s">
        <v>943</v>
      </c>
      <c r="C2148" t="s">
        <v>138</v>
      </c>
      <c r="D2148">
        <v>66</v>
      </c>
      <c r="E2148">
        <v>367</v>
      </c>
      <c r="F2148">
        <v>556</v>
      </c>
      <c r="G2148">
        <v>218</v>
      </c>
      <c r="H2148">
        <v>808</v>
      </c>
      <c r="I2148">
        <v>969</v>
      </c>
      <c r="J2148">
        <v>812</v>
      </c>
      <c r="K2148" t="s">
        <v>2924</v>
      </c>
      <c r="L2148">
        <v>323</v>
      </c>
      <c r="M2148">
        <v>44.08</v>
      </c>
      <c r="N2148">
        <v>2015</v>
      </c>
      <c r="O2148" t="str">
        <f>VLOOKUP(C2148, Query[[Country]:[Population Rank]],2,FALSE)</f>
        <v>1</v>
      </c>
      <c r="P2148" t="str">
        <f>VLOOKUP(C2148, Query[[Country]:[Growth Rate]],3,FALSE)</f>
        <v>0.39%</v>
      </c>
      <c r="Q2148" t="str">
        <f>VLOOKUP(C2148, Query[[Country]:[World Percentage]],4,FALSE)</f>
        <v>18.47%</v>
      </c>
      <c r="R2148" t="str">
        <f>VLOOKUP(C2148, Query[[Country]:[Density]],5,FALSE)</f>
        <v>148.28</v>
      </c>
      <c r="S2148" t="str">
        <f>VLOOKUP(C2148, Query[[Country]:[Land Area]],6, FALSE)</f>
        <v>9,388,211</v>
      </c>
      <c r="T2148" t="str">
        <f>VLOOKUP(C2148, Query[[Country]:[Area]],10, FALSE)</f>
        <v>9,706,961</v>
      </c>
      <c r="U2148" t="str">
        <f>VLOOKUP(C2148, Query[[Country]:[Region]],12, FALSE)</f>
        <v>Asia</v>
      </c>
      <c r="V2148" t="str">
        <f>VLOOKUP(C2148, Query[[Country]:[Subregion]],13, FALSE)</f>
        <v>Eastern Asia</v>
      </c>
      <c r="W2148" t="str">
        <f>VLOOKUP(C2148, Query[[Country]:[GDP (IMF)]],16, FALSE)</f>
        <v>$15.47 Tn</v>
      </c>
      <c r="X2148" t="str">
        <f>VLOOKUP(C2148, Query[[Country]:[GDP (UN)]],17, FALSE)</f>
        <v>$11.22 Tn</v>
      </c>
      <c r="Y2148">
        <f>VLOOKUP(C2148, Query[[Country]:[GDP Per Capita]],18, FALSE)</f>
        <v>10746.78</v>
      </c>
    </row>
    <row r="2149" spans="1:25" x14ac:dyDescent="0.2">
      <c r="A2149">
        <v>948</v>
      </c>
      <c r="B2149" t="s">
        <v>949</v>
      </c>
      <c r="C2149" t="s">
        <v>138</v>
      </c>
      <c r="D2149">
        <v>67</v>
      </c>
      <c r="E2149">
        <v>367</v>
      </c>
      <c r="F2149">
        <v>351</v>
      </c>
      <c r="G2149">
        <v>218</v>
      </c>
      <c r="H2149">
        <v>566</v>
      </c>
      <c r="I2149">
        <v>962</v>
      </c>
      <c r="J2149">
        <v>812</v>
      </c>
      <c r="K2149" t="s">
        <v>2787</v>
      </c>
      <c r="L2149">
        <v>871</v>
      </c>
      <c r="M2149">
        <v>44.08</v>
      </c>
      <c r="N2149">
        <v>2015</v>
      </c>
      <c r="O2149" t="str">
        <f>VLOOKUP(C2149, Query[[Country]:[Population Rank]],2,FALSE)</f>
        <v>1</v>
      </c>
      <c r="P2149" t="str">
        <f>VLOOKUP(C2149, Query[[Country]:[Growth Rate]],3,FALSE)</f>
        <v>0.39%</v>
      </c>
      <c r="Q2149" t="str">
        <f>VLOOKUP(C2149, Query[[Country]:[World Percentage]],4,FALSE)</f>
        <v>18.47%</v>
      </c>
      <c r="R2149" t="str">
        <f>VLOOKUP(C2149, Query[[Country]:[Density]],5,FALSE)</f>
        <v>148.28</v>
      </c>
      <c r="S2149" t="str">
        <f>VLOOKUP(C2149, Query[[Country]:[Land Area]],6, FALSE)</f>
        <v>9,388,211</v>
      </c>
      <c r="T2149" t="str">
        <f>VLOOKUP(C2149, Query[[Country]:[Area]],10, FALSE)</f>
        <v>9,706,961</v>
      </c>
      <c r="U2149" t="str">
        <f>VLOOKUP(C2149, Query[[Country]:[Region]],12, FALSE)</f>
        <v>Asia</v>
      </c>
      <c r="V2149" t="str">
        <f>VLOOKUP(C2149, Query[[Country]:[Subregion]],13, FALSE)</f>
        <v>Eastern Asia</v>
      </c>
      <c r="W2149" t="str">
        <f>VLOOKUP(C2149, Query[[Country]:[GDP (IMF)]],16, FALSE)</f>
        <v>$15.47 Tn</v>
      </c>
      <c r="X2149" t="str">
        <f>VLOOKUP(C2149, Query[[Country]:[GDP (UN)]],17, FALSE)</f>
        <v>$11.22 Tn</v>
      </c>
      <c r="Y2149">
        <f>VLOOKUP(C2149, Query[[Country]:[GDP Per Capita]],18, FALSE)</f>
        <v>10746.78</v>
      </c>
    </row>
    <row r="2150" spans="1:25" x14ac:dyDescent="0.2">
      <c r="A2150">
        <v>949</v>
      </c>
      <c r="B2150" t="s">
        <v>947</v>
      </c>
      <c r="C2150" t="s">
        <v>138</v>
      </c>
      <c r="D2150">
        <v>68</v>
      </c>
      <c r="E2150">
        <v>367</v>
      </c>
      <c r="F2150">
        <v>384</v>
      </c>
      <c r="G2150">
        <v>218</v>
      </c>
      <c r="H2150">
        <v>862</v>
      </c>
      <c r="I2150">
        <v>935</v>
      </c>
      <c r="J2150">
        <v>812</v>
      </c>
      <c r="K2150" t="s">
        <v>2908</v>
      </c>
      <c r="L2150">
        <v>778</v>
      </c>
      <c r="M2150">
        <v>44.08</v>
      </c>
      <c r="N2150">
        <v>2015</v>
      </c>
      <c r="O2150" t="str">
        <f>VLOOKUP(C2150, Query[[Country]:[Population Rank]],2,FALSE)</f>
        <v>1</v>
      </c>
      <c r="P2150" t="str">
        <f>VLOOKUP(C2150, Query[[Country]:[Growth Rate]],3,FALSE)</f>
        <v>0.39%</v>
      </c>
      <c r="Q2150" t="str">
        <f>VLOOKUP(C2150, Query[[Country]:[World Percentage]],4,FALSE)</f>
        <v>18.47%</v>
      </c>
      <c r="R2150" t="str">
        <f>VLOOKUP(C2150, Query[[Country]:[Density]],5,FALSE)</f>
        <v>148.28</v>
      </c>
      <c r="S2150" t="str">
        <f>VLOOKUP(C2150, Query[[Country]:[Land Area]],6, FALSE)</f>
        <v>9,388,211</v>
      </c>
      <c r="T2150" t="str">
        <f>VLOOKUP(C2150, Query[[Country]:[Area]],10, FALSE)</f>
        <v>9,706,961</v>
      </c>
      <c r="U2150" t="str">
        <f>VLOOKUP(C2150, Query[[Country]:[Region]],12, FALSE)</f>
        <v>Asia</v>
      </c>
      <c r="V2150" t="str">
        <f>VLOOKUP(C2150, Query[[Country]:[Subregion]],13, FALSE)</f>
        <v>Eastern Asia</v>
      </c>
      <c r="W2150" t="str">
        <f>VLOOKUP(C2150, Query[[Country]:[GDP (IMF)]],16, FALSE)</f>
        <v>$15.47 Tn</v>
      </c>
      <c r="X2150" t="str">
        <f>VLOOKUP(C2150, Query[[Country]:[GDP (UN)]],17, FALSE)</f>
        <v>$11.22 Tn</v>
      </c>
      <c r="Y2150">
        <f>VLOOKUP(C2150, Query[[Country]:[GDP Per Capita]],18, FALSE)</f>
        <v>10746.78</v>
      </c>
    </row>
    <row r="2151" spans="1:25" x14ac:dyDescent="0.2">
      <c r="A2151">
        <v>950</v>
      </c>
      <c r="B2151" t="s">
        <v>929</v>
      </c>
      <c r="C2151" t="s">
        <v>930</v>
      </c>
      <c r="D2151">
        <v>1</v>
      </c>
      <c r="E2151">
        <v>367</v>
      </c>
      <c r="F2151">
        <v>521</v>
      </c>
      <c r="G2151">
        <v>218</v>
      </c>
      <c r="H2151">
        <v>994</v>
      </c>
      <c r="I2151">
        <v>851</v>
      </c>
      <c r="J2151">
        <v>812</v>
      </c>
      <c r="K2151" t="s">
        <v>2846</v>
      </c>
      <c r="L2151">
        <v>689</v>
      </c>
      <c r="M2151">
        <v>44.08</v>
      </c>
      <c r="N2151">
        <v>2015</v>
      </c>
      <c r="O2151" t="str">
        <f>VLOOKUP(C2151, Query[[Country]:[Population Rank]],2,FALSE)</f>
        <v>93</v>
      </c>
      <c r="P2151" t="str">
        <f>VLOOKUP(C2151, Query[[Country]:[Growth Rate]],3,FALSE)</f>
        <v>1.23%</v>
      </c>
      <c r="Q2151" t="str">
        <f>VLOOKUP(C2151, Query[[Country]:[World Percentage]],4,FALSE)</f>
        <v>0.13%</v>
      </c>
      <c r="R2151" t="str">
        <f>VLOOKUP(C2151, Query[[Country]:[Density]],5,FALSE)</f>
        <v>118.31</v>
      </c>
      <c r="S2151" t="str">
        <f>VLOOKUP(C2151, Query[[Country]:[Land Area]],6, FALSE)</f>
        <v>83,600</v>
      </c>
      <c r="T2151" t="str">
        <f>VLOOKUP(C2151, Query[[Country]:[Area]],10, FALSE)</f>
        <v>83,600</v>
      </c>
      <c r="U2151" t="str">
        <f>VLOOKUP(C2151, Query[[Country]:[Region]],12, FALSE)</f>
        <v>Asia</v>
      </c>
      <c r="V2151" t="str">
        <f>VLOOKUP(C2151, Query[[Country]:[Subregion]],13, FALSE)</f>
        <v>Western Asia</v>
      </c>
      <c r="W2151" t="str">
        <f>VLOOKUP(C2151, Query[[Country]:[GDP (IMF)]],16, FALSE)</f>
        <v>$449.13 Bn</v>
      </c>
      <c r="X2151" t="str">
        <f>VLOOKUP(C2151, Query[[Country]:[GDP (UN)]],17, FALSE)</f>
        <v>$348.74 Bn</v>
      </c>
      <c r="Y2151">
        <f>VLOOKUP(C2151, Query[[Country]:[GDP Per Capita]],18, FALSE)</f>
        <v>45410.69</v>
      </c>
    </row>
    <row r="2152" spans="1:25" x14ac:dyDescent="0.2">
      <c r="A2152">
        <v>951</v>
      </c>
      <c r="B2152" t="s">
        <v>1016</v>
      </c>
      <c r="C2152" t="s">
        <v>92</v>
      </c>
      <c r="D2152">
        <v>34</v>
      </c>
      <c r="E2152">
        <v>367</v>
      </c>
      <c r="F2152">
        <v>567</v>
      </c>
      <c r="G2152">
        <v>218</v>
      </c>
      <c r="H2152">
        <v>918</v>
      </c>
      <c r="I2152">
        <v>880</v>
      </c>
      <c r="J2152">
        <v>812</v>
      </c>
      <c r="K2152" t="s">
        <v>2919</v>
      </c>
      <c r="L2152">
        <v>451</v>
      </c>
      <c r="M2152">
        <v>44.08</v>
      </c>
      <c r="N2152">
        <v>2015</v>
      </c>
      <c r="O2152" t="str">
        <f>VLOOKUP(C2152, Query[[Country]:[Population Rank]],2,FALSE)</f>
        <v>28</v>
      </c>
      <c r="P2152" t="str">
        <f>VLOOKUP(C2152, Query[[Country]:[Growth Rate]],3,FALSE)</f>
        <v>0.09%</v>
      </c>
      <c r="Q2152" t="str">
        <f>VLOOKUP(C2152, Query[[Country]:[World Percentage]],4,FALSE)</f>
        <v>0.66%</v>
      </c>
      <c r="R2152" t="str">
        <f>VLOOKUP(C2152, Query[[Country]:[Density]],5,FALSE)</f>
        <v>511.62</v>
      </c>
      <c r="S2152" t="str">
        <f>VLOOKUP(C2152, Query[[Country]:[Land Area]],6, FALSE)</f>
        <v>97,230</v>
      </c>
      <c r="T2152" t="str">
        <f>VLOOKUP(C2152, Query[[Country]:[Area]],10, FALSE)</f>
        <v>100,210</v>
      </c>
      <c r="U2152" t="str">
        <f>VLOOKUP(C2152, Query[[Country]:[Region]],12, FALSE)</f>
        <v>Asia</v>
      </c>
      <c r="V2152" t="str">
        <f>VLOOKUP(C2152, Query[[Country]:[Subregion]],13, FALSE)</f>
        <v>Eastern Asia</v>
      </c>
      <c r="W2152" t="str">
        <f>VLOOKUP(C2152, Query[[Country]:[GDP (IMF)]],16, FALSE)</f>
        <v>$1.74 Tn</v>
      </c>
      <c r="X2152" t="str">
        <f>VLOOKUP(C2152, Query[[Country]:[GDP (UN)]],17, FALSE)</f>
        <v>$1.41 Tn</v>
      </c>
      <c r="Y2152">
        <f>VLOOKUP(C2152, Query[[Country]:[GDP Per Capita]],18, FALSE)</f>
        <v>34023.56</v>
      </c>
    </row>
    <row r="2153" spans="1:25" x14ac:dyDescent="0.2">
      <c r="A2153">
        <v>952</v>
      </c>
      <c r="B2153" t="s">
        <v>934</v>
      </c>
      <c r="C2153" t="s">
        <v>92</v>
      </c>
      <c r="D2153">
        <v>35</v>
      </c>
      <c r="E2153">
        <v>367</v>
      </c>
      <c r="F2153">
        <v>567</v>
      </c>
      <c r="G2153">
        <v>218</v>
      </c>
      <c r="H2153">
        <v>884</v>
      </c>
      <c r="I2153">
        <v>908</v>
      </c>
      <c r="J2153">
        <v>812</v>
      </c>
      <c r="K2153" t="s">
        <v>2910</v>
      </c>
      <c r="L2153">
        <v>565</v>
      </c>
      <c r="M2153">
        <v>44.08</v>
      </c>
      <c r="N2153">
        <v>2015</v>
      </c>
      <c r="O2153" t="str">
        <f>VLOOKUP(C2153, Query[[Country]:[Population Rank]],2,FALSE)</f>
        <v>28</v>
      </c>
      <c r="P2153" t="str">
        <f>VLOOKUP(C2153, Query[[Country]:[Growth Rate]],3,FALSE)</f>
        <v>0.09%</v>
      </c>
      <c r="Q2153" t="str">
        <f>VLOOKUP(C2153, Query[[Country]:[World Percentage]],4,FALSE)</f>
        <v>0.66%</v>
      </c>
      <c r="R2153" t="str">
        <f>VLOOKUP(C2153, Query[[Country]:[Density]],5,FALSE)</f>
        <v>511.62</v>
      </c>
      <c r="S2153" t="str">
        <f>VLOOKUP(C2153, Query[[Country]:[Land Area]],6, FALSE)</f>
        <v>97,230</v>
      </c>
      <c r="T2153" t="str">
        <f>VLOOKUP(C2153, Query[[Country]:[Area]],10, FALSE)</f>
        <v>100,210</v>
      </c>
      <c r="U2153" t="str">
        <f>VLOOKUP(C2153, Query[[Country]:[Region]],12, FALSE)</f>
        <v>Asia</v>
      </c>
      <c r="V2153" t="str">
        <f>VLOOKUP(C2153, Query[[Country]:[Subregion]],13, FALSE)</f>
        <v>Eastern Asia</v>
      </c>
      <c r="W2153" t="str">
        <f>VLOOKUP(C2153, Query[[Country]:[GDP (IMF)]],16, FALSE)</f>
        <v>$1.74 Tn</v>
      </c>
      <c r="X2153" t="str">
        <f>VLOOKUP(C2153, Query[[Country]:[GDP (UN)]],17, FALSE)</f>
        <v>$1.41 Tn</v>
      </c>
      <c r="Y2153">
        <f>VLOOKUP(C2153, Query[[Country]:[GDP Per Capita]],18, FALSE)</f>
        <v>34023.56</v>
      </c>
    </row>
    <row r="2154" spans="1:25" x14ac:dyDescent="0.2">
      <c r="A2154">
        <v>953</v>
      </c>
      <c r="B2154" t="s">
        <v>1017</v>
      </c>
      <c r="C2154" t="s">
        <v>138</v>
      </c>
      <c r="D2154">
        <v>69</v>
      </c>
      <c r="E2154">
        <v>367</v>
      </c>
      <c r="F2154">
        <v>567</v>
      </c>
      <c r="G2154">
        <v>218</v>
      </c>
      <c r="H2154">
        <v>970</v>
      </c>
      <c r="I2154">
        <v>991</v>
      </c>
      <c r="J2154">
        <v>645</v>
      </c>
      <c r="K2154" t="s">
        <v>2846</v>
      </c>
      <c r="L2154">
        <v>839</v>
      </c>
      <c r="M2154">
        <v>44.07</v>
      </c>
      <c r="N2154">
        <v>2015</v>
      </c>
      <c r="O2154" t="str">
        <f>VLOOKUP(C2154, Query[[Country]:[Population Rank]],2,FALSE)</f>
        <v>1</v>
      </c>
      <c r="P2154" t="str">
        <f>VLOOKUP(C2154, Query[[Country]:[Growth Rate]],3,FALSE)</f>
        <v>0.39%</v>
      </c>
      <c r="Q2154" t="str">
        <f>VLOOKUP(C2154, Query[[Country]:[World Percentage]],4,FALSE)</f>
        <v>18.47%</v>
      </c>
      <c r="R2154" t="str">
        <f>VLOOKUP(C2154, Query[[Country]:[Density]],5,FALSE)</f>
        <v>148.28</v>
      </c>
      <c r="S2154" t="str">
        <f>VLOOKUP(C2154, Query[[Country]:[Land Area]],6, FALSE)</f>
        <v>9,388,211</v>
      </c>
      <c r="T2154" t="str">
        <f>VLOOKUP(C2154, Query[[Country]:[Area]],10, FALSE)</f>
        <v>9,706,961</v>
      </c>
      <c r="U2154" t="str">
        <f>VLOOKUP(C2154, Query[[Country]:[Region]],12, FALSE)</f>
        <v>Asia</v>
      </c>
      <c r="V2154" t="str">
        <f>VLOOKUP(C2154, Query[[Country]:[Subregion]],13, FALSE)</f>
        <v>Eastern Asia</v>
      </c>
      <c r="W2154" t="str">
        <f>VLOOKUP(C2154, Query[[Country]:[GDP (IMF)]],16, FALSE)</f>
        <v>$15.47 Tn</v>
      </c>
      <c r="X2154" t="str">
        <f>VLOOKUP(C2154, Query[[Country]:[GDP (UN)]],17, FALSE)</f>
        <v>$11.22 Tn</v>
      </c>
      <c r="Y2154">
        <f>VLOOKUP(C2154, Query[[Country]:[GDP Per Capita]],18, FALSE)</f>
        <v>10746.78</v>
      </c>
    </row>
    <row r="2155" spans="1:25" x14ac:dyDescent="0.2">
      <c r="A2155">
        <v>954</v>
      </c>
      <c r="B2155" t="s">
        <v>2832</v>
      </c>
      <c r="C2155" t="s">
        <v>428</v>
      </c>
      <c r="D2155">
        <v>10</v>
      </c>
      <c r="E2155">
        <v>367</v>
      </c>
      <c r="F2155">
        <v>567</v>
      </c>
      <c r="G2155">
        <v>218</v>
      </c>
      <c r="H2155">
        <v>931</v>
      </c>
      <c r="I2155">
        <v>957</v>
      </c>
      <c r="J2155">
        <v>812</v>
      </c>
      <c r="K2155" t="s">
        <v>2846</v>
      </c>
      <c r="L2155">
        <v>871</v>
      </c>
      <c r="M2155">
        <v>44.07</v>
      </c>
      <c r="N2155">
        <v>2015</v>
      </c>
      <c r="O2155" t="str">
        <f>VLOOKUP(C2155, Query[[Country]:[Population Rank]],2,FALSE)</f>
        <v>17</v>
      </c>
      <c r="P2155" t="str">
        <f>VLOOKUP(C2155, Query[[Country]:[Growth Rate]],3,FALSE)</f>
        <v>1.09%</v>
      </c>
      <c r="Q2155" t="str">
        <f>VLOOKUP(C2155, Query[[Country]:[World Percentage]],4,FALSE)</f>
        <v>1.08%</v>
      </c>
      <c r="R2155" t="str">
        <f>VLOOKUP(C2155, Query[[Country]:[Density]],5,FALSE)</f>
        <v>107.64</v>
      </c>
      <c r="S2155" t="str">
        <f>VLOOKUP(C2155, Query[[Country]:[Land Area]],6, FALSE)</f>
        <v>769,630</v>
      </c>
      <c r="T2155" t="str">
        <f>VLOOKUP(C2155, Query[[Country]:[Area]],10, FALSE)</f>
        <v>783,562</v>
      </c>
      <c r="U2155" t="str">
        <f>VLOOKUP(C2155, Query[[Country]:[Region]],12, FALSE)</f>
        <v>Asia</v>
      </c>
      <c r="V2155" t="str">
        <f>VLOOKUP(C2155, Query[[Country]:[Subregion]],13, FALSE)</f>
        <v>Western Asia</v>
      </c>
      <c r="W2155" t="str">
        <f>VLOOKUP(C2155, Query[[Country]:[GDP (IMF)]],16, FALSE)</f>
        <v>$809.55 Bn</v>
      </c>
      <c r="X2155" t="str">
        <f>VLOOKUP(C2155, Query[[Country]:[GDP (UN)]],17, FALSE)</f>
        <v>$863.71 Bn</v>
      </c>
      <c r="Y2155">
        <f>VLOOKUP(C2155, Query[[Country]:[GDP Per Capita]],18, FALSE)</f>
        <v>9598.81</v>
      </c>
    </row>
    <row r="2156" spans="1:25" x14ac:dyDescent="0.2">
      <c r="A2156">
        <v>955</v>
      </c>
      <c r="B2156" t="s">
        <v>863</v>
      </c>
      <c r="C2156" t="s">
        <v>138</v>
      </c>
      <c r="D2156">
        <v>70</v>
      </c>
      <c r="E2156">
        <v>367</v>
      </c>
      <c r="F2156">
        <v>336</v>
      </c>
      <c r="G2156">
        <v>218</v>
      </c>
      <c r="H2156">
        <v>793</v>
      </c>
      <c r="I2156">
        <v>897</v>
      </c>
      <c r="J2156">
        <v>812</v>
      </c>
      <c r="K2156" t="s">
        <v>2920</v>
      </c>
      <c r="L2156">
        <v>688</v>
      </c>
      <c r="M2156">
        <v>44.07</v>
      </c>
      <c r="N2156">
        <v>2015</v>
      </c>
      <c r="O2156" t="str">
        <f>VLOOKUP(C2156, Query[[Country]:[Population Rank]],2,FALSE)</f>
        <v>1</v>
      </c>
      <c r="P2156" t="str">
        <f>VLOOKUP(C2156, Query[[Country]:[Growth Rate]],3,FALSE)</f>
        <v>0.39%</v>
      </c>
      <c r="Q2156" t="str">
        <f>VLOOKUP(C2156, Query[[Country]:[World Percentage]],4,FALSE)</f>
        <v>18.47%</v>
      </c>
      <c r="R2156" t="str">
        <f>VLOOKUP(C2156, Query[[Country]:[Density]],5,FALSE)</f>
        <v>148.28</v>
      </c>
      <c r="S2156" t="str">
        <f>VLOOKUP(C2156, Query[[Country]:[Land Area]],6, FALSE)</f>
        <v>9,388,211</v>
      </c>
      <c r="T2156" t="str">
        <f>VLOOKUP(C2156, Query[[Country]:[Area]],10, FALSE)</f>
        <v>9,706,961</v>
      </c>
      <c r="U2156" t="str">
        <f>VLOOKUP(C2156, Query[[Country]:[Region]],12, FALSE)</f>
        <v>Asia</v>
      </c>
      <c r="V2156" t="str">
        <f>VLOOKUP(C2156, Query[[Country]:[Subregion]],13, FALSE)</f>
        <v>Eastern Asia</v>
      </c>
      <c r="W2156" t="str">
        <f>VLOOKUP(C2156, Query[[Country]:[GDP (IMF)]],16, FALSE)</f>
        <v>$15.47 Tn</v>
      </c>
      <c r="X2156" t="str">
        <f>VLOOKUP(C2156, Query[[Country]:[GDP (UN)]],17, FALSE)</f>
        <v>$11.22 Tn</v>
      </c>
      <c r="Y2156">
        <f>VLOOKUP(C2156, Query[[Country]:[GDP Per Capita]],18, FALSE)</f>
        <v>10746.78</v>
      </c>
    </row>
    <row r="2157" spans="1:25" x14ac:dyDescent="0.2">
      <c r="A2157">
        <v>956</v>
      </c>
      <c r="B2157" t="s">
        <v>959</v>
      </c>
      <c r="C2157" t="s">
        <v>774</v>
      </c>
      <c r="D2157">
        <v>7</v>
      </c>
      <c r="E2157">
        <v>367</v>
      </c>
      <c r="F2157">
        <v>567</v>
      </c>
      <c r="G2157">
        <v>218</v>
      </c>
      <c r="H2157">
        <v>865</v>
      </c>
      <c r="I2157">
        <v>962</v>
      </c>
      <c r="J2157">
        <v>645</v>
      </c>
      <c r="K2157" t="s">
        <v>2910</v>
      </c>
      <c r="L2157">
        <v>871</v>
      </c>
      <c r="M2157">
        <v>44.07</v>
      </c>
      <c r="N2157">
        <v>2015</v>
      </c>
      <c r="O2157" t="str">
        <f>VLOOKUP(C2157, Query[[Country]:[Population Rank]],2,FALSE)</f>
        <v>18</v>
      </c>
      <c r="P2157" t="str">
        <f>VLOOKUP(C2157, Query[[Country]:[Growth Rate]],3,FALSE)</f>
        <v>1.30%</v>
      </c>
      <c r="Q2157" t="str">
        <f>VLOOKUP(C2157, Query[[Country]:[World Percentage]],4,FALSE)</f>
        <v>1.08%</v>
      </c>
      <c r="R2157" t="str">
        <f>VLOOKUP(C2157, Query[[Country]:[Density]],5,FALSE)</f>
        <v>50.96</v>
      </c>
      <c r="S2157" t="str">
        <f>VLOOKUP(C2157, Query[[Country]:[Land Area]],6, FALSE)</f>
        <v>1,628,550</v>
      </c>
      <c r="T2157" t="str">
        <f>VLOOKUP(C2157, Query[[Country]:[Area]],10, FALSE)</f>
        <v>1,648,195</v>
      </c>
      <c r="U2157" t="str">
        <f>VLOOKUP(C2157, Query[[Country]:[Region]],12, FALSE)</f>
        <v>Asia</v>
      </c>
      <c r="V2157" t="str">
        <f>VLOOKUP(C2157, Query[[Country]:[Subregion]],13, FALSE)</f>
        <v>Southern Asia</v>
      </c>
      <c r="W2157" t="str">
        <f>VLOOKUP(C2157, Query[[Country]:[GDP (IMF)]],16, FALSE)</f>
        <v>$495.69 Bn</v>
      </c>
      <c r="X2157" t="str">
        <f>VLOOKUP(C2157, Query[[Country]:[GDP (UN)]],17, FALSE)</f>
        <v>$425.40 Bn</v>
      </c>
      <c r="Y2157">
        <f>VLOOKUP(C2157, Query[[Country]:[GDP Per Capita]],18, FALSE)</f>
        <v>5901.61</v>
      </c>
    </row>
    <row r="2158" spans="1:25" x14ac:dyDescent="0.2">
      <c r="A2158">
        <v>957</v>
      </c>
      <c r="B2158" t="s">
        <v>944</v>
      </c>
      <c r="C2158" t="s">
        <v>138</v>
      </c>
      <c r="D2158">
        <v>71</v>
      </c>
      <c r="E2158">
        <v>367</v>
      </c>
      <c r="F2158">
        <v>567</v>
      </c>
      <c r="G2158">
        <v>218</v>
      </c>
      <c r="H2158">
        <v>737</v>
      </c>
      <c r="I2158">
        <v>809</v>
      </c>
      <c r="J2158">
        <v>645</v>
      </c>
      <c r="K2158" t="s">
        <v>2919</v>
      </c>
      <c r="L2158">
        <v>721</v>
      </c>
      <c r="M2158">
        <v>44.07</v>
      </c>
      <c r="N2158">
        <v>2015</v>
      </c>
      <c r="O2158" t="str">
        <f>VLOOKUP(C2158, Query[[Country]:[Population Rank]],2,FALSE)</f>
        <v>1</v>
      </c>
      <c r="P2158" t="str">
        <f>VLOOKUP(C2158, Query[[Country]:[Growth Rate]],3,FALSE)</f>
        <v>0.39%</v>
      </c>
      <c r="Q2158" t="str">
        <f>VLOOKUP(C2158, Query[[Country]:[World Percentage]],4,FALSE)</f>
        <v>18.47%</v>
      </c>
      <c r="R2158" t="str">
        <f>VLOOKUP(C2158, Query[[Country]:[Density]],5,FALSE)</f>
        <v>148.28</v>
      </c>
      <c r="S2158" t="str">
        <f>VLOOKUP(C2158, Query[[Country]:[Land Area]],6, FALSE)</f>
        <v>9,388,211</v>
      </c>
      <c r="T2158" t="str">
        <f>VLOOKUP(C2158, Query[[Country]:[Area]],10, FALSE)</f>
        <v>9,706,961</v>
      </c>
      <c r="U2158" t="str">
        <f>VLOOKUP(C2158, Query[[Country]:[Region]],12, FALSE)</f>
        <v>Asia</v>
      </c>
      <c r="V2158" t="str">
        <f>VLOOKUP(C2158, Query[[Country]:[Subregion]],13, FALSE)</f>
        <v>Eastern Asia</v>
      </c>
      <c r="W2158" t="str">
        <f>VLOOKUP(C2158, Query[[Country]:[GDP (IMF)]],16, FALSE)</f>
        <v>$15.47 Tn</v>
      </c>
      <c r="X2158" t="str">
        <f>VLOOKUP(C2158, Query[[Country]:[GDP (UN)]],17, FALSE)</f>
        <v>$11.22 Tn</v>
      </c>
      <c r="Y2158">
        <f>VLOOKUP(C2158, Query[[Country]:[GDP Per Capita]],18, FALSE)</f>
        <v>10746.78</v>
      </c>
    </row>
    <row r="2159" spans="1:25" x14ac:dyDescent="0.2">
      <c r="A2159">
        <v>958</v>
      </c>
      <c r="B2159" t="s">
        <v>963</v>
      </c>
      <c r="C2159" t="s">
        <v>774</v>
      </c>
      <c r="D2159">
        <v>8</v>
      </c>
      <c r="E2159">
        <v>367</v>
      </c>
      <c r="F2159">
        <v>567</v>
      </c>
      <c r="G2159">
        <v>218</v>
      </c>
      <c r="H2159">
        <v>725</v>
      </c>
      <c r="I2159">
        <v>962</v>
      </c>
      <c r="J2159">
        <v>645</v>
      </c>
      <c r="K2159" t="s">
        <v>2919</v>
      </c>
      <c r="L2159">
        <v>871</v>
      </c>
      <c r="M2159">
        <v>44.07</v>
      </c>
      <c r="N2159">
        <v>2015</v>
      </c>
      <c r="O2159" t="str">
        <f>VLOOKUP(C2159, Query[[Country]:[Population Rank]],2,FALSE)</f>
        <v>18</v>
      </c>
      <c r="P2159" t="str">
        <f>VLOOKUP(C2159, Query[[Country]:[Growth Rate]],3,FALSE)</f>
        <v>1.30%</v>
      </c>
      <c r="Q2159" t="str">
        <f>VLOOKUP(C2159, Query[[Country]:[World Percentage]],4,FALSE)</f>
        <v>1.08%</v>
      </c>
      <c r="R2159" t="str">
        <f>VLOOKUP(C2159, Query[[Country]:[Density]],5,FALSE)</f>
        <v>50.96</v>
      </c>
      <c r="S2159" t="str">
        <f>VLOOKUP(C2159, Query[[Country]:[Land Area]],6, FALSE)</f>
        <v>1,628,550</v>
      </c>
      <c r="T2159" t="str">
        <f>VLOOKUP(C2159, Query[[Country]:[Area]],10, FALSE)</f>
        <v>1,648,195</v>
      </c>
      <c r="U2159" t="str">
        <f>VLOOKUP(C2159, Query[[Country]:[Region]],12, FALSE)</f>
        <v>Asia</v>
      </c>
      <c r="V2159" t="str">
        <f>VLOOKUP(C2159, Query[[Country]:[Subregion]],13, FALSE)</f>
        <v>Southern Asia</v>
      </c>
      <c r="W2159" t="str">
        <f>VLOOKUP(C2159, Query[[Country]:[GDP (IMF)]],16, FALSE)</f>
        <v>$495.69 Bn</v>
      </c>
      <c r="X2159" t="str">
        <f>VLOOKUP(C2159, Query[[Country]:[GDP (UN)]],17, FALSE)</f>
        <v>$425.40 Bn</v>
      </c>
      <c r="Y2159">
        <f>VLOOKUP(C2159, Query[[Country]:[GDP Per Capita]],18, FALSE)</f>
        <v>5901.61</v>
      </c>
    </row>
    <row r="2160" spans="1:25" x14ac:dyDescent="0.2">
      <c r="A2160">
        <v>959</v>
      </c>
      <c r="B2160" t="s">
        <v>939</v>
      </c>
      <c r="C2160" t="s">
        <v>159</v>
      </c>
      <c r="D2160">
        <v>39</v>
      </c>
      <c r="E2160">
        <v>367</v>
      </c>
      <c r="F2160">
        <v>567</v>
      </c>
      <c r="G2160">
        <v>218</v>
      </c>
      <c r="H2160">
        <v>972</v>
      </c>
      <c r="I2160">
        <v>831</v>
      </c>
      <c r="J2160">
        <v>812</v>
      </c>
      <c r="K2160" t="s">
        <v>2910</v>
      </c>
      <c r="L2160">
        <v>697</v>
      </c>
      <c r="M2160">
        <v>44.07</v>
      </c>
      <c r="N2160">
        <v>2015</v>
      </c>
      <c r="O2160" t="str">
        <f>VLOOKUP(C2160, Query[[Country]:[Population Rank]],2,FALSE)</f>
        <v>30</v>
      </c>
      <c r="P2160" t="str">
        <f>VLOOKUP(C2160, Query[[Country]:[Growth Rate]],3,FALSE)</f>
        <v>0.04%</v>
      </c>
      <c r="Q2160" t="str">
        <f>VLOOKUP(C2160, Query[[Country]:[World Percentage]],4,FALSE)</f>
        <v>0.60%</v>
      </c>
      <c r="R2160" t="str">
        <f>VLOOKUP(C2160, Query[[Country]:[Density]],5,FALSE)</f>
        <v>92.40</v>
      </c>
      <c r="S2160" t="str">
        <f>VLOOKUP(C2160, Query[[Country]:[Land Area]],6, FALSE)</f>
        <v>498,800</v>
      </c>
      <c r="T2160" t="str">
        <f>VLOOKUP(C2160, Query[[Country]:[Area]],10, FALSE)</f>
        <v>505,992</v>
      </c>
      <c r="U2160" t="str">
        <f>VLOOKUP(C2160, Query[[Country]:[Region]],12, FALSE)</f>
        <v>Europe</v>
      </c>
      <c r="V2160" t="str">
        <f>VLOOKUP(C2160, Query[[Country]:[Subregion]],13, FALSE)</f>
        <v>Southern Europe</v>
      </c>
      <c r="W2160" t="str">
        <f>VLOOKUP(C2160, Query[[Country]:[GDP (IMF)]],16, FALSE)</f>
        <v>$1.50 Tn</v>
      </c>
      <c r="X2160" t="str">
        <f>VLOOKUP(C2160, Query[[Country]:[GDP (UN)]],17, FALSE)</f>
        <v>$1.24 Tn</v>
      </c>
      <c r="Y2160">
        <f>VLOOKUP(C2160, Query[[Country]:[GDP Per Capita]],18, FALSE)</f>
        <v>32019.83</v>
      </c>
    </row>
    <row r="2161" spans="1:25" x14ac:dyDescent="0.2">
      <c r="A2161">
        <v>960</v>
      </c>
      <c r="B2161" t="s">
        <v>2836</v>
      </c>
      <c r="C2161" t="s">
        <v>485</v>
      </c>
      <c r="D2161">
        <v>4</v>
      </c>
      <c r="E2161">
        <v>367</v>
      </c>
      <c r="F2161">
        <v>567</v>
      </c>
      <c r="G2161">
        <v>218</v>
      </c>
      <c r="H2161">
        <v>955</v>
      </c>
      <c r="I2161">
        <v>923</v>
      </c>
      <c r="J2161">
        <v>368</v>
      </c>
      <c r="K2161" t="s">
        <v>2916</v>
      </c>
      <c r="L2161">
        <v>645</v>
      </c>
      <c r="M2161">
        <v>44.07</v>
      </c>
      <c r="N2161">
        <v>2015</v>
      </c>
      <c r="O2161" t="str">
        <f>VLOOKUP(C2161, Query[[Country]:[Population Rank]],2,FALSE)</f>
        <v>63</v>
      </c>
      <c r="P2161" t="str">
        <f>VLOOKUP(C2161, Query[[Country]:[Growth Rate]],3,FALSE)</f>
        <v>0.87%</v>
      </c>
      <c r="Q2161" t="str">
        <f>VLOOKUP(C2161, Query[[Country]:[World Percentage]],4,FALSE)</f>
        <v>0.25%</v>
      </c>
      <c r="R2161" t="str">
        <f>VLOOKUP(C2161, Query[[Country]:[Density]],5,FALSE)</f>
        <v>25.28</v>
      </c>
      <c r="S2161" t="str">
        <f>VLOOKUP(C2161, Query[[Country]:[Land Area]],6, FALSE)</f>
        <v>743,532</v>
      </c>
      <c r="T2161" t="str">
        <f>VLOOKUP(C2161, Query[[Country]:[Area]],10, FALSE)</f>
        <v>756,102</v>
      </c>
      <c r="U2161" t="str">
        <f>VLOOKUP(C2161, Query[[Country]:[Region]],12, FALSE)</f>
        <v>Americas</v>
      </c>
      <c r="V2161" t="str">
        <f>VLOOKUP(C2161, Query[[Country]:[Subregion]],13, FALSE)</f>
        <v>South America</v>
      </c>
      <c r="W2161" t="str">
        <f>VLOOKUP(C2161, Query[[Country]:[GDP (IMF)]],16, FALSE)</f>
        <v>$313.56 Bn</v>
      </c>
      <c r="X2161" t="str">
        <f>VLOOKUP(C2161, Query[[Country]:[GDP (UN)]],17, FALSE)</f>
        <v>$247.05 Bn</v>
      </c>
      <c r="Y2161">
        <f>VLOOKUP(C2161, Query[[Country]:[GDP Per Capita]],18, FALSE)</f>
        <v>16402.89</v>
      </c>
    </row>
    <row r="2162" spans="1:25" x14ac:dyDescent="0.2">
      <c r="A2162">
        <v>961</v>
      </c>
      <c r="B2162" t="s">
        <v>985</v>
      </c>
      <c r="C2162" t="s">
        <v>168</v>
      </c>
      <c r="D2162">
        <v>15</v>
      </c>
      <c r="E2162">
        <v>367</v>
      </c>
      <c r="F2162">
        <v>567</v>
      </c>
      <c r="G2162">
        <v>218</v>
      </c>
      <c r="H2162">
        <v>929</v>
      </c>
      <c r="I2162">
        <v>923</v>
      </c>
      <c r="J2162">
        <v>645</v>
      </c>
      <c r="K2162" t="s">
        <v>2910</v>
      </c>
      <c r="L2162">
        <v>871</v>
      </c>
      <c r="M2162">
        <v>44.07</v>
      </c>
      <c r="N2162">
        <v>2015</v>
      </c>
      <c r="O2162" t="str">
        <f>VLOOKUP(C2162, Query[[Country]:[Population Rank]],2,FALSE)</f>
        <v>6</v>
      </c>
      <c r="P2162" t="str">
        <f>VLOOKUP(C2162, Query[[Country]:[Growth Rate]],3,FALSE)</f>
        <v>0.72%</v>
      </c>
      <c r="Q2162" t="str">
        <f>VLOOKUP(C2162, Query[[Country]:[World Percentage]],4,FALSE)</f>
        <v>2.73%</v>
      </c>
      <c r="R2162" t="str">
        <f>VLOOKUP(C2162, Query[[Country]:[Density]],5,FALSE)</f>
        <v>24.96</v>
      </c>
      <c r="S2162" t="str">
        <f>VLOOKUP(C2162, Query[[Country]:[Land Area]],6, FALSE)</f>
        <v>8,358,140</v>
      </c>
      <c r="T2162" t="str">
        <f>VLOOKUP(C2162, Query[[Country]:[Area]],10, FALSE)</f>
        <v>8,515,767</v>
      </c>
      <c r="U2162" t="str">
        <f>VLOOKUP(C2162, Query[[Country]:[Region]],12, FALSE)</f>
        <v>Americas</v>
      </c>
      <c r="V2162" t="str">
        <f>VLOOKUP(C2162, Query[[Country]:[Subregion]],13, FALSE)</f>
        <v>South America</v>
      </c>
      <c r="W2162" t="str">
        <f>VLOOKUP(C2162, Query[[Country]:[GDP (IMF)]],16, FALSE)</f>
        <v>$2.06 Tn</v>
      </c>
      <c r="X2162" t="str">
        <f>VLOOKUP(C2162, Query[[Country]:[GDP (UN)]],17, FALSE)</f>
        <v>$1.80 Tn</v>
      </c>
      <c r="Y2162">
        <f>VLOOKUP(C2162, Query[[Country]:[GDP Per Capita]],18, FALSE)</f>
        <v>9703.17</v>
      </c>
    </row>
    <row r="2163" spans="1:25" x14ac:dyDescent="0.2">
      <c r="A2163">
        <v>962</v>
      </c>
      <c r="B2163" t="s">
        <v>2838</v>
      </c>
      <c r="C2163" t="s">
        <v>979</v>
      </c>
      <c r="D2163">
        <v>1</v>
      </c>
      <c r="E2163">
        <v>367</v>
      </c>
      <c r="F2163">
        <v>567</v>
      </c>
      <c r="G2163">
        <v>218</v>
      </c>
      <c r="H2163">
        <v>998</v>
      </c>
      <c r="I2163">
        <v>793</v>
      </c>
      <c r="J2163">
        <v>645</v>
      </c>
      <c r="K2163" t="s">
        <v>2910</v>
      </c>
      <c r="L2163">
        <v>871</v>
      </c>
      <c r="M2163">
        <v>44.06</v>
      </c>
      <c r="N2163">
        <v>2015</v>
      </c>
      <c r="O2163" t="str">
        <f>VLOOKUP(C2163, Query[[Country]:[Population Rank]],2,FALSE)</f>
        <v>141</v>
      </c>
      <c r="P2163" t="str">
        <f>VLOOKUP(C2163, Query[[Country]:[Growth Rate]],3,FALSE)</f>
        <v>-2.47%</v>
      </c>
      <c r="Q2163" t="str">
        <f>VLOOKUP(C2163, Query[[Country]:[World Percentage]],4,FALSE)</f>
        <v>0.04%</v>
      </c>
      <c r="R2163" t="str">
        <f>VLOOKUP(C2163, Query[[Country]:[Density]],5,FALSE)</f>
        <v>322.53</v>
      </c>
      <c r="S2163" t="str">
        <f>VLOOKUP(C2163, Query[[Country]:[Land Area]],6, FALSE)</f>
        <v>8,870</v>
      </c>
      <c r="T2163" t="str">
        <f>VLOOKUP(C2163, Query[[Country]:[Area]],10, FALSE)</f>
        <v>8,870</v>
      </c>
      <c r="U2163" t="str">
        <f>VLOOKUP(C2163, Query[[Country]:[Region]],12, FALSE)</f>
        <v>Americas</v>
      </c>
      <c r="V2163" t="str">
        <f>VLOOKUP(C2163, Query[[Country]:[Subregion]],13, FALSE)</f>
        <v>Caribbean</v>
      </c>
      <c r="W2163" t="str">
        <f>VLOOKUP(C2163, Query[[Country]:[GDP (IMF)]],16, FALSE)</f>
        <v>$104.12 Bn</v>
      </c>
      <c r="X2163" t="str">
        <f>VLOOKUP(C2163, Query[[Country]:[GDP (UN)]],17, FALSE)</f>
        <v>$105.03 Bn</v>
      </c>
      <c r="Y2163">
        <f>VLOOKUP(C2163, Query[[Country]:[GDP Per Capita]],18, FALSE)</f>
        <v>36393.69</v>
      </c>
    </row>
    <row r="2164" spans="1:25" x14ac:dyDescent="0.2">
      <c r="A2164">
        <v>963</v>
      </c>
      <c r="B2164" t="s">
        <v>958</v>
      </c>
      <c r="C2164" t="s">
        <v>138</v>
      </c>
      <c r="D2164">
        <v>72</v>
      </c>
      <c r="E2164">
        <v>367</v>
      </c>
      <c r="F2164">
        <v>567</v>
      </c>
      <c r="G2164">
        <v>218</v>
      </c>
      <c r="H2164">
        <v>801</v>
      </c>
      <c r="I2164">
        <v>758</v>
      </c>
      <c r="J2164">
        <v>812</v>
      </c>
      <c r="K2164" t="s">
        <v>2919</v>
      </c>
      <c r="L2164">
        <v>782</v>
      </c>
      <c r="M2164">
        <v>44.06</v>
      </c>
      <c r="N2164">
        <v>2015</v>
      </c>
      <c r="O2164" t="str">
        <f>VLOOKUP(C2164, Query[[Country]:[Population Rank]],2,FALSE)</f>
        <v>1</v>
      </c>
      <c r="P2164" t="str">
        <f>VLOOKUP(C2164, Query[[Country]:[Growth Rate]],3,FALSE)</f>
        <v>0.39%</v>
      </c>
      <c r="Q2164" t="str">
        <f>VLOOKUP(C2164, Query[[Country]:[World Percentage]],4,FALSE)</f>
        <v>18.47%</v>
      </c>
      <c r="R2164" t="str">
        <f>VLOOKUP(C2164, Query[[Country]:[Density]],5,FALSE)</f>
        <v>148.28</v>
      </c>
      <c r="S2164" t="str">
        <f>VLOOKUP(C2164, Query[[Country]:[Land Area]],6, FALSE)</f>
        <v>9,388,211</v>
      </c>
      <c r="T2164" t="str">
        <f>VLOOKUP(C2164, Query[[Country]:[Area]],10, FALSE)</f>
        <v>9,706,961</v>
      </c>
      <c r="U2164" t="str">
        <f>VLOOKUP(C2164, Query[[Country]:[Region]],12, FALSE)</f>
        <v>Asia</v>
      </c>
      <c r="V2164" t="str">
        <f>VLOOKUP(C2164, Query[[Country]:[Subregion]],13, FALSE)</f>
        <v>Eastern Asia</v>
      </c>
      <c r="W2164" t="str">
        <f>VLOOKUP(C2164, Query[[Country]:[GDP (IMF)]],16, FALSE)</f>
        <v>$15.47 Tn</v>
      </c>
      <c r="X2164" t="str">
        <f>VLOOKUP(C2164, Query[[Country]:[GDP (UN)]],17, FALSE)</f>
        <v>$11.22 Tn</v>
      </c>
      <c r="Y2164">
        <f>VLOOKUP(C2164, Query[[Country]:[GDP Per Capita]],18, FALSE)</f>
        <v>10746.78</v>
      </c>
    </row>
    <row r="2165" spans="1:25" x14ac:dyDescent="0.2">
      <c r="A2165">
        <v>964</v>
      </c>
      <c r="B2165" t="s">
        <v>957</v>
      </c>
      <c r="C2165" t="s">
        <v>452</v>
      </c>
      <c r="D2165">
        <v>9</v>
      </c>
      <c r="E2165">
        <v>367</v>
      </c>
      <c r="F2165">
        <v>567</v>
      </c>
      <c r="G2165">
        <v>218</v>
      </c>
      <c r="H2165">
        <v>867</v>
      </c>
      <c r="I2165">
        <v>864</v>
      </c>
      <c r="J2165">
        <v>511</v>
      </c>
      <c r="K2165" t="s">
        <v>2919</v>
      </c>
      <c r="L2165">
        <v>871</v>
      </c>
      <c r="M2165">
        <v>44.06</v>
      </c>
      <c r="N2165">
        <v>2015</v>
      </c>
      <c r="O2165" t="str">
        <f>VLOOKUP(C2165, Query[[Country]:[Population Rank]],2,FALSE)</f>
        <v>38</v>
      </c>
      <c r="P2165" t="str">
        <f>VLOOKUP(C2165, Query[[Country]:[Growth Rate]],3,FALSE)</f>
        <v>-0.11%</v>
      </c>
      <c r="Q2165" t="str">
        <f>VLOOKUP(C2165, Query[[Country]:[World Percentage]],4,FALSE)</f>
        <v>0.49%</v>
      </c>
      <c r="R2165" t="str">
        <f>VLOOKUP(C2165, Query[[Country]:[Density]],5,FALSE)</f>
        <v>121.04</v>
      </c>
      <c r="S2165" t="str">
        <f>VLOOKUP(C2165, Query[[Country]:[Land Area]],6, FALSE)</f>
        <v>306,230</v>
      </c>
      <c r="T2165" t="str">
        <f>VLOOKUP(C2165, Query[[Country]:[Area]],10, FALSE)</f>
        <v>312,679</v>
      </c>
      <c r="U2165" t="str">
        <f>VLOOKUP(C2165, Query[[Country]:[Region]],12, FALSE)</f>
        <v>Europe</v>
      </c>
      <c r="V2165" t="str">
        <f>VLOOKUP(C2165, Query[[Country]:[Subregion]],13, FALSE)</f>
        <v>Eastern Europe</v>
      </c>
      <c r="W2165" t="str">
        <f>VLOOKUP(C2165, Query[[Country]:[GDP (IMF)]],16, FALSE)</f>
        <v>$643.27 Bn</v>
      </c>
      <c r="X2165" t="str">
        <f>VLOOKUP(C2165, Query[[Country]:[GDP (UN)]],17, FALSE)</f>
        <v>$471.40 Bn</v>
      </c>
      <c r="Y2165">
        <f>VLOOKUP(C2165, Query[[Country]:[GDP Per Capita]],18, FALSE)</f>
        <v>16996.87</v>
      </c>
    </row>
    <row r="2166" spans="1:25" x14ac:dyDescent="0.2">
      <c r="A2166">
        <v>965</v>
      </c>
      <c r="B2166" t="s">
        <v>968</v>
      </c>
      <c r="C2166" t="s">
        <v>820</v>
      </c>
      <c r="D2166">
        <v>2</v>
      </c>
      <c r="E2166">
        <v>367</v>
      </c>
      <c r="F2166">
        <v>567</v>
      </c>
      <c r="G2166">
        <v>218</v>
      </c>
      <c r="H2166">
        <v>875</v>
      </c>
      <c r="I2166">
        <v>832</v>
      </c>
      <c r="J2166">
        <v>511</v>
      </c>
      <c r="K2166" t="s">
        <v>2919</v>
      </c>
      <c r="L2166">
        <v>871</v>
      </c>
      <c r="M2166">
        <v>44.06</v>
      </c>
      <c r="N2166">
        <v>2015</v>
      </c>
      <c r="O2166" t="str">
        <f>VLOOKUP(C2166, Query[[Country]:[Population Rank]],2,FALSE)</f>
        <v>14</v>
      </c>
      <c r="P2166" t="str">
        <f>VLOOKUP(C2166, Query[[Country]:[Growth Rate]],3,FALSE)</f>
        <v>1.94%</v>
      </c>
      <c r="Q2166" t="str">
        <f>VLOOKUP(C2166, Query[[Country]:[World Percentage]],4,FALSE)</f>
        <v>1.31%</v>
      </c>
      <c r="R2166" t="str">
        <f>VLOOKUP(C2166, Query[[Country]:[Density]],5,FALSE)</f>
        <v>102.08</v>
      </c>
      <c r="S2166" t="str">
        <f>VLOOKUP(C2166, Query[[Country]:[Land Area]],6, FALSE)</f>
        <v>995,450</v>
      </c>
      <c r="T2166" t="str">
        <f>VLOOKUP(C2166, Query[[Country]:[Area]],10, FALSE)</f>
        <v>1,002,450</v>
      </c>
      <c r="U2166" t="str">
        <f>VLOOKUP(C2166, Query[[Country]:[Region]],12, FALSE)</f>
        <v>Africa</v>
      </c>
      <c r="V2166" t="str">
        <f>VLOOKUP(C2166, Query[[Country]:[Subregion]],13, FALSE)</f>
        <v>Northern Africa</v>
      </c>
      <c r="W2166" t="str">
        <f>VLOOKUP(C2166, Query[[Country]:[GDP (IMF)]],16, FALSE)</f>
        <v>$331.36 Bn</v>
      </c>
      <c r="X2166" t="str">
        <f>VLOOKUP(C2166, Query[[Country]:[GDP (UN)]],17, FALSE)</f>
        <v>$270.14 Bn</v>
      </c>
      <c r="Y2166">
        <f>VLOOKUP(C2166, Query[[Country]:[GDP Per Capita]],18, FALSE)</f>
        <v>3238.01</v>
      </c>
    </row>
    <row r="2167" spans="1:25" x14ac:dyDescent="0.2">
      <c r="A2167">
        <v>966</v>
      </c>
      <c r="B2167" t="s">
        <v>965</v>
      </c>
      <c r="C2167" t="s">
        <v>66</v>
      </c>
      <c r="D2167">
        <v>47</v>
      </c>
      <c r="E2167">
        <v>367</v>
      </c>
      <c r="F2167">
        <v>567</v>
      </c>
      <c r="G2167">
        <v>218</v>
      </c>
      <c r="H2167">
        <v>866</v>
      </c>
      <c r="I2167">
        <v>950</v>
      </c>
      <c r="J2167">
        <v>645</v>
      </c>
      <c r="K2167" t="s">
        <v>2919</v>
      </c>
      <c r="L2167">
        <v>871</v>
      </c>
      <c r="M2167">
        <v>44.06</v>
      </c>
      <c r="N2167">
        <v>2015</v>
      </c>
      <c r="O2167" t="str">
        <f>VLOOKUP(C2167, Query[[Country]:[Population Rank]],2,FALSE)</f>
        <v>22</v>
      </c>
      <c r="P2167" t="str">
        <f>VLOOKUP(C2167, Query[[Country]:[Growth Rate]],3,FALSE)</f>
        <v>0.22%</v>
      </c>
      <c r="Q2167" t="str">
        <f>VLOOKUP(C2167, Query[[Country]:[World Percentage]],4,FALSE)</f>
        <v>0.84%</v>
      </c>
      <c r="R2167" t="str">
        <f>VLOOKUP(C2167, Query[[Country]:[Density]],5,FALSE)</f>
        <v>118.31</v>
      </c>
      <c r="S2167" t="str">
        <f>VLOOKUP(C2167, Query[[Country]:[Land Area]],6, FALSE)</f>
        <v>547,557</v>
      </c>
      <c r="T2167" t="str">
        <f>VLOOKUP(C2167, Query[[Country]:[Area]],10, FALSE)</f>
        <v>551,695</v>
      </c>
      <c r="U2167" t="str">
        <f>VLOOKUP(C2167, Query[[Country]:[Region]],12, FALSE)</f>
        <v>Europe</v>
      </c>
      <c r="V2167" t="str">
        <f>VLOOKUP(C2167, Query[[Country]:[Subregion]],13, FALSE)</f>
        <v>Western Europe</v>
      </c>
      <c r="W2167" t="str">
        <f>VLOOKUP(C2167, Query[[Country]:[GDP (IMF)]],16, FALSE)</f>
        <v>$2.88 Tn</v>
      </c>
      <c r="X2167" t="str">
        <f>VLOOKUP(C2167, Query[[Country]:[GDP (UN)]],17, FALSE)</f>
        <v>$2.47 Tn</v>
      </c>
      <c r="Y2167">
        <f>VLOOKUP(C2167, Query[[Country]:[GDP Per Capita]],18, FALSE)</f>
        <v>44061.52</v>
      </c>
    </row>
    <row r="2168" spans="1:25" x14ac:dyDescent="0.2">
      <c r="A2168">
        <v>967</v>
      </c>
      <c r="B2168" t="s">
        <v>952</v>
      </c>
      <c r="C2168" t="s">
        <v>141</v>
      </c>
      <c r="D2168">
        <v>18</v>
      </c>
      <c r="E2168">
        <v>367</v>
      </c>
      <c r="F2168">
        <v>567</v>
      </c>
      <c r="G2168">
        <v>218</v>
      </c>
      <c r="H2168">
        <v>727</v>
      </c>
      <c r="I2168">
        <v>973</v>
      </c>
      <c r="J2168">
        <v>645</v>
      </c>
      <c r="K2168" t="s">
        <v>2916</v>
      </c>
      <c r="L2168">
        <v>871</v>
      </c>
      <c r="M2168">
        <v>44.06</v>
      </c>
      <c r="N2168">
        <v>2015</v>
      </c>
      <c r="O2168" t="str">
        <f>VLOOKUP(C2168, Query[[Country]:[Population Rank]],2,FALSE)</f>
        <v>57</v>
      </c>
      <c r="P2168" t="str">
        <f>VLOOKUP(C2168, Query[[Country]:[Growth Rate]],3,FALSE)</f>
        <v>0.18%</v>
      </c>
      <c r="Q2168" t="str">
        <f>VLOOKUP(C2168, Query[[Country]:[World Percentage]],4,FALSE)</f>
        <v>0.31%</v>
      </c>
      <c r="R2168" t="str">
        <f>VLOOKUP(C2168, Query[[Country]:[Density]],5,FALSE)</f>
        <v>658.05</v>
      </c>
      <c r="S2168" t="str">
        <f>VLOOKUP(C2168, Query[[Country]:[Land Area]],6, FALSE)</f>
        <v>35,410</v>
      </c>
      <c r="T2168" t="str">
        <f>VLOOKUP(C2168, Query[[Country]:[Area]],10, FALSE)</f>
        <v>36,193</v>
      </c>
      <c r="U2168" t="str">
        <f>VLOOKUP(C2168, Query[[Country]:[Region]],12, FALSE)</f>
        <v>Asia</v>
      </c>
      <c r="V2168" t="str">
        <f>VLOOKUP(C2168, Query[[Country]:[Subregion]],13, FALSE)</f>
        <v>Eastern Asia</v>
      </c>
      <c r="W2168" t="str">
        <f>VLOOKUP(C2168, Query[[Country]:[GDP (IMF)]],16, FALSE)</f>
        <v>$633.70 Bn</v>
      </c>
      <c r="X2168" t="str">
        <f>VLOOKUP(C2168, Query[[Country]:[GDP (UN)]],17, FALSE)</f>
        <v>-</v>
      </c>
      <c r="Y2168">
        <f>VLOOKUP(C2168, Query[[Country]:[GDP Per Capita]],18, FALSE)</f>
        <v>26607.09</v>
      </c>
    </row>
    <row r="2169" spans="1:25" x14ac:dyDescent="0.2">
      <c r="A2169">
        <v>968</v>
      </c>
      <c r="B2169" t="s">
        <v>912</v>
      </c>
      <c r="C2169" t="s">
        <v>622</v>
      </c>
      <c r="D2169">
        <v>2</v>
      </c>
      <c r="E2169">
        <v>367</v>
      </c>
      <c r="F2169">
        <v>312</v>
      </c>
      <c r="G2169">
        <v>218</v>
      </c>
      <c r="H2169">
        <v>871</v>
      </c>
      <c r="I2169">
        <v>732</v>
      </c>
      <c r="J2169">
        <v>812</v>
      </c>
      <c r="K2169" t="s">
        <v>2825</v>
      </c>
      <c r="L2169">
        <v>861</v>
      </c>
      <c r="M2169">
        <v>44.06</v>
      </c>
      <c r="N2169">
        <v>2015</v>
      </c>
      <c r="O2169" t="str">
        <f>VLOOKUP(C2169, Query[[Country]:[Population Rank]],2,FALSE)</f>
        <v>29</v>
      </c>
      <c r="P2169" t="str">
        <f>VLOOKUP(C2169, Query[[Country]:[Growth Rate]],3,FALSE)</f>
        <v>1.08%</v>
      </c>
      <c r="Q2169" t="str">
        <f>VLOOKUP(C2169, Query[[Country]:[World Percentage]],4,FALSE)</f>
        <v>0.65%</v>
      </c>
      <c r="R2169" t="str">
        <f>VLOOKUP(C2169, Query[[Country]:[Density]],5,FALSE)</f>
        <v>44.57</v>
      </c>
      <c r="S2169" t="str">
        <f>VLOOKUP(C2169, Query[[Country]:[Land Area]],6, FALSE)</f>
        <v>1,109,500</v>
      </c>
      <c r="T2169" t="str">
        <f>VLOOKUP(C2169, Query[[Country]:[Area]],10, FALSE)</f>
        <v>1,141,748</v>
      </c>
      <c r="U2169" t="str">
        <f>VLOOKUP(C2169, Query[[Country]:[Region]],12, FALSE)</f>
        <v>Americas</v>
      </c>
      <c r="V2169" t="str">
        <f>VLOOKUP(C2169, Query[[Country]:[Subregion]],13, FALSE)</f>
        <v>South America</v>
      </c>
      <c r="W2169" t="str">
        <f>VLOOKUP(C2169, Query[[Country]:[GDP (IMF)]],16, FALSE)</f>
        <v>$352.81 Bn</v>
      </c>
      <c r="X2169" t="str">
        <f>VLOOKUP(C2169, Query[[Country]:[GDP (UN)]],17, FALSE)</f>
        <v>$282.46 Bn</v>
      </c>
      <c r="Y2169">
        <f>VLOOKUP(C2169, Query[[Country]:[GDP Per Capita]],18, FALSE)</f>
        <v>6933.76</v>
      </c>
    </row>
    <row r="2170" spans="1:25" x14ac:dyDescent="0.2">
      <c r="A2170">
        <v>969</v>
      </c>
      <c r="B2170" t="s">
        <v>975</v>
      </c>
      <c r="C2170" t="s">
        <v>138</v>
      </c>
      <c r="D2170">
        <v>73</v>
      </c>
      <c r="E2170">
        <v>367</v>
      </c>
      <c r="F2170">
        <v>567</v>
      </c>
      <c r="G2170">
        <v>218</v>
      </c>
      <c r="H2170">
        <v>877</v>
      </c>
      <c r="I2170">
        <v>811</v>
      </c>
      <c r="J2170">
        <v>812</v>
      </c>
      <c r="K2170" t="s">
        <v>2919</v>
      </c>
      <c r="L2170">
        <v>871</v>
      </c>
      <c r="M2170">
        <v>44.06</v>
      </c>
      <c r="N2170">
        <v>2015</v>
      </c>
      <c r="O2170" t="str">
        <f>VLOOKUP(C2170, Query[[Country]:[Population Rank]],2,FALSE)</f>
        <v>1</v>
      </c>
      <c r="P2170" t="str">
        <f>VLOOKUP(C2170, Query[[Country]:[Growth Rate]],3,FALSE)</f>
        <v>0.39%</v>
      </c>
      <c r="Q2170" t="str">
        <f>VLOOKUP(C2170, Query[[Country]:[World Percentage]],4,FALSE)</f>
        <v>18.47%</v>
      </c>
      <c r="R2170" t="str">
        <f>VLOOKUP(C2170, Query[[Country]:[Density]],5,FALSE)</f>
        <v>148.28</v>
      </c>
      <c r="S2170" t="str">
        <f>VLOOKUP(C2170, Query[[Country]:[Land Area]],6, FALSE)</f>
        <v>9,388,211</v>
      </c>
      <c r="T2170" t="str">
        <f>VLOOKUP(C2170, Query[[Country]:[Area]],10, FALSE)</f>
        <v>9,706,961</v>
      </c>
      <c r="U2170" t="str">
        <f>VLOOKUP(C2170, Query[[Country]:[Region]],12, FALSE)</f>
        <v>Asia</v>
      </c>
      <c r="V2170" t="str">
        <f>VLOOKUP(C2170, Query[[Country]:[Subregion]],13, FALSE)</f>
        <v>Eastern Asia</v>
      </c>
      <c r="W2170" t="str">
        <f>VLOOKUP(C2170, Query[[Country]:[GDP (IMF)]],16, FALSE)</f>
        <v>$15.47 Tn</v>
      </c>
      <c r="X2170" t="str">
        <f>VLOOKUP(C2170, Query[[Country]:[GDP (UN)]],17, FALSE)</f>
        <v>$11.22 Tn</v>
      </c>
      <c r="Y2170">
        <f>VLOOKUP(C2170, Query[[Country]:[GDP Per Capita]],18, FALSE)</f>
        <v>10746.78</v>
      </c>
    </row>
    <row r="2171" spans="1:25" x14ac:dyDescent="0.2">
      <c r="A2171">
        <v>970</v>
      </c>
      <c r="B2171" t="s">
        <v>951</v>
      </c>
      <c r="C2171" t="s">
        <v>30</v>
      </c>
      <c r="D2171">
        <v>74</v>
      </c>
      <c r="E2171">
        <v>367</v>
      </c>
      <c r="F2171">
        <v>567</v>
      </c>
      <c r="G2171">
        <v>218</v>
      </c>
      <c r="H2171">
        <v>999</v>
      </c>
      <c r="I2171">
        <v>448</v>
      </c>
      <c r="J2171">
        <v>645</v>
      </c>
      <c r="K2171" t="s">
        <v>2916</v>
      </c>
      <c r="L2171">
        <v>562</v>
      </c>
      <c r="M2171">
        <v>44.06</v>
      </c>
      <c r="N2171">
        <v>2015</v>
      </c>
      <c r="O2171" t="str">
        <f>VLOOKUP(C2171, Query[[Country]:[Population Rank]],2,FALSE)</f>
        <v>11</v>
      </c>
      <c r="P2171" t="str">
        <f>VLOOKUP(C2171, Query[[Country]:[Growth Rate]],3,FALSE)</f>
        <v>-0.30%</v>
      </c>
      <c r="Q2171" t="str">
        <f>VLOOKUP(C2171, Query[[Country]:[World Percentage]],4,FALSE)</f>
        <v>1.62%</v>
      </c>
      <c r="R2171" t="str">
        <f>VLOOKUP(C2171, Query[[Country]:[Density]],5,FALSE)</f>
        <v>334.66</v>
      </c>
      <c r="S2171" t="str">
        <f>VLOOKUP(C2171, Query[[Country]:[Land Area]],6, FALSE)</f>
        <v>364,555</v>
      </c>
      <c r="T2171" t="str">
        <f>VLOOKUP(C2171, Query[[Country]:[Area]],10, FALSE)</f>
        <v>377,930</v>
      </c>
      <c r="U2171" t="str">
        <f>VLOOKUP(C2171, Query[[Country]:[Region]],12, FALSE)</f>
        <v>Asia</v>
      </c>
      <c r="V2171" t="str">
        <f>VLOOKUP(C2171, Query[[Country]:[Subregion]],13, FALSE)</f>
        <v>Eastern Asia</v>
      </c>
      <c r="W2171" t="str">
        <f>VLOOKUP(C2171, Query[[Country]:[GDP (IMF)]],16, FALSE)</f>
        <v>$5.50 Tn</v>
      </c>
      <c r="X2171" t="str">
        <f>VLOOKUP(C2171, Query[[Country]:[GDP (UN)]],17, FALSE)</f>
        <v>$4.94 Tn</v>
      </c>
      <c r="Y2171">
        <f>VLOOKUP(C2171, Query[[Country]:[GDP Per Capita]],18, FALSE)</f>
        <v>43450.14</v>
      </c>
    </row>
    <row r="2172" spans="1:25" x14ac:dyDescent="0.2">
      <c r="A2172">
        <v>971</v>
      </c>
      <c r="B2172" t="s">
        <v>976</v>
      </c>
      <c r="C2172" t="s">
        <v>141</v>
      </c>
      <c r="D2172">
        <v>19</v>
      </c>
      <c r="E2172">
        <v>367</v>
      </c>
      <c r="F2172">
        <v>446</v>
      </c>
      <c r="G2172">
        <v>218</v>
      </c>
      <c r="H2172">
        <v>984</v>
      </c>
      <c r="I2172">
        <v>887</v>
      </c>
      <c r="J2172">
        <v>812</v>
      </c>
      <c r="K2172" t="s">
        <v>2908</v>
      </c>
      <c r="L2172">
        <v>824</v>
      </c>
      <c r="M2172">
        <v>44.06</v>
      </c>
      <c r="N2172">
        <v>2015</v>
      </c>
      <c r="O2172" t="str">
        <f>VLOOKUP(C2172, Query[[Country]:[Population Rank]],2,FALSE)</f>
        <v>57</v>
      </c>
      <c r="P2172" t="str">
        <f>VLOOKUP(C2172, Query[[Country]:[Growth Rate]],3,FALSE)</f>
        <v>0.18%</v>
      </c>
      <c r="Q2172" t="str">
        <f>VLOOKUP(C2172, Query[[Country]:[World Percentage]],4,FALSE)</f>
        <v>0.31%</v>
      </c>
      <c r="R2172" t="str">
        <f>VLOOKUP(C2172, Query[[Country]:[Density]],5,FALSE)</f>
        <v>658.05</v>
      </c>
      <c r="S2172" t="str">
        <f>VLOOKUP(C2172, Query[[Country]:[Land Area]],6, FALSE)</f>
        <v>35,410</v>
      </c>
      <c r="T2172" t="str">
        <f>VLOOKUP(C2172, Query[[Country]:[Area]],10, FALSE)</f>
        <v>36,193</v>
      </c>
      <c r="U2172" t="str">
        <f>VLOOKUP(C2172, Query[[Country]:[Region]],12, FALSE)</f>
        <v>Asia</v>
      </c>
      <c r="V2172" t="str">
        <f>VLOOKUP(C2172, Query[[Country]:[Subregion]],13, FALSE)</f>
        <v>Eastern Asia</v>
      </c>
      <c r="W2172" t="str">
        <f>VLOOKUP(C2172, Query[[Country]:[GDP (IMF)]],16, FALSE)</f>
        <v>$633.70 Bn</v>
      </c>
      <c r="X2172" t="str">
        <f>VLOOKUP(C2172, Query[[Country]:[GDP (UN)]],17, FALSE)</f>
        <v>-</v>
      </c>
      <c r="Y2172">
        <f>VLOOKUP(C2172, Query[[Country]:[GDP Per Capita]],18, FALSE)</f>
        <v>26607.09</v>
      </c>
    </row>
    <row r="2173" spans="1:25" x14ac:dyDescent="0.2">
      <c r="A2173">
        <v>972</v>
      </c>
      <c r="B2173" t="s">
        <v>971</v>
      </c>
      <c r="C2173" t="s">
        <v>138</v>
      </c>
      <c r="D2173">
        <v>74</v>
      </c>
      <c r="E2173">
        <v>367</v>
      </c>
      <c r="F2173">
        <v>567</v>
      </c>
      <c r="G2173">
        <v>218</v>
      </c>
      <c r="H2173">
        <v>923</v>
      </c>
      <c r="I2173">
        <v>917</v>
      </c>
      <c r="J2173">
        <v>812</v>
      </c>
      <c r="K2173" t="s">
        <v>2919</v>
      </c>
      <c r="L2173">
        <v>871</v>
      </c>
      <c r="M2173">
        <v>44.06</v>
      </c>
      <c r="N2173">
        <v>2015</v>
      </c>
      <c r="O2173" t="str">
        <f>VLOOKUP(C2173, Query[[Country]:[Population Rank]],2,FALSE)</f>
        <v>1</v>
      </c>
      <c r="P2173" t="str">
        <f>VLOOKUP(C2173, Query[[Country]:[Growth Rate]],3,FALSE)</f>
        <v>0.39%</v>
      </c>
      <c r="Q2173" t="str">
        <f>VLOOKUP(C2173, Query[[Country]:[World Percentage]],4,FALSE)</f>
        <v>18.47%</v>
      </c>
      <c r="R2173" t="str">
        <f>VLOOKUP(C2173, Query[[Country]:[Density]],5,FALSE)</f>
        <v>148.28</v>
      </c>
      <c r="S2173" t="str">
        <f>VLOOKUP(C2173, Query[[Country]:[Land Area]],6, FALSE)</f>
        <v>9,388,211</v>
      </c>
      <c r="T2173" t="str">
        <f>VLOOKUP(C2173, Query[[Country]:[Area]],10, FALSE)</f>
        <v>9,706,961</v>
      </c>
      <c r="U2173" t="str">
        <f>VLOOKUP(C2173, Query[[Country]:[Region]],12, FALSE)</f>
        <v>Asia</v>
      </c>
      <c r="V2173" t="str">
        <f>VLOOKUP(C2173, Query[[Country]:[Subregion]],13, FALSE)</f>
        <v>Eastern Asia</v>
      </c>
      <c r="W2173" t="str">
        <f>VLOOKUP(C2173, Query[[Country]:[GDP (IMF)]],16, FALSE)</f>
        <v>$15.47 Tn</v>
      </c>
      <c r="X2173" t="str">
        <f>VLOOKUP(C2173, Query[[Country]:[GDP (UN)]],17, FALSE)</f>
        <v>$11.22 Tn</v>
      </c>
      <c r="Y2173">
        <f>VLOOKUP(C2173, Query[[Country]:[GDP Per Capita]],18, FALSE)</f>
        <v>10746.78</v>
      </c>
    </row>
    <row r="2174" spans="1:25" x14ac:dyDescent="0.2">
      <c r="A2174">
        <v>973</v>
      </c>
      <c r="B2174" t="s">
        <v>1018</v>
      </c>
      <c r="C2174" t="s">
        <v>92</v>
      </c>
      <c r="D2174">
        <v>36</v>
      </c>
      <c r="E2174">
        <v>367</v>
      </c>
      <c r="F2174">
        <v>567</v>
      </c>
      <c r="G2174">
        <v>218</v>
      </c>
      <c r="H2174">
        <v>880</v>
      </c>
      <c r="I2174">
        <v>912</v>
      </c>
      <c r="J2174">
        <v>645</v>
      </c>
      <c r="K2174" t="s">
        <v>2920</v>
      </c>
      <c r="L2174">
        <v>349</v>
      </c>
      <c r="M2174">
        <v>44.06</v>
      </c>
      <c r="N2174">
        <v>2015</v>
      </c>
      <c r="O2174" t="str">
        <f>VLOOKUP(C2174, Query[[Country]:[Population Rank]],2,FALSE)</f>
        <v>28</v>
      </c>
      <c r="P2174" t="str">
        <f>VLOOKUP(C2174, Query[[Country]:[Growth Rate]],3,FALSE)</f>
        <v>0.09%</v>
      </c>
      <c r="Q2174" t="str">
        <f>VLOOKUP(C2174, Query[[Country]:[World Percentage]],4,FALSE)</f>
        <v>0.66%</v>
      </c>
      <c r="R2174" t="str">
        <f>VLOOKUP(C2174, Query[[Country]:[Density]],5,FALSE)</f>
        <v>511.62</v>
      </c>
      <c r="S2174" t="str">
        <f>VLOOKUP(C2174, Query[[Country]:[Land Area]],6, FALSE)</f>
        <v>97,230</v>
      </c>
      <c r="T2174" t="str">
        <f>VLOOKUP(C2174, Query[[Country]:[Area]],10, FALSE)</f>
        <v>100,210</v>
      </c>
      <c r="U2174" t="str">
        <f>VLOOKUP(C2174, Query[[Country]:[Region]],12, FALSE)</f>
        <v>Asia</v>
      </c>
      <c r="V2174" t="str">
        <f>VLOOKUP(C2174, Query[[Country]:[Subregion]],13, FALSE)</f>
        <v>Eastern Asia</v>
      </c>
      <c r="W2174" t="str">
        <f>VLOOKUP(C2174, Query[[Country]:[GDP (IMF)]],16, FALSE)</f>
        <v>$1.74 Tn</v>
      </c>
      <c r="X2174" t="str">
        <f>VLOOKUP(C2174, Query[[Country]:[GDP (UN)]],17, FALSE)</f>
        <v>$1.41 Tn</v>
      </c>
      <c r="Y2174">
        <f>VLOOKUP(C2174, Query[[Country]:[GDP Per Capita]],18, FALSE)</f>
        <v>34023.56</v>
      </c>
    </row>
    <row r="2175" spans="1:25" x14ac:dyDescent="0.2">
      <c r="A2175">
        <v>974</v>
      </c>
      <c r="B2175" t="s">
        <v>925</v>
      </c>
      <c r="C2175" t="s">
        <v>168</v>
      </c>
      <c r="D2175">
        <v>16</v>
      </c>
      <c r="E2175">
        <v>367</v>
      </c>
      <c r="F2175">
        <v>396</v>
      </c>
      <c r="G2175">
        <v>218</v>
      </c>
      <c r="H2175">
        <v>954</v>
      </c>
      <c r="I2175">
        <v>974</v>
      </c>
      <c r="J2175">
        <v>812</v>
      </c>
      <c r="K2175" t="s">
        <v>2925</v>
      </c>
      <c r="L2175">
        <v>871</v>
      </c>
      <c r="M2175">
        <v>44.05</v>
      </c>
      <c r="N2175">
        <v>2015</v>
      </c>
      <c r="O2175" t="str">
        <f>VLOOKUP(C2175, Query[[Country]:[Population Rank]],2,FALSE)</f>
        <v>6</v>
      </c>
      <c r="P2175" t="str">
        <f>VLOOKUP(C2175, Query[[Country]:[Growth Rate]],3,FALSE)</f>
        <v>0.72%</v>
      </c>
      <c r="Q2175" t="str">
        <f>VLOOKUP(C2175, Query[[Country]:[World Percentage]],4,FALSE)</f>
        <v>2.73%</v>
      </c>
      <c r="R2175" t="str">
        <f>VLOOKUP(C2175, Query[[Country]:[Density]],5,FALSE)</f>
        <v>24.96</v>
      </c>
      <c r="S2175" t="str">
        <f>VLOOKUP(C2175, Query[[Country]:[Land Area]],6, FALSE)</f>
        <v>8,358,140</v>
      </c>
      <c r="T2175" t="str">
        <f>VLOOKUP(C2175, Query[[Country]:[Area]],10, FALSE)</f>
        <v>8,515,767</v>
      </c>
      <c r="U2175" t="str">
        <f>VLOOKUP(C2175, Query[[Country]:[Region]],12, FALSE)</f>
        <v>Americas</v>
      </c>
      <c r="V2175" t="str">
        <f>VLOOKUP(C2175, Query[[Country]:[Subregion]],13, FALSE)</f>
        <v>South America</v>
      </c>
      <c r="W2175" t="str">
        <f>VLOOKUP(C2175, Query[[Country]:[GDP (IMF)]],16, FALSE)</f>
        <v>$2.06 Tn</v>
      </c>
      <c r="X2175" t="str">
        <f>VLOOKUP(C2175, Query[[Country]:[GDP (UN)]],17, FALSE)</f>
        <v>$1.80 Tn</v>
      </c>
      <c r="Y2175">
        <f>VLOOKUP(C2175, Query[[Country]:[GDP Per Capita]],18, FALSE)</f>
        <v>9703.17</v>
      </c>
    </row>
    <row r="2176" spans="1:25" x14ac:dyDescent="0.2">
      <c r="A2176">
        <v>975</v>
      </c>
      <c r="B2176" t="s">
        <v>1019</v>
      </c>
      <c r="C2176" t="s">
        <v>138</v>
      </c>
      <c r="D2176">
        <v>75</v>
      </c>
      <c r="E2176">
        <v>367</v>
      </c>
      <c r="F2176">
        <v>410</v>
      </c>
      <c r="G2176">
        <v>218</v>
      </c>
      <c r="H2176">
        <v>976</v>
      </c>
      <c r="I2176">
        <v>778</v>
      </c>
      <c r="J2176">
        <v>645</v>
      </c>
      <c r="K2176" t="s">
        <v>2840</v>
      </c>
      <c r="L2176">
        <v>318</v>
      </c>
      <c r="M2176">
        <v>44.05</v>
      </c>
      <c r="N2176">
        <v>2015</v>
      </c>
      <c r="O2176" t="str">
        <f>VLOOKUP(C2176, Query[[Country]:[Population Rank]],2,FALSE)</f>
        <v>1</v>
      </c>
      <c r="P2176" t="str">
        <f>VLOOKUP(C2176, Query[[Country]:[Growth Rate]],3,FALSE)</f>
        <v>0.39%</v>
      </c>
      <c r="Q2176" t="str">
        <f>VLOOKUP(C2176, Query[[Country]:[World Percentage]],4,FALSE)</f>
        <v>18.47%</v>
      </c>
      <c r="R2176" t="str">
        <f>VLOOKUP(C2176, Query[[Country]:[Density]],5,FALSE)</f>
        <v>148.28</v>
      </c>
      <c r="S2176" t="str">
        <f>VLOOKUP(C2176, Query[[Country]:[Land Area]],6, FALSE)</f>
        <v>9,388,211</v>
      </c>
      <c r="T2176" t="str">
        <f>VLOOKUP(C2176, Query[[Country]:[Area]],10, FALSE)</f>
        <v>9,706,961</v>
      </c>
      <c r="U2176" t="str">
        <f>VLOOKUP(C2176, Query[[Country]:[Region]],12, FALSE)</f>
        <v>Asia</v>
      </c>
      <c r="V2176" t="str">
        <f>VLOOKUP(C2176, Query[[Country]:[Subregion]],13, FALSE)</f>
        <v>Eastern Asia</v>
      </c>
      <c r="W2176" t="str">
        <f>VLOOKUP(C2176, Query[[Country]:[GDP (IMF)]],16, FALSE)</f>
        <v>$15.47 Tn</v>
      </c>
      <c r="X2176" t="str">
        <f>VLOOKUP(C2176, Query[[Country]:[GDP (UN)]],17, FALSE)</f>
        <v>$11.22 Tn</v>
      </c>
      <c r="Y2176">
        <f>VLOOKUP(C2176, Query[[Country]:[GDP Per Capita]],18, FALSE)</f>
        <v>10746.78</v>
      </c>
    </row>
    <row r="2177" spans="1:25" x14ac:dyDescent="0.2">
      <c r="A2177">
        <v>976</v>
      </c>
      <c r="B2177" t="s">
        <v>1020</v>
      </c>
      <c r="C2177" t="s">
        <v>138</v>
      </c>
      <c r="D2177">
        <v>76</v>
      </c>
      <c r="E2177">
        <v>367</v>
      </c>
      <c r="F2177">
        <v>567</v>
      </c>
      <c r="G2177">
        <v>218</v>
      </c>
      <c r="H2177">
        <v>885</v>
      </c>
      <c r="I2177">
        <v>857</v>
      </c>
      <c r="J2177">
        <v>812</v>
      </c>
      <c r="K2177" t="s">
        <v>2916</v>
      </c>
      <c r="L2177">
        <v>839</v>
      </c>
      <c r="M2177">
        <v>44.05</v>
      </c>
      <c r="N2177">
        <v>2015</v>
      </c>
      <c r="O2177" t="str">
        <f>VLOOKUP(C2177, Query[[Country]:[Population Rank]],2,FALSE)</f>
        <v>1</v>
      </c>
      <c r="P2177" t="str">
        <f>VLOOKUP(C2177, Query[[Country]:[Growth Rate]],3,FALSE)</f>
        <v>0.39%</v>
      </c>
      <c r="Q2177" t="str">
        <f>VLOOKUP(C2177, Query[[Country]:[World Percentage]],4,FALSE)</f>
        <v>18.47%</v>
      </c>
      <c r="R2177" t="str">
        <f>VLOOKUP(C2177, Query[[Country]:[Density]],5,FALSE)</f>
        <v>148.28</v>
      </c>
      <c r="S2177" t="str">
        <f>VLOOKUP(C2177, Query[[Country]:[Land Area]],6, FALSE)</f>
        <v>9,388,211</v>
      </c>
      <c r="T2177" t="str">
        <f>VLOOKUP(C2177, Query[[Country]:[Area]],10, FALSE)</f>
        <v>9,706,961</v>
      </c>
      <c r="U2177" t="str">
        <f>VLOOKUP(C2177, Query[[Country]:[Region]],12, FALSE)</f>
        <v>Asia</v>
      </c>
      <c r="V2177" t="str">
        <f>VLOOKUP(C2177, Query[[Country]:[Subregion]],13, FALSE)</f>
        <v>Eastern Asia</v>
      </c>
      <c r="W2177" t="str">
        <f>VLOOKUP(C2177, Query[[Country]:[GDP (IMF)]],16, FALSE)</f>
        <v>$15.47 Tn</v>
      </c>
      <c r="X2177" t="str">
        <f>VLOOKUP(C2177, Query[[Country]:[GDP (UN)]],17, FALSE)</f>
        <v>$11.22 Tn</v>
      </c>
      <c r="Y2177">
        <f>VLOOKUP(C2177, Query[[Country]:[GDP Per Capita]],18, FALSE)</f>
        <v>10746.78</v>
      </c>
    </row>
    <row r="2178" spans="1:25" x14ac:dyDescent="0.2">
      <c r="A2178">
        <v>977</v>
      </c>
      <c r="B2178" t="s">
        <v>987</v>
      </c>
      <c r="C2178" t="s">
        <v>138</v>
      </c>
      <c r="D2178">
        <v>77</v>
      </c>
      <c r="E2178">
        <v>367</v>
      </c>
      <c r="F2178">
        <v>567</v>
      </c>
      <c r="G2178">
        <v>218</v>
      </c>
      <c r="H2178">
        <v>780</v>
      </c>
      <c r="I2178">
        <v>950</v>
      </c>
      <c r="J2178">
        <v>812</v>
      </c>
      <c r="K2178" t="s">
        <v>2923</v>
      </c>
      <c r="L2178">
        <v>512</v>
      </c>
      <c r="M2178">
        <v>44.05</v>
      </c>
      <c r="N2178">
        <v>2015</v>
      </c>
      <c r="O2178" t="str">
        <f>VLOOKUP(C2178, Query[[Country]:[Population Rank]],2,FALSE)</f>
        <v>1</v>
      </c>
      <c r="P2178" t="str">
        <f>VLOOKUP(C2178, Query[[Country]:[Growth Rate]],3,FALSE)</f>
        <v>0.39%</v>
      </c>
      <c r="Q2178" t="str">
        <f>VLOOKUP(C2178, Query[[Country]:[World Percentage]],4,FALSE)</f>
        <v>18.47%</v>
      </c>
      <c r="R2178" t="str">
        <f>VLOOKUP(C2178, Query[[Country]:[Density]],5,FALSE)</f>
        <v>148.28</v>
      </c>
      <c r="S2178" t="str">
        <f>VLOOKUP(C2178, Query[[Country]:[Land Area]],6, FALSE)</f>
        <v>9,388,211</v>
      </c>
      <c r="T2178" t="str">
        <f>VLOOKUP(C2178, Query[[Country]:[Area]],10, FALSE)</f>
        <v>9,706,961</v>
      </c>
      <c r="U2178" t="str">
        <f>VLOOKUP(C2178, Query[[Country]:[Region]],12, FALSE)</f>
        <v>Asia</v>
      </c>
      <c r="V2178" t="str">
        <f>VLOOKUP(C2178, Query[[Country]:[Subregion]],13, FALSE)</f>
        <v>Eastern Asia</v>
      </c>
      <c r="W2178" t="str">
        <f>VLOOKUP(C2178, Query[[Country]:[GDP (IMF)]],16, FALSE)</f>
        <v>$15.47 Tn</v>
      </c>
      <c r="X2178" t="str">
        <f>VLOOKUP(C2178, Query[[Country]:[GDP (UN)]],17, FALSE)</f>
        <v>$11.22 Tn</v>
      </c>
      <c r="Y2178">
        <f>VLOOKUP(C2178, Query[[Country]:[GDP Per Capita]],18, FALSE)</f>
        <v>10746.78</v>
      </c>
    </row>
    <row r="2179" spans="1:25" x14ac:dyDescent="0.2">
      <c r="A2179">
        <v>978</v>
      </c>
      <c r="B2179" t="s">
        <v>950</v>
      </c>
      <c r="C2179" t="s">
        <v>66</v>
      </c>
      <c r="D2179">
        <v>48</v>
      </c>
      <c r="E2179">
        <v>367</v>
      </c>
      <c r="F2179">
        <v>567</v>
      </c>
      <c r="G2179">
        <v>218</v>
      </c>
      <c r="H2179">
        <v>967</v>
      </c>
      <c r="I2179">
        <v>884</v>
      </c>
      <c r="J2179">
        <v>645</v>
      </c>
      <c r="K2179" t="s">
        <v>2908</v>
      </c>
      <c r="L2179">
        <v>544</v>
      </c>
      <c r="M2179">
        <v>44.05</v>
      </c>
      <c r="N2179">
        <v>2015</v>
      </c>
      <c r="O2179" t="str">
        <f>VLOOKUP(C2179, Query[[Country]:[Population Rank]],2,FALSE)</f>
        <v>22</v>
      </c>
      <c r="P2179" t="str">
        <f>VLOOKUP(C2179, Query[[Country]:[Growth Rate]],3,FALSE)</f>
        <v>0.22%</v>
      </c>
      <c r="Q2179" t="str">
        <f>VLOOKUP(C2179, Query[[Country]:[World Percentage]],4,FALSE)</f>
        <v>0.84%</v>
      </c>
      <c r="R2179" t="str">
        <f>VLOOKUP(C2179, Query[[Country]:[Density]],5,FALSE)</f>
        <v>118.31</v>
      </c>
      <c r="S2179" t="str">
        <f>VLOOKUP(C2179, Query[[Country]:[Land Area]],6, FALSE)</f>
        <v>547,557</v>
      </c>
      <c r="T2179" t="str">
        <f>VLOOKUP(C2179, Query[[Country]:[Area]],10, FALSE)</f>
        <v>551,695</v>
      </c>
      <c r="U2179" t="str">
        <f>VLOOKUP(C2179, Query[[Country]:[Region]],12, FALSE)</f>
        <v>Europe</v>
      </c>
      <c r="V2179" t="str">
        <f>VLOOKUP(C2179, Query[[Country]:[Subregion]],13, FALSE)</f>
        <v>Western Europe</v>
      </c>
      <c r="W2179" t="str">
        <f>VLOOKUP(C2179, Query[[Country]:[GDP (IMF)]],16, FALSE)</f>
        <v>$2.88 Tn</v>
      </c>
      <c r="X2179" t="str">
        <f>VLOOKUP(C2179, Query[[Country]:[GDP (UN)]],17, FALSE)</f>
        <v>$2.47 Tn</v>
      </c>
      <c r="Y2179">
        <f>VLOOKUP(C2179, Query[[Country]:[GDP Per Capita]],18, FALSE)</f>
        <v>44061.52</v>
      </c>
    </row>
    <row r="2180" spans="1:25" x14ac:dyDescent="0.2">
      <c r="A2180">
        <v>979</v>
      </c>
      <c r="B2180" t="s">
        <v>954</v>
      </c>
      <c r="C2180" t="s">
        <v>141</v>
      </c>
      <c r="D2180">
        <v>20</v>
      </c>
      <c r="E2180">
        <v>367</v>
      </c>
      <c r="F2180">
        <v>567</v>
      </c>
      <c r="G2180">
        <v>218</v>
      </c>
      <c r="H2180">
        <v>923</v>
      </c>
      <c r="I2180">
        <v>984</v>
      </c>
      <c r="J2180">
        <v>812</v>
      </c>
      <c r="K2180" t="s">
        <v>2916</v>
      </c>
      <c r="L2180">
        <v>871</v>
      </c>
      <c r="M2180">
        <v>44.05</v>
      </c>
      <c r="N2180">
        <v>2015</v>
      </c>
      <c r="O2180" t="str">
        <f>VLOOKUP(C2180, Query[[Country]:[Population Rank]],2,FALSE)</f>
        <v>57</v>
      </c>
      <c r="P2180" t="str">
        <f>VLOOKUP(C2180, Query[[Country]:[Growth Rate]],3,FALSE)</f>
        <v>0.18%</v>
      </c>
      <c r="Q2180" t="str">
        <f>VLOOKUP(C2180, Query[[Country]:[World Percentage]],4,FALSE)</f>
        <v>0.31%</v>
      </c>
      <c r="R2180" t="str">
        <f>VLOOKUP(C2180, Query[[Country]:[Density]],5,FALSE)</f>
        <v>658.05</v>
      </c>
      <c r="S2180" t="str">
        <f>VLOOKUP(C2180, Query[[Country]:[Land Area]],6, FALSE)</f>
        <v>35,410</v>
      </c>
      <c r="T2180" t="str">
        <f>VLOOKUP(C2180, Query[[Country]:[Area]],10, FALSE)</f>
        <v>36,193</v>
      </c>
      <c r="U2180" t="str">
        <f>VLOOKUP(C2180, Query[[Country]:[Region]],12, FALSE)</f>
        <v>Asia</v>
      </c>
      <c r="V2180" t="str">
        <f>VLOOKUP(C2180, Query[[Country]:[Subregion]],13, FALSE)</f>
        <v>Eastern Asia</v>
      </c>
      <c r="W2180" t="str">
        <f>VLOOKUP(C2180, Query[[Country]:[GDP (IMF)]],16, FALSE)</f>
        <v>$633.70 Bn</v>
      </c>
      <c r="X2180" t="str">
        <f>VLOOKUP(C2180, Query[[Country]:[GDP (UN)]],17, FALSE)</f>
        <v>-</v>
      </c>
      <c r="Y2180">
        <f>VLOOKUP(C2180, Query[[Country]:[GDP Per Capita]],18, FALSE)</f>
        <v>26607.09</v>
      </c>
    </row>
    <row r="2181" spans="1:25" x14ac:dyDescent="0.2">
      <c r="A2181">
        <v>980</v>
      </c>
      <c r="B2181" t="s">
        <v>967</v>
      </c>
      <c r="C2181" t="s">
        <v>342</v>
      </c>
      <c r="D2181">
        <v>5</v>
      </c>
      <c r="E2181">
        <v>367</v>
      </c>
      <c r="F2181">
        <v>567</v>
      </c>
      <c r="G2181">
        <v>218</v>
      </c>
      <c r="H2181">
        <v>991</v>
      </c>
      <c r="I2181">
        <v>868</v>
      </c>
      <c r="J2181">
        <v>812</v>
      </c>
      <c r="K2181" t="s">
        <v>2916</v>
      </c>
      <c r="L2181">
        <v>778</v>
      </c>
      <c r="M2181">
        <v>44.05</v>
      </c>
      <c r="N2181">
        <v>2015</v>
      </c>
      <c r="O2181" t="str">
        <f>VLOOKUP(C2181, Query[[Country]:[Population Rank]],2,FALSE)</f>
        <v>86</v>
      </c>
      <c r="P2181" t="str">
        <f>VLOOKUP(C2181, Query[[Country]:[Growth Rate]],3,FALSE)</f>
        <v>0.18%</v>
      </c>
      <c r="Q2181" t="str">
        <f>VLOOKUP(C2181, Query[[Country]:[World Percentage]],4,FALSE)</f>
        <v>0.14%</v>
      </c>
      <c r="R2181" t="str">
        <f>VLOOKUP(C2181, Query[[Country]:[Density]],5,FALSE)</f>
        <v>135.79</v>
      </c>
      <c r="S2181" t="str">
        <f>VLOOKUP(C2181, Query[[Country]:[Land Area]],6, FALSE)</f>
        <v>77,240</v>
      </c>
      <c r="T2181" t="str">
        <f>VLOOKUP(C2181, Query[[Country]:[Area]],10, FALSE)</f>
        <v>78,865</v>
      </c>
      <c r="U2181" t="str">
        <f>VLOOKUP(C2181, Query[[Country]:[Region]],12, FALSE)</f>
        <v>Europe</v>
      </c>
      <c r="V2181" t="str">
        <f>VLOOKUP(C2181, Query[[Country]:[Subregion]],13, FALSE)</f>
        <v>Eastern Europe</v>
      </c>
      <c r="W2181" t="str">
        <f>VLOOKUP(C2181, Query[[Country]:[GDP (IMF)]],16, FALSE)</f>
        <v>$259.74 Bn</v>
      </c>
      <c r="X2181" t="str">
        <f>VLOOKUP(C2181, Query[[Country]:[GDP (UN)]],17, FALSE)</f>
        <v>$195.31 Bn</v>
      </c>
      <c r="Y2181">
        <f>VLOOKUP(C2181, Query[[Country]:[GDP Per Capita]],18, FALSE)</f>
        <v>24254.04</v>
      </c>
    </row>
    <row r="2182" spans="1:25" x14ac:dyDescent="0.2">
      <c r="A2182">
        <v>981</v>
      </c>
      <c r="B2182" t="s">
        <v>946</v>
      </c>
      <c r="C2182" t="s">
        <v>229</v>
      </c>
      <c r="D2182">
        <v>8</v>
      </c>
      <c r="E2182">
        <v>367</v>
      </c>
      <c r="F2182">
        <v>529</v>
      </c>
      <c r="G2182">
        <v>218</v>
      </c>
      <c r="H2182">
        <v>892</v>
      </c>
      <c r="I2182">
        <v>863</v>
      </c>
      <c r="J2182">
        <v>812</v>
      </c>
      <c r="K2182" t="s">
        <v>2923</v>
      </c>
      <c r="L2182">
        <v>516</v>
      </c>
      <c r="M2182">
        <v>44.05</v>
      </c>
      <c r="N2182">
        <v>2015</v>
      </c>
      <c r="O2182" t="str">
        <f>VLOOKUP(C2182, Query[[Country]:[Population Rank]],2,FALSE)</f>
        <v>124</v>
      </c>
      <c r="P2182" t="str">
        <f>VLOOKUP(C2182, Query[[Country]:[Growth Rate]],3,FALSE)</f>
        <v>1.13%</v>
      </c>
      <c r="Q2182" t="str">
        <f>VLOOKUP(C2182, Query[[Country]:[World Percentage]],4,FALSE)</f>
        <v>0.06%</v>
      </c>
      <c r="R2182" t="str">
        <f>VLOOKUP(C2182, Query[[Country]:[Density]],5,FALSE)</f>
        <v>70.27</v>
      </c>
      <c r="S2182" t="str">
        <f>VLOOKUP(C2182, Query[[Country]:[Land Area]],6, FALSE)</f>
        <v>68,890</v>
      </c>
      <c r="T2182" t="str">
        <f>VLOOKUP(C2182, Query[[Country]:[Area]],10, FALSE)</f>
        <v>70,273</v>
      </c>
      <c r="U2182" t="str">
        <f>VLOOKUP(C2182, Query[[Country]:[Region]],12, FALSE)</f>
        <v>Europe</v>
      </c>
      <c r="V2182" t="str">
        <f>VLOOKUP(C2182, Query[[Country]:[Subregion]],13, FALSE)</f>
        <v>Northern Europe</v>
      </c>
      <c r="W2182" t="str">
        <f>VLOOKUP(C2182, Query[[Country]:[GDP (IMF)]],16, FALSE)</f>
        <v>$405.19 Bn</v>
      </c>
      <c r="X2182" t="str">
        <f>VLOOKUP(C2182, Query[[Country]:[GDP (UN)]],17, FALSE)</f>
        <v>$304.82 Bn</v>
      </c>
      <c r="Y2182">
        <f>VLOOKUP(C2182, Query[[Country]:[GDP Per Capita]],18, FALSE)</f>
        <v>82058.03</v>
      </c>
    </row>
    <row r="2183" spans="1:25" x14ac:dyDescent="0.2">
      <c r="A2183">
        <v>982</v>
      </c>
      <c r="B2183" t="s">
        <v>984</v>
      </c>
      <c r="C2183" t="s">
        <v>138</v>
      </c>
      <c r="D2183">
        <v>78</v>
      </c>
      <c r="E2183">
        <v>367</v>
      </c>
      <c r="F2183">
        <v>567</v>
      </c>
      <c r="G2183">
        <v>218</v>
      </c>
      <c r="H2183">
        <v>804</v>
      </c>
      <c r="I2183">
        <v>749</v>
      </c>
      <c r="J2183">
        <v>645</v>
      </c>
      <c r="K2183" t="s">
        <v>2908</v>
      </c>
      <c r="L2183">
        <v>871</v>
      </c>
      <c r="M2183">
        <v>44.04</v>
      </c>
      <c r="N2183">
        <v>2015</v>
      </c>
      <c r="O2183" t="str">
        <f>VLOOKUP(C2183, Query[[Country]:[Population Rank]],2,FALSE)</f>
        <v>1</v>
      </c>
      <c r="P2183" t="str">
        <f>VLOOKUP(C2183, Query[[Country]:[Growth Rate]],3,FALSE)</f>
        <v>0.39%</v>
      </c>
      <c r="Q2183" t="str">
        <f>VLOOKUP(C2183, Query[[Country]:[World Percentage]],4,FALSE)</f>
        <v>18.47%</v>
      </c>
      <c r="R2183" t="str">
        <f>VLOOKUP(C2183, Query[[Country]:[Density]],5,FALSE)</f>
        <v>148.28</v>
      </c>
      <c r="S2183" t="str">
        <f>VLOOKUP(C2183, Query[[Country]:[Land Area]],6, FALSE)</f>
        <v>9,388,211</v>
      </c>
      <c r="T2183" t="str">
        <f>VLOOKUP(C2183, Query[[Country]:[Area]],10, FALSE)</f>
        <v>9,706,961</v>
      </c>
      <c r="U2183" t="str">
        <f>VLOOKUP(C2183, Query[[Country]:[Region]],12, FALSE)</f>
        <v>Asia</v>
      </c>
      <c r="V2183" t="str">
        <f>VLOOKUP(C2183, Query[[Country]:[Subregion]],13, FALSE)</f>
        <v>Eastern Asia</v>
      </c>
      <c r="W2183" t="str">
        <f>VLOOKUP(C2183, Query[[Country]:[GDP (IMF)]],16, FALSE)</f>
        <v>$15.47 Tn</v>
      </c>
      <c r="X2183" t="str">
        <f>VLOOKUP(C2183, Query[[Country]:[GDP (UN)]],17, FALSE)</f>
        <v>$11.22 Tn</v>
      </c>
      <c r="Y2183">
        <f>VLOOKUP(C2183, Query[[Country]:[GDP Per Capita]],18, FALSE)</f>
        <v>10746.78</v>
      </c>
    </row>
    <row r="2184" spans="1:25" x14ac:dyDescent="0.2">
      <c r="A2184">
        <v>983</v>
      </c>
      <c r="B2184" t="s">
        <v>933</v>
      </c>
      <c r="C2184" t="s">
        <v>141</v>
      </c>
      <c r="D2184">
        <v>21</v>
      </c>
      <c r="E2184">
        <v>367</v>
      </c>
      <c r="F2184">
        <v>434</v>
      </c>
      <c r="G2184">
        <v>218</v>
      </c>
      <c r="H2184">
        <v>902</v>
      </c>
      <c r="I2184">
        <v>991</v>
      </c>
      <c r="J2184">
        <v>812</v>
      </c>
      <c r="K2184" t="s">
        <v>2925</v>
      </c>
      <c r="L2184">
        <v>871</v>
      </c>
      <c r="M2184">
        <v>44.04</v>
      </c>
      <c r="N2184">
        <v>2015</v>
      </c>
      <c r="O2184" t="str">
        <f>VLOOKUP(C2184, Query[[Country]:[Population Rank]],2,FALSE)</f>
        <v>57</v>
      </c>
      <c r="P2184" t="str">
        <f>VLOOKUP(C2184, Query[[Country]:[Growth Rate]],3,FALSE)</f>
        <v>0.18%</v>
      </c>
      <c r="Q2184" t="str">
        <f>VLOOKUP(C2184, Query[[Country]:[World Percentage]],4,FALSE)</f>
        <v>0.31%</v>
      </c>
      <c r="R2184" t="str">
        <f>VLOOKUP(C2184, Query[[Country]:[Density]],5,FALSE)</f>
        <v>658.05</v>
      </c>
      <c r="S2184" t="str">
        <f>VLOOKUP(C2184, Query[[Country]:[Land Area]],6, FALSE)</f>
        <v>35,410</v>
      </c>
      <c r="T2184" t="str">
        <f>VLOOKUP(C2184, Query[[Country]:[Area]],10, FALSE)</f>
        <v>36,193</v>
      </c>
      <c r="U2184" t="str">
        <f>VLOOKUP(C2184, Query[[Country]:[Region]],12, FALSE)</f>
        <v>Asia</v>
      </c>
      <c r="V2184" t="str">
        <f>VLOOKUP(C2184, Query[[Country]:[Subregion]],13, FALSE)</f>
        <v>Eastern Asia</v>
      </c>
      <c r="W2184" t="str">
        <f>VLOOKUP(C2184, Query[[Country]:[GDP (IMF)]],16, FALSE)</f>
        <v>$633.70 Bn</v>
      </c>
      <c r="X2184" t="str">
        <f>VLOOKUP(C2184, Query[[Country]:[GDP (UN)]],17, FALSE)</f>
        <v>-</v>
      </c>
      <c r="Y2184">
        <f>VLOOKUP(C2184, Query[[Country]:[GDP Per Capita]],18, FALSE)</f>
        <v>26607.09</v>
      </c>
    </row>
    <row r="2185" spans="1:25" x14ac:dyDescent="0.2">
      <c r="A2185">
        <v>984</v>
      </c>
      <c r="B2185" t="s">
        <v>983</v>
      </c>
      <c r="C2185" t="s">
        <v>138</v>
      </c>
      <c r="D2185">
        <v>79</v>
      </c>
      <c r="E2185">
        <v>367</v>
      </c>
      <c r="F2185">
        <v>567</v>
      </c>
      <c r="G2185">
        <v>218</v>
      </c>
      <c r="H2185">
        <v>858</v>
      </c>
      <c r="I2185">
        <v>991</v>
      </c>
      <c r="J2185">
        <v>812</v>
      </c>
      <c r="K2185" t="s">
        <v>2908</v>
      </c>
      <c r="L2185">
        <v>672</v>
      </c>
      <c r="M2185">
        <v>44.04</v>
      </c>
      <c r="N2185">
        <v>2015</v>
      </c>
      <c r="O2185" t="str">
        <f>VLOOKUP(C2185, Query[[Country]:[Population Rank]],2,FALSE)</f>
        <v>1</v>
      </c>
      <c r="P2185" t="str">
        <f>VLOOKUP(C2185, Query[[Country]:[Growth Rate]],3,FALSE)</f>
        <v>0.39%</v>
      </c>
      <c r="Q2185" t="str">
        <f>VLOOKUP(C2185, Query[[Country]:[World Percentage]],4,FALSE)</f>
        <v>18.47%</v>
      </c>
      <c r="R2185" t="str">
        <f>VLOOKUP(C2185, Query[[Country]:[Density]],5,FALSE)</f>
        <v>148.28</v>
      </c>
      <c r="S2185" t="str">
        <f>VLOOKUP(C2185, Query[[Country]:[Land Area]],6, FALSE)</f>
        <v>9,388,211</v>
      </c>
      <c r="T2185" t="str">
        <f>VLOOKUP(C2185, Query[[Country]:[Area]],10, FALSE)</f>
        <v>9,706,961</v>
      </c>
      <c r="U2185" t="str">
        <f>VLOOKUP(C2185, Query[[Country]:[Region]],12, FALSE)</f>
        <v>Asia</v>
      </c>
      <c r="V2185" t="str">
        <f>VLOOKUP(C2185, Query[[Country]:[Subregion]],13, FALSE)</f>
        <v>Eastern Asia</v>
      </c>
      <c r="W2185" t="str">
        <f>VLOOKUP(C2185, Query[[Country]:[GDP (IMF)]],16, FALSE)</f>
        <v>$15.47 Tn</v>
      </c>
      <c r="X2185" t="str">
        <f>VLOOKUP(C2185, Query[[Country]:[GDP (UN)]],17, FALSE)</f>
        <v>$11.22 Tn</v>
      </c>
      <c r="Y2185">
        <f>VLOOKUP(C2185, Query[[Country]:[GDP Per Capita]],18, FALSE)</f>
        <v>10746.78</v>
      </c>
    </row>
    <row r="2186" spans="1:25" x14ac:dyDescent="0.2">
      <c r="A2186">
        <v>985</v>
      </c>
      <c r="B2186" t="s">
        <v>923</v>
      </c>
      <c r="C2186" t="s">
        <v>132</v>
      </c>
      <c r="D2186">
        <v>5</v>
      </c>
      <c r="E2186">
        <v>167</v>
      </c>
      <c r="F2186">
        <v>567</v>
      </c>
      <c r="G2186">
        <v>218</v>
      </c>
      <c r="H2186">
        <v>819</v>
      </c>
      <c r="I2186">
        <v>858</v>
      </c>
      <c r="J2186">
        <v>645</v>
      </c>
      <c r="K2186" t="s">
        <v>2921</v>
      </c>
      <c r="L2186">
        <v>871</v>
      </c>
      <c r="M2186">
        <v>44.04</v>
      </c>
      <c r="N2186">
        <v>2015</v>
      </c>
      <c r="O2186" t="str">
        <f>VLOOKUP(C2186, Query[[Country]:[Population Rank]],2,FALSE)</f>
        <v>9</v>
      </c>
      <c r="P2186" t="str">
        <f>VLOOKUP(C2186, Query[[Country]:[Growth Rate]],3,FALSE)</f>
        <v>0.04%</v>
      </c>
      <c r="Q2186" t="str">
        <f>VLOOKUP(C2186, Query[[Country]:[World Percentage]],4,FALSE)</f>
        <v>1.87%</v>
      </c>
      <c r="R2186" t="str">
        <f>VLOOKUP(C2186, Query[[Country]:[Density]],5,FALSE)</f>
        <v>8.54</v>
      </c>
      <c r="S2186" t="str">
        <f>VLOOKUP(C2186, Query[[Country]:[Land Area]],6, FALSE)</f>
        <v>16,376,870</v>
      </c>
      <c r="T2186" t="str">
        <f>VLOOKUP(C2186, Query[[Country]:[Area]],10, FALSE)</f>
        <v>17,098,242</v>
      </c>
      <c r="U2186" t="str">
        <f>VLOOKUP(C2186, Query[[Country]:[Region]],12, FALSE)</f>
        <v>Europe</v>
      </c>
      <c r="V2186" t="str">
        <f>VLOOKUP(C2186, Query[[Country]:[Subregion]],13, FALSE)</f>
        <v>Eastern Europe</v>
      </c>
      <c r="W2186" t="str">
        <f>VLOOKUP(C2186, Query[[Country]:[GDP (IMF)]],16, FALSE)</f>
        <v>$1.67 Tn</v>
      </c>
      <c r="X2186" t="str">
        <f>VLOOKUP(C2186, Query[[Country]:[GDP (UN)]],17, FALSE)</f>
        <v>$1.25 Tn</v>
      </c>
      <c r="Y2186">
        <f>VLOOKUP(C2186, Query[[Country]:[GDP Per Capita]],18, FALSE)</f>
        <v>11426.09</v>
      </c>
    </row>
    <row r="2187" spans="1:25" x14ac:dyDescent="0.2">
      <c r="A2187">
        <v>986</v>
      </c>
      <c r="B2187" t="s">
        <v>960</v>
      </c>
      <c r="C2187" t="s">
        <v>961</v>
      </c>
      <c r="D2187">
        <v>1</v>
      </c>
      <c r="E2187">
        <v>237</v>
      </c>
      <c r="F2187">
        <v>567</v>
      </c>
      <c r="G2187">
        <v>218</v>
      </c>
      <c r="H2187">
        <v>845</v>
      </c>
      <c r="I2187">
        <v>804</v>
      </c>
      <c r="J2187">
        <v>645</v>
      </c>
      <c r="K2187" t="s">
        <v>2925</v>
      </c>
      <c r="L2187">
        <v>871</v>
      </c>
      <c r="M2187">
        <v>44.04</v>
      </c>
      <c r="N2187">
        <v>2015</v>
      </c>
      <c r="O2187" t="str">
        <f>VLOOKUP(C2187, Query[[Country]:[Population Rank]],2,FALSE)</f>
        <v>61</v>
      </c>
      <c r="P2187" t="str">
        <f>VLOOKUP(C2187, Query[[Country]:[Growth Rate]],3,FALSE)</f>
        <v>-0.66%</v>
      </c>
      <c r="Q2187" t="str">
        <f>VLOOKUP(C2187, Query[[Country]:[World Percentage]],4,FALSE)</f>
        <v>0.25%</v>
      </c>
      <c r="R2187" t="str">
        <f>VLOOKUP(C2187, Query[[Country]:[Density]],5,FALSE)</f>
        <v>80.70</v>
      </c>
      <c r="S2187" t="str">
        <f>VLOOKUP(C2187, Query[[Country]:[Land Area]],6, FALSE)</f>
        <v>230,170</v>
      </c>
      <c r="T2187" t="str">
        <f>VLOOKUP(C2187, Query[[Country]:[Area]],10, FALSE)</f>
        <v>238,391</v>
      </c>
      <c r="U2187" t="str">
        <f>VLOOKUP(C2187, Query[[Country]:[Region]],12, FALSE)</f>
        <v>Europe</v>
      </c>
      <c r="V2187" t="str">
        <f>VLOOKUP(C2187, Query[[Country]:[Subregion]],13, FALSE)</f>
        <v>Eastern Europe</v>
      </c>
      <c r="W2187" t="str">
        <f>VLOOKUP(C2187, Query[[Country]:[GDP (IMF)]],16, FALSE)</f>
        <v>$263.13 Bn</v>
      </c>
      <c r="X2187" t="str">
        <f>VLOOKUP(C2187, Query[[Country]:[GDP (UN)]],17, FALSE)</f>
        <v>$186.69 Bn</v>
      </c>
      <c r="Y2187">
        <f>VLOOKUP(C2187, Query[[Country]:[GDP Per Capita]],18, FALSE)</f>
        <v>13677.99</v>
      </c>
    </row>
    <row r="2188" spans="1:25" x14ac:dyDescent="0.2">
      <c r="A2188">
        <v>987</v>
      </c>
      <c r="B2188" t="s">
        <v>2926</v>
      </c>
      <c r="C2188" t="s">
        <v>961</v>
      </c>
      <c r="D2188">
        <v>2</v>
      </c>
      <c r="E2188">
        <v>367</v>
      </c>
      <c r="F2188">
        <v>567</v>
      </c>
      <c r="G2188">
        <v>218</v>
      </c>
      <c r="H2188">
        <v>874</v>
      </c>
      <c r="I2188">
        <v>855</v>
      </c>
      <c r="J2188">
        <v>812</v>
      </c>
      <c r="K2188" t="s">
        <v>2908</v>
      </c>
      <c r="L2188">
        <v>871</v>
      </c>
      <c r="M2188">
        <v>44.04</v>
      </c>
      <c r="N2188">
        <v>2015</v>
      </c>
      <c r="O2188" t="str">
        <f>VLOOKUP(C2188, Query[[Country]:[Population Rank]],2,FALSE)</f>
        <v>61</v>
      </c>
      <c r="P2188" t="str">
        <f>VLOOKUP(C2188, Query[[Country]:[Growth Rate]],3,FALSE)</f>
        <v>-0.66%</v>
      </c>
      <c r="Q2188" t="str">
        <f>VLOOKUP(C2188, Query[[Country]:[World Percentage]],4,FALSE)</f>
        <v>0.25%</v>
      </c>
      <c r="R2188" t="str">
        <f>VLOOKUP(C2188, Query[[Country]:[Density]],5,FALSE)</f>
        <v>80.70</v>
      </c>
      <c r="S2188" t="str">
        <f>VLOOKUP(C2188, Query[[Country]:[Land Area]],6, FALSE)</f>
        <v>230,170</v>
      </c>
      <c r="T2188" t="str">
        <f>VLOOKUP(C2188, Query[[Country]:[Area]],10, FALSE)</f>
        <v>238,391</v>
      </c>
      <c r="U2188" t="str">
        <f>VLOOKUP(C2188, Query[[Country]:[Region]],12, FALSE)</f>
        <v>Europe</v>
      </c>
      <c r="V2188" t="str">
        <f>VLOOKUP(C2188, Query[[Country]:[Subregion]],13, FALSE)</f>
        <v>Eastern Europe</v>
      </c>
      <c r="W2188" t="str">
        <f>VLOOKUP(C2188, Query[[Country]:[GDP (IMF)]],16, FALSE)</f>
        <v>$263.13 Bn</v>
      </c>
      <c r="X2188" t="str">
        <f>VLOOKUP(C2188, Query[[Country]:[GDP (UN)]],17, FALSE)</f>
        <v>$186.69 Bn</v>
      </c>
      <c r="Y2188">
        <f>VLOOKUP(C2188, Query[[Country]:[GDP Per Capita]],18, FALSE)</f>
        <v>13677.99</v>
      </c>
    </row>
    <row r="2189" spans="1:25" x14ac:dyDescent="0.2">
      <c r="A2189">
        <v>988</v>
      </c>
      <c r="B2189" t="s">
        <v>962</v>
      </c>
      <c r="C2189" t="s">
        <v>820</v>
      </c>
      <c r="D2189">
        <v>3</v>
      </c>
      <c r="E2189">
        <v>367</v>
      </c>
      <c r="F2189">
        <v>567</v>
      </c>
      <c r="G2189">
        <v>218</v>
      </c>
      <c r="H2189">
        <v>987</v>
      </c>
      <c r="I2189">
        <v>969</v>
      </c>
      <c r="J2189">
        <v>645</v>
      </c>
      <c r="K2189" t="s">
        <v>2908</v>
      </c>
      <c r="L2189">
        <v>871</v>
      </c>
      <c r="M2189">
        <v>44.04</v>
      </c>
      <c r="N2189">
        <v>2015</v>
      </c>
      <c r="O2189" t="str">
        <f>VLOOKUP(C2189, Query[[Country]:[Population Rank]],2,FALSE)</f>
        <v>14</v>
      </c>
      <c r="P2189" t="str">
        <f>VLOOKUP(C2189, Query[[Country]:[Growth Rate]],3,FALSE)</f>
        <v>1.94%</v>
      </c>
      <c r="Q2189" t="str">
        <f>VLOOKUP(C2189, Query[[Country]:[World Percentage]],4,FALSE)</f>
        <v>1.31%</v>
      </c>
      <c r="R2189" t="str">
        <f>VLOOKUP(C2189, Query[[Country]:[Density]],5,FALSE)</f>
        <v>102.08</v>
      </c>
      <c r="S2189" t="str">
        <f>VLOOKUP(C2189, Query[[Country]:[Land Area]],6, FALSE)</f>
        <v>995,450</v>
      </c>
      <c r="T2189" t="str">
        <f>VLOOKUP(C2189, Query[[Country]:[Area]],10, FALSE)</f>
        <v>1,002,450</v>
      </c>
      <c r="U2189" t="str">
        <f>VLOOKUP(C2189, Query[[Country]:[Region]],12, FALSE)</f>
        <v>Africa</v>
      </c>
      <c r="V2189" t="str">
        <f>VLOOKUP(C2189, Query[[Country]:[Subregion]],13, FALSE)</f>
        <v>Northern Africa</v>
      </c>
      <c r="W2189" t="str">
        <f>VLOOKUP(C2189, Query[[Country]:[GDP (IMF)]],16, FALSE)</f>
        <v>$331.36 Bn</v>
      </c>
      <c r="X2189" t="str">
        <f>VLOOKUP(C2189, Query[[Country]:[GDP (UN)]],17, FALSE)</f>
        <v>$270.14 Bn</v>
      </c>
      <c r="Y2189">
        <f>VLOOKUP(C2189, Query[[Country]:[GDP Per Capita]],18, FALSE)</f>
        <v>3238.01</v>
      </c>
    </row>
    <row r="2190" spans="1:25" x14ac:dyDescent="0.2">
      <c r="A2190">
        <v>989</v>
      </c>
      <c r="B2190" t="s">
        <v>981</v>
      </c>
      <c r="C2190" t="s">
        <v>66</v>
      </c>
      <c r="D2190">
        <v>49</v>
      </c>
      <c r="E2190">
        <v>367</v>
      </c>
      <c r="F2190">
        <v>567</v>
      </c>
      <c r="G2190">
        <v>218</v>
      </c>
      <c r="H2190">
        <v>980</v>
      </c>
      <c r="I2190">
        <v>991</v>
      </c>
      <c r="J2190">
        <v>812</v>
      </c>
      <c r="K2190" t="s">
        <v>2908</v>
      </c>
      <c r="L2190">
        <v>809</v>
      </c>
      <c r="M2190">
        <v>44.04</v>
      </c>
      <c r="N2190">
        <v>2015</v>
      </c>
      <c r="O2190" t="str">
        <f>VLOOKUP(C2190, Query[[Country]:[Population Rank]],2,FALSE)</f>
        <v>22</v>
      </c>
      <c r="P2190" t="str">
        <f>VLOOKUP(C2190, Query[[Country]:[Growth Rate]],3,FALSE)</f>
        <v>0.22%</v>
      </c>
      <c r="Q2190" t="str">
        <f>VLOOKUP(C2190, Query[[Country]:[World Percentage]],4,FALSE)</f>
        <v>0.84%</v>
      </c>
      <c r="R2190" t="str">
        <f>VLOOKUP(C2190, Query[[Country]:[Density]],5,FALSE)</f>
        <v>118.31</v>
      </c>
      <c r="S2190" t="str">
        <f>VLOOKUP(C2190, Query[[Country]:[Land Area]],6, FALSE)</f>
        <v>547,557</v>
      </c>
      <c r="T2190" t="str">
        <f>VLOOKUP(C2190, Query[[Country]:[Area]],10, FALSE)</f>
        <v>551,695</v>
      </c>
      <c r="U2190" t="str">
        <f>VLOOKUP(C2190, Query[[Country]:[Region]],12, FALSE)</f>
        <v>Europe</v>
      </c>
      <c r="V2190" t="str">
        <f>VLOOKUP(C2190, Query[[Country]:[Subregion]],13, FALSE)</f>
        <v>Western Europe</v>
      </c>
      <c r="W2190" t="str">
        <f>VLOOKUP(C2190, Query[[Country]:[GDP (IMF)]],16, FALSE)</f>
        <v>$2.88 Tn</v>
      </c>
      <c r="X2190" t="str">
        <f>VLOOKUP(C2190, Query[[Country]:[GDP (UN)]],17, FALSE)</f>
        <v>$2.47 Tn</v>
      </c>
      <c r="Y2190">
        <f>VLOOKUP(C2190, Query[[Country]:[GDP Per Capita]],18, FALSE)</f>
        <v>44061.52</v>
      </c>
    </row>
    <row r="2191" spans="1:25" x14ac:dyDescent="0.2">
      <c r="A2191">
        <v>990</v>
      </c>
      <c r="B2191" t="s">
        <v>1021</v>
      </c>
      <c r="C2191" t="s">
        <v>138</v>
      </c>
      <c r="D2191">
        <v>80</v>
      </c>
      <c r="E2191">
        <v>367</v>
      </c>
      <c r="F2191">
        <v>567</v>
      </c>
      <c r="G2191">
        <v>218</v>
      </c>
      <c r="H2191">
        <v>959</v>
      </c>
      <c r="I2191">
        <v>991</v>
      </c>
      <c r="J2191">
        <v>812</v>
      </c>
      <c r="K2191" t="s">
        <v>2908</v>
      </c>
      <c r="L2191">
        <v>871</v>
      </c>
      <c r="M2191">
        <v>44.04</v>
      </c>
      <c r="N2191">
        <v>2015</v>
      </c>
      <c r="O2191" t="str">
        <f>VLOOKUP(C2191, Query[[Country]:[Population Rank]],2,FALSE)</f>
        <v>1</v>
      </c>
      <c r="P2191" t="str">
        <f>VLOOKUP(C2191, Query[[Country]:[Growth Rate]],3,FALSE)</f>
        <v>0.39%</v>
      </c>
      <c r="Q2191" t="str">
        <f>VLOOKUP(C2191, Query[[Country]:[World Percentage]],4,FALSE)</f>
        <v>18.47%</v>
      </c>
      <c r="R2191" t="str">
        <f>VLOOKUP(C2191, Query[[Country]:[Density]],5,FALSE)</f>
        <v>148.28</v>
      </c>
      <c r="S2191" t="str">
        <f>VLOOKUP(C2191, Query[[Country]:[Land Area]],6, FALSE)</f>
        <v>9,388,211</v>
      </c>
      <c r="T2191" t="str">
        <f>VLOOKUP(C2191, Query[[Country]:[Area]],10, FALSE)</f>
        <v>9,706,961</v>
      </c>
      <c r="U2191" t="str">
        <f>VLOOKUP(C2191, Query[[Country]:[Region]],12, FALSE)</f>
        <v>Asia</v>
      </c>
      <c r="V2191" t="str">
        <f>VLOOKUP(C2191, Query[[Country]:[Subregion]],13, FALSE)</f>
        <v>Eastern Asia</v>
      </c>
      <c r="W2191" t="str">
        <f>VLOOKUP(C2191, Query[[Country]:[GDP (IMF)]],16, FALSE)</f>
        <v>$15.47 Tn</v>
      </c>
      <c r="X2191" t="str">
        <f>VLOOKUP(C2191, Query[[Country]:[GDP (UN)]],17, FALSE)</f>
        <v>$11.22 Tn</v>
      </c>
      <c r="Y2191">
        <f>VLOOKUP(C2191, Query[[Country]:[GDP Per Capita]],18, FALSE)</f>
        <v>10746.78</v>
      </c>
    </row>
    <row r="2192" spans="1:25" x14ac:dyDescent="0.2">
      <c r="A2192">
        <v>991</v>
      </c>
      <c r="B2192" t="s">
        <v>982</v>
      </c>
      <c r="C2192" t="s">
        <v>138</v>
      </c>
      <c r="D2192">
        <v>81</v>
      </c>
      <c r="E2192">
        <v>367</v>
      </c>
      <c r="F2192">
        <v>542</v>
      </c>
      <c r="G2192">
        <v>218</v>
      </c>
      <c r="H2192">
        <v>830</v>
      </c>
      <c r="I2192">
        <v>974</v>
      </c>
      <c r="J2192">
        <v>812</v>
      </c>
      <c r="K2192" t="s">
        <v>2920</v>
      </c>
      <c r="L2192">
        <v>434</v>
      </c>
      <c r="M2192">
        <v>44.03</v>
      </c>
      <c r="N2192">
        <v>2015</v>
      </c>
      <c r="O2192" t="str">
        <f>VLOOKUP(C2192, Query[[Country]:[Population Rank]],2,FALSE)</f>
        <v>1</v>
      </c>
      <c r="P2192" t="str">
        <f>VLOOKUP(C2192, Query[[Country]:[Growth Rate]],3,FALSE)</f>
        <v>0.39%</v>
      </c>
      <c r="Q2192" t="str">
        <f>VLOOKUP(C2192, Query[[Country]:[World Percentage]],4,FALSE)</f>
        <v>18.47%</v>
      </c>
      <c r="R2192" t="str">
        <f>VLOOKUP(C2192, Query[[Country]:[Density]],5,FALSE)</f>
        <v>148.28</v>
      </c>
      <c r="S2192" t="str">
        <f>VLOOKUP(C2192, Query[[Country]:[Land Area]],6, FALSE)</f>
        <v>9,388,211</v>
      </c>
      <c r="T2192" t="str">
        <f>VLOOKUP(C2192, Query[[Country]:[Area]],10, FALSE)</f>
        <v>9,706,961</v>
      </c>
      <c r="U2192" t="str">
        <f>VLOOKUP(C2192, Query[[Country]:[Region]],12, FALSE)</f>
        <v>Asia</v>
      </c>
      <c r="V2192" t="str">
        <f>VLOOKUP(C2192, Query[[Country]:[Subregion]],13, FALSE)</f>
        <v>Eastern Asia</v>
      </c>
      <c r="W2192" t="str">
        <f>VLOOKUP(C2192, Query[[Country]:[GDP (IMF)]],16, FALSE)</f>
        <v>$15.47 Tn</v>
      </c>
      <c r="X2192" t="str">
        <f>VLOOKUP(C2192, Query[[Country]:[GDP (UN)]],17, FALSE)</f>
        <v>$11.22 Tn</v>
      </c>
      <c r="Y2192">
        <f>VLOOKUP(C2192, Query[[Country]:[GDP Per Capita]],18, FALSE)</f>
        <v>10746.78</v>
      </c>
    </row>
    <row r="2193" spans="1:25" x14ac:dyDescent="0.2">
      <c r="A2193">
        <v>992</v>
      </c>
      <c r="B2193" t="s">
        <v>970</v>
      </c>
      <c r="C2193" t="s">
        <v>168</v>
      </c>
      <c r="D2193">
        <v>17</v>
      </c>
      <c r="E2193">
        <v>367</v>
      </c>
      <c r="F2193">
        <v>540</v>
      </c>
      <c r="G2193">
        <v>218</v>
      </c>
      <c r="H2193">
        <v>962</v>
      </c>
      <c r="I2193">
        <v>865</v>
      </c>
      <c r="J2193">
        <v>645</v>
      </c>
      <c r="K2193" t="s">
        <v>2923</v>
      </c>
      <c r="L2193">
        <v>774</v>
      </c>
      <c r="M2193">
        <v>44.03</v>
      </c>
      <c r="N2193">
        <v>2015</v>
      </c>
      <c r="O2193" t="str">
        <f>VLOOKUP(C2193, Query[[Country]:[Population Rank]],2,FALSE)</f>
        <v>6</v>
      </c>
      <c r="P2193" t="str">
        <f>VLOOKUP(C2193, Query[[Country]:[Growth Rate]],3,FALSE)</f>
        <v>0.72%</v>
      </c>
      <c r="Q2193" t="str">
        <f>VLOOKUP(C2193, Query[[Country]:[World Percentage]],4,FALSE)</f>
        <v>2.73%</v>
      </c>
      <c r="R2193" t="str">
        <f>VLOOKUP(C2193, Query[[Country]:[Density]],5,FALSE)</f>
        <v>24.96</v>
      </c>
      <c r="S2193" t="str">
        <f>VLOOKUP(C2193, Query[[Country]:[Land Area]],6, FALSE)</f>
        <v>8,358,140</v>
      </c>
      <c r="T2193" t="str">
        <f>VLOOKUP(C2193, Query[[Country]:[Area]],10, FALSE)</f>
        <v>8,515,767</v>
      </c>
      <c r="U2193" t="str">
        <f>VLOOKUP(C2193, Query[[Country]:[Region]],12, FALSE)</f>
        <v>Americas</v>
      </c>
      <c r="V2193" t="str">
        <f>VLOOKUP(C2193, Query[[Country]:[Subregion]],13, FALSE)</f>
        <v>South America</v>
      </c>
      <c r="W2193" t="str">
        <f>VLOOKUP(C2193, Query[[Country]:[GDP (IMF)]],16, FALSE)</f>
        <v>$2.06 Tn</v>
      </c>
      <c r="X2193" t="str">
        <f>VLOOKUP(C2193, Query[[Country]:[GDP (UN)]],17, FALSE)</f>
        <v>$1.80 Tn</v>
      </c>
      <c r="Y2193">
        <f>VLOOKUP(C2193, Query[[Country]:[GDP Per Capita]],18, FALSE)</f>
        <v>9703.17</v>
      </c>
    </row>
    <row r="2194" spans="1:25" x14ac:dyDescent="0.2">
      <c r="A2194">
        <v>993</v>
      </c>
      <c r="B2194" t="s">
        <v>1022</v>
      </c>
      <c r="C2194" t="s">
        <v>138</v>
      </c>
      <c r="D2194">
        <v>82</v>
      </c>
      <c r="E2194">
        <v>367</v>
      </c>
      <c r="F2194">
        <v>327</v>
      </c>
      <c r="G2194">
        <v>218</v>
      </c>
      <c r="H2194">
        <v>937</v>
      </c>
      <c r="I2194">
        <v>962</v>
      </c>
      <c r="J2194">
        <v>812</v>
      </c>
      <c r="K2194" t="s">
        <v>2839</v>
      </c>
      <c r="L2194">
        <v>861</v>
      </c>
      <c r="M2194">
        <v>44.03</v>
      </c>
      <c r="N2194">
        <v>2015</v>
      </c>
      <c r="O2194" t="str">
        <f>VLOOKUP(C2194, Query[[Country]:[Population Rank]],2,FALSE)</f>
        <v>1</v>
      </c>
      <c r="P2194" t="str">
        <f>VLOOKUP(C2194, Query[[Country]:[Growth Rate]],3,FALSE)</f>
        <v>0.39%</v>
      </c>
      <c r="Q2194" t="str">
        <f>VLOOKUP(C2194, Query[[Country]:[World Percentage]],4,FALSE)</f>
        <v>18.47%</v>
      </c>
      <c r="R2194" t="str">
        <f>VLOOKUP(C2194, Query[[Country]:[Density]],5,FALSE)</f>
        <v>148.28</v>
      </c>
      <c r="S2194" t="str">
        <f>VLOOKUP(C2194, Query[[Country]:[Land Area]],6, FALSE)</f>
        <v>9,388,211</v>
      </c>
      <c r="T2194" t="str">
        <f>VLOOKUP(C2194, Query[[Country]:[Area]],10, FALSE)</f>
        <v>9,706,961</v>
      </c>
      <c r="U2194" t="str">
        <f>VLOOKUP(C2194, Query[[Country]:[Region]],12, FALSE)</f>
        <v>Asia</v>
      </c>
      <c r="V2194" t="str">
        <f>VLOOKUP(C2194, Query[[Country]:[Subregion]],13, FALSE)</f>
        <v>Eastern Asia</v>
      </c>
      <c r="W2194" t="str">
        <f>VLOOKUP(C2194, Query[[Country]:[GDP (IMF)]],16, FALSE)</f>
        <v>$15.47 Tn</v>
      </c>
      <c r="X2194" t="str">
        <f>VLOOKUP(C2194, Query[[Country]:[GDP (UN)]],17, FALSE)</f>
        <v>$11.22 Tn</v>
      </c>
      <c r="Y2194">
        <f>VLOOKUP(C2194, Query[[Country]:[GDP Per Capita]],18, FALSE)</f>
        <v>10746.78</v>
      </c>
    </row>
    <row r="2195" spans="1:25" x14ac:dyDescent="0.2">
      <c r="A2195">
        <v>994</v>
      </c>
      <c r="B2195" t="s">
        <v>974</v>
      </c>
      <c r="C2195" t="s">
        <v>52</v>
      </c>
      <c r="D2195">
        <v>33</v>
      </c>
      <c r="E2195">
        <v>367</v>
      </c>
      <c r="F2195">
        <v>567</v>
      </c>
      <c r="G2195">
        <v>218</v>
      </c>
      <c r="H2195">
        <v>811</v>
      </c>
      <c r="I2195">
        <v>969</v>
      </c>
      <c r="J2195">
        <v>511</v>
      </c>
      <c r="K2195" t="s">
        <v>2925</v>
      </c>
      <c r="L2195">
        <v>756</v>
      </c>
      <c r="M2195">
        <v>44.03</v>
      </c>
      <c r="N2195">
        <v>2015</v>
      </c>
      <c r="O2195" t="str">
        <f>VLOOKUP(C2195, Query[[Country]:[Population Rank]],2,FALSE)</f>
        <v>39</v>
      </c>
      <c r="P2195" t="str">
        <f>VLOOKUP(C2195, Query[[Country]:[Growth Rate]],3,FALSE)</f>
        <v>0.89%</v>
      </c>
      <c r="Q2195" t="str">
        <f>VLOOKUP(C2195, Query[[Country]:[World Percentage]],4,FALSE)</f>
        <v>0.48%</v>
      </c>
      <c r="R2195" t="str">
        <f>VLOOKUP(C2195, Query[[Country]:[Density]],5,FALSE)</f>
        <v>3.78</v>
      </c>
      <c r="S2195" t="str">
        <f>VLOOKUP(C2195, Query[[Country]:[Land Area]],6, FALSE)</f>
        <v>9,093,510</v>
      </c>
      <c r="T2195" t="str">
        <f>VLOOKUP(C2195, Query[[Country]:[Area]],10, FALSE)</f>
        <v>9,984,670</v>
      </c>
      <c r="U2195" t="str">
        <f>VLOOKUP(C2195, Query[[Country]:[Region]],12, FALSE)</f>
        <v>Americas</v>
      </c>
      <c r="V2195" t="str">
        <f>VLOOKUP(C2195, Query[[Country]:[Subregion]],13, FALSE)</f>
        <v>Northern America</v>
      </c>
      <c r="W2195" t="str">
        <f>VLOOKUP(C2195, Query[[Country]:[GDP (IMF)]],16, FALSE)</f>
        <v>$1.83 Tn</v>
      </c>
      <c r="X2195" t="str">
        <f>VLOOKUP(C2195, Query[[Country]:[GDP (UN)]],17, FALSE)</f>
        <v>$1.53 Tn</v>
      </c>
      <c r="Y2195">
        <f>VLOOKUP(C2195, Query[[Country]:[GDP Per Capita]],18, FALSE)</f>
        <v>48552.87</v>
      </c>
    </row>
    <row r="2196" spans="1:25" x14ac:dyDescent="0.2">
      <c r="A2196">
        <v>995</v>
      </c>
      <c r="B2196" t="s">
        <v>994</v>
      </c>
      <c r="C2196" t="s">
        <v>454</v>
      </c>
      <c r="D2196">
        <v>4</v>
      </c>
      <c r="E2196">
        <v>367</v>
      </c>
      <c r="F2196">
        <v>449</v>
      </c>
      <c r="G2196">
        <v>218</v>
      </c>
      <c r="H2196">
        <v>595</v>
      </c>
      <c r="I2196">
        <v>430</v>
      </c>
      <c r="J2196">
        <v>645</v>
      </c>
      <c r="K2196" t="s">
        <v>2825</v>
      </c>
      <c r="L2196">
        <v>839</v>
      </c>
      <c r="M2196">
        <v>44.03</v>
      </c>
      <c r="N2196">
        <v>2015</v>
      </c>
      <c r="O2196" t="str">
        <f>VLOOKUP(C2196, Query[[Country]:[Population Rank]],2,FALSE)</f>
        <v>41</v>
      </c>
      <c r="P2196" t="str">
        <f>VLOOKUP(C2196, Query[[Country]:[Growth Rate]],3,FALSE)</f>
        <v>1.59%</v>
      </c>
      <c r="Q2196" t="str">
        <f>VLOOKUP(C2196, Query[[Country]:[World Percentage]],4,FALSE)</f>
        <v>0.45%</v>
      </c>
      <c r="R2196" t="str">
        <f>VLOOKUP(C2196, Query[[Country]:[Density]],5,FALSE)</f>
        <v>16.19</v>
      </c>
      <c r="S2196" t="str">
        <f>VLOOKUP(C2196, Query[[Country]:[Land Area]],6, FALSE)</f>
        <v>2,149,690</v>
      </c>
      <c r="T2196" t="str">
        <f>VLOOKUP(C2196, Query[[Country]:[Area]],10, FALSE)</f>
        <v>2,149,690</v>
      </c>
      <c r="U2196" t="str">
        <f>VLOOKUP(C2196, Query[[Country]:[Region]],12, FALSE)</f>
        <v>Asia</v>
      </c>
      <c r="V2196" t="str">
        <f>VLOOKUP(C2196, Query[[Country]:[Subregion]],13, FALSE)</f>
        <v>Western Asia</v>
      </c>
      <c r="W2196" t="str">
        <f>VLOOKUP(C2196, Query[[Country]:[GDP (IMF)]],16, FALSE)</f>
        <v>$790.06 Bn</v>
      </c>
      <c r="X2196" t="str">
        <f>VLOOKUP(C2196, Query[[Country]:[GDP (UN)]],17, FALSE)</f>
        <v>$639.62 Bn</v>
      </c>
      <c r="Y2196">
        <f>VLOOKUP(C2196, Query[[Country]:[GDP Per Capita]],18, FALSE)</f>
        <v>22693.89</v>
      </c>
    </row>
    <row r="2197" spans="1:25" x14ac:dyDescent="0.2">
      <c r="A2197">
        <v>996</v>
      </c>
      <c r="B2197" t="s">
        <v>966</v>
      </c>
      <c r="C2197" t="s">
        <v>307</v>
      </c>
      <c r="D2197">
        <v>7</v>
      </c>
      <c r="E2197">
        <v>367</v>
      </c>
      <c r="F2197">
        <v>567</v>
      </c>
      <c r="G2197">
        <v>218</v>
      </c>
      <c r="H2197">
        <v>926</v>
      </c>
      <c r="I2197">
        <v>845</v>
      </c>
      <c r="J2197">
        <v>812</v>
      </c>
      <c r="K2197" t="s">
        <v>2923</v>
      </c>
      <c r="L2197">
        <v>816</v>
      </c>
      <c r="M2197">
        <v>44.03</v>
      </c>
      <c r="N2197">
        <v>2015</v>
      </c>
      <c r="O2197" t="str">
        <f>VLOOKUP(C2197, Query[[Country]:[Population Rank]],2,FALSE)</f>
        <v>89</v>
      </c>
      <c r="P2197" t="str">
        <f>VLOOKUP(C2197, Query[[Country]:[Growth Rate]],3,FALSE)</f>
        <v>-0.29%</v>
      </c>
      <c r="Q2197" t="str">
        <f>VLOOKUP(C2197, Query[[Country]:[World Percentage]],4,FALSE)</f>
        <v>0.13%</v>
      </c>
      <c r="R2197" t="str">
        <f>VLOOKUP(C2197, Query[[Country]:[Density]],5,FALSE)</f>
        <v>110.73</v>
      </c>
      <c r="S2197" t="str">
        <f>VLOOKUP(C2197, Query[[Country]:[Land Area]],6, FALSE)</f>
        <v>91,590</v>
      </c>
      <c r="T2197" t="str">
        <f>VLOOKUP(C2197, Query[[Country]:[Area]],10, FALSE)</f>
        <v>92,090</v>
      </c>
      <c r="U2197" t="str">
        <f>VLOOKUP(C2197, Query[[Country]:[Region]],12, FALSE)</f>
        <v>Europe</v>
      </c>
      <c r="V2197" t="str">
        <f>VLOOKUP(C2197, Query[[Country]:[Subregion]],13, FALSE)</f>
        <v>Southern Europe</v>
      </c>
      <c r="W2197" t="str">
        <f>VLOOKUP(C2197, Query[[Country]:[GDP (IMF)]],16, FALSE)</f>
        <v>$249.91 Bn</v>
      </c>
      <c r="X2197" t="str">
        <f>VLOOKUP(C2197, Query[[Country]:[GDP (UN)]],17, FALSE)</f>
        <v>$204.84 Bn</v>
      </c>
      <c r="Y2197">
        <f>VLOOKUP(C2197, Query[[Country]:[GDP Per Capita]],18, FALSE)</f>
        <v>24509.08</v>
      </c>
    </row>
    <row r="2198" spans="1:25" x14ac:dyDescent="0.2">
      <c r="A2198">
        <v>997</v>
      </c>
      <c r="B2198" t="s">
        <v>953</v>
      </c>
      <c r="C2198" t="s">
        <v>820</v>
      </c>
      <c r="D2198">
        <v>4</v>
      </c>
      <c r="E2198">
        <v>236</v>
      </c>
      <c r="F2198">
        <v>566</v>
      </c>
      <c r="G2198">
        <v>218</v>
      </c>
      <c r="H2198">
        <v>997</v>
      </c>
      <c r="I2198">
        <v>908</v>
      </c>
      <c r="J2198">
        <v>645</v>
      </c>
      <c r="K2198" t="s">
        <v>2924</v>
      </c>
      <c r="L2198">
        <v>871</v>
      </c>
      <c r="M2198">
        <v>44.03</v>
      </c>
      <c r="N2198">
        <v>2015</v>
      </c>
      <c r="O2198" t="str">
        <f>VLOOKUP(C2198, Query[[Country]:[Population Rank]],2,FALSE)</f>
        <v>14</v>
      </c>
      <c r="P2198" t="str">
        <f>VLOOKUP(C2198, Query[[Country]:[Growth Rate]],3,FALSE)</f>
        <v>1.94%</v>
      </c>
      <c r="Q2198" t="str">
        <f>VLOOKUP(C2198, Query[[Country]:[World Percentage]],4,FALSE)</f>
        <v>1.31%</v>
      </c>
      <c r="R2198" t="str">
        <f>VLOOKUP(C2198, Query[[Country]:[Density]],5,FALSE)</f>
        <v>102.08</v>
      </c>
      <c r="S2198" t="str">
        <f>VLOOKUP(C2198, Query[[Country]:[Land Area]],6, FALSE)</f>
        <v>995,450</v>
      </c>
      <c r="T2198" t="str">
        <f>VLOOKUP(C2198, Query[[Country]:[Area]],10, FALSE)</f>
        <v>1,002,450</v>
      </c>
      <c r="U2198" t="str">
        <f>VLOOKUP(C2198, Query[[Country]:[Region]],12, FALSE)</f>
        <v>Africa</v>
      </c>
      <c r="V2198" t="str">
        <f>VLOOKUP(C2198, Query[[Country]:[Subregion]],13, FALSE)</f>
        <v>Northern Africa</v>
      </c>
      <c r="W2198" t="str">
        <f>VLOOKUP(C2198, Query[[Country]:[GDP (IMF)]],16, FALSE)</f>
        <v>$331.36 Bn</v>
      </c>
      <c r="X2198" t="str">
        <f>VLOOKUP(C2198, Query[[Country]:[GDP (UN)]],17, FALSE)</f>
        <v>$270.14 Bn</v>
      </c>
      <c r="Y2198">
        <f>VLOOKUP(C2198, Query[[Country]:[GDP Per Capita]],18, FALSE)</f>
        <v>3238.01</v>
      </c>
    </row>
    <row r="2199" spans="1:25" x14ac:dyDescent="0.2">
      <c r="A2199">
        <v>998</v>
      </c>
      <c r="B2199" t="s">
        <v>2835</v>
      </c>
      <c r="C2199" t="s">
        <v>168</v>
      </c>
      <c r="D2199">
        <v>18</v>
      </c>
      <c r="E2199">
        <v>367</v>
      </c>
      <c r="F2199">
        <v>549</v>
      </c>
      <c r="G2199">
        <v>218</v>
      </c>
      <c r="H2199">
        <v>830</v>
      </c>
      <c r="I2199">
        <v>823</v>
      </c>
      <c r="J2199">
        <v>812</v>
      </c>
      <c r="K2199" t="s">
        <v>2925</v>
      </c>
      <c r="L2199">
        <v>824</v>
      </c>
      <c r="M2199">
        <v>44.03</v>
      </c>
      <c r="N2199">
        <v>2015</v>
      </c>
      <c r="O2199" t="str">
        <f>VLOOKUP(C2199, Query[[Country]:[Population Rank]],2,FALSE)</f>
        <v>6</v>
      </c>
      <c r="P2199" t="str">
        <f>VLOOKUP(C2199, Query[[Country]:[Growth Rate]],3,FALSE)</f>
        <v>0.72%</v>
      </c>
      <c r="Q2199" t="str">
        <f>VLOOKUP(C2199, Query[[Country]:[World Percentage]],4,FALSE)</f>
        <v>2.73%</v>
      </c>
      <c r="R2199" t="str">
        <f>VLOOKUP(C2199, Query[[Country]:[Density]],5,FALSE)</f>
        <v>24.96</v>
      </c>
      <c r="S2199" t="str">
        <f>VLOOKUP(C2199, Query[[Country]:[Land Area]],6, FALSE)</f>
        <v>8,358,140</v>
      </c>
      <c r="T2199" t="str">
        <f>VLOOKUP(C2199, Query[[Country]:[Area]],10, FALSE)</f>
        <v>8,515,767</v>
      </c>
      <c r="U2199" t="str">
        <f>VLOOKUP(C2199, Query[[Country]:[Region]],12, FALSE)</f>
        <v>Americas</v>
      </c>
      <c r="V2199" t="str">
        <f>VLOOKUP(C2199, Query[[Country]:[Subregion]],13, FALSE)</f>
        <v>South America</v>
      </c>
      <c r="W2199" t="str">
        <f>VLOOKUP(C2199, Query[[Country]:[GDP (IMF)]],16, FALSE)</f>
        <v>$2.06 Tn</v>
      </c>
      <c r="X2199" t="str">
        <f>VLOOKUP(C2199, Query[[Country]:[GDP (UN)]],17, FALSE)</f>
        <v>$1.80 Tn</v>
      </c>
      <c r="Y2199">
        <f>VLOOKUP(C2199, Query[[Country]:[GDP Per Capita]],18, FALSE)</f>
        <v>9703.17</v>
      </c>
    </row>
    <row r="2200" spans="1:25" x14ac:dyDescent="0.2">
      <c r="A2200">
        <v>999</v>
      </c>
      <c r="B2200" t="s">
        <v>2833</v>
      </c>
      <c r="C2200" t="s">
        <v>159</v>
      </c>
      <c r="D2200">
        <v>40</v>
      </c>
      <c r="E2200">
        <v>367</v>
      </c>
      <c r="F2200">
        <v>567</v>
      </c>
      <c r="G2200">
        <v>218</v>
      </c>
      <c r="H2200">
        <v>886</v>
      </c>
      <c r="I2200">
        <v>974</v>
      </c>
      <c r="J2200">
        <v>812</v>
      </c>
      <c r="K2200" t="s">
        <v>2925</v>
      </c>
      <c r="L2200">
        <v>651</v>
      </c>
      <c r="M2200">
        <v>44.02</v>
      </c>
      <c r="N2200">
        <v>2015</v>
      </c>
      <c r="O2200" t="str">
        <f>VLOOKUP(C2200, Query[[Country]:[Population Rank]],2,FALSE)</f>
        <v>30</v>
      </c>
      <c r="P2200" t="str">
        <f>VLOOKUP(C2200, Query[[Country]:[Growth Rate]],3,FALSE)</f>
        <v>0.04%</v>
      </c>
      <c r="Q2200" t="str">
        <f>VLOOKUP(C2200, Query[[Country]:[World Percentage]],4,FALSE)</f>
        <v>0.60%</v>
      </c>
      <c r="R2200" t="str">
        <f>VLOOKUP(C2200, Query[[Country]:[Density]],5,FALSE)</f>
        <v>92.40</v>
      </c>
      <c r="S2200" t="str">
        <f>VLOOKUP(C2200, Query[[Country]:[Land Area]],6, FALSE)</f>
        <v>498,800</v>
      </c>
      <c r="T2200" t="str">
        <f>VLOOKUP(C2200, Query[[Country]:[Area]],10, FALSE)</f>
        <v>505,992</v>
      </c>
      <c r="U2200" t="str">
        <f>VLOOKUP(C2200, Query[[Country]:[Region]],12, FALSE)</f>
        <v>Europe</v>
      </c>
      <c r="V2200" t="str">
        <f>VLOOKUP(C2200, Query[[Country]:[Subregion]],13, FALSE)</f>
        <v>Southern Europe</v>
      </c>
      <c r="W2200" t="str">
        <f>VLOOKUP(C2200, Query[[Country]:[GDP (IMF)]],16, FALSE)</f>
        <v>$1.50 Tn</v>
      </c>
      <c r="X2200" t="str">
        <f>VLOOKUP(C2200, Query[[Country]:[GDP (UN)]],17, FALSE)</f>
        <v>$1.24 Tn</v>
      </c>
      <c r="Y2200">
        <f>VLOOKUP(C2200, Query[[Country]:[GDP Per Capita]],18, FALSE)</f>
        <v>32019.83</v>
      </c>
    </row>
    <row r="2201" spans="1:25" x14ac:dyDescent="0.2">
      <c r="A2201">
        <v>1000</v>
      </c>
      <c r="B2201" t="s">
        <v>977</v>
      </c>
      <c r="C2201" t="s">
        <v>138</v>
      </c>
      <c r="D2201">
        <v>83</v>
      </c>
      <c r="E2201">
        <v>367</v>
      </c>
      <c r="F2201">
        <v>567</v>
      </c>
      <c r="G2201">
        <v>218</v>
      </c>
      <c r="H2201">
        <v>861</v>
      </c>
      <c r="I2201">
        <v>991</v>
      </c>
      <c r="J2201">
        <v>812</v>
      </c>
      <c r="K2201" t="s">
        <v>2924</v>
      </c>
      <c r="L2201">
        <v>547</v>
      </c>
      <c r="M2201">
        <v>44.02</v>
      </c>
      <c r="N2201">
        <v>2015</v>
      </c>
      <c r="O2201" t="str">
        <f>VLOOKUP(C2201, Query[[Country]:[Population Rank]],2,FALSE)</f>
        <v>1</v>
      </c>
      <c r="P2201" t="str">
        <f>VLOOKUP(C2201, Query[[Country]:[Growth Rate]],3,FALSE)</f>
        <v>0.39%</v>
      </c>
      <c r="Q2201" t="str">
        <f>VLOOKUP(C2201, Query[[Country]:[World Percentage]],4,FALSE)</f>
        <v>18.47%</v>
      </c>
      <c r="R2201" t="str">
        <f>VLOOKUP(C2201, Query[[Country]:[Density]],5,FALSE)</f>
        <v>148.28</v>
      </c>
      <c r="S2201" t="str">
        <f>VLOOKUP(C2201, Query[[Country]:[Land Area]],6, FALSE)</f>
        <v>9,388,211</v>
      </c>
      <c r="T2201" t="str">
        <f>VLOOKUP(C2201, Query[[Country]:[Area]],10, FALSE)</f>
        <v>9,706,961</v>
      </c>
      <c r="U2201" t="str">
        <f>VLOOKUP(C2201, Query[[Country]:[Region]],12, FALSE)</f>
        <v>Asia</v>
      </c>
      <c r="V2201" t="str">
        <f>VLOOKUP(C2201, Query[[Country]:[Subregion]],13, FALSE)</f>
        <v>Eastern Asia</v>
      </c>
      <c r="W2201" t="str">
        <f>VLOOKUP(C2201, Query[[Country]:[GDP (IMF)]],16, FALSE)</f>
        <v>$15.47 Tn</v>
      </c>
      <c r="X2201" t="str">
        <f>VLOOKUP(C2201, Query[[Country]:[GDP (UN)]],17, FALSE)</f>
        <v>$11.22 Tn</v>
      </c>
      <c r="Y2201">
        <f>VLOOKUP(C2201, Query[[Country]:[GDP Per Capita]],18, FALSE)</f>
        <v>10746.78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3E0F2-FB68-6E49-94FA-E804E97A5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</vt:lpstr>
      <vt:lpstr>Question 1</vt:lpstr>
      <vt:lpstr>Question 2</vt:lpstr>
      <vt:lpstr>Question 3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Kumar</dc:creator>
  <cp:lastModifiedBy>Kelvin Kumar</cp:lastModifiedBy>
  <dcterms:created xsi:type="dcterms:W3CDTF">2024-06-01T09:29:39Z</dcterms:created>
  <dcterms:modified xsi:type="dcterms:W3CDTF">2024-06-14T01:43:21Z</dcterms:modified>
</cp:coreProperties>
</file>