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124226"/>
  <xr:revisionPtr revIDLastSave="0" documentId="13_ncr:1_{0395BAFB-C3B4-446F-A931-31E799F52F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ARISON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1" l="1"/>
  <c r="M22" i="11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9" i="11"/>
  <c r="M20" i="11"/>
  <c r="M21" i="11"/>
  <c r="M5" i="11"/>
  <c r="K7" i="11"/>
  <c r="K6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5" i="11"/>
  <c r="H5" i="11"/>
  <c r="F5" i="11"/>
  <c r="F12" i="11"/>
  <c r="H12" i="11"/>
  <c r="L12" i="11"/>
  <c r="F13" i="11"/>
  <c r="H13" i="11"/>
  <c r="L13" i="11"/>
  <c r="F14" i="11"/>
  <c r="H14" i="11"/>
  <c r="L14" i="11"/>
  <c r="L5" i="11"/>
  <c r="L6" i="11"/>
  <c r="L7" i="11"/>
  <c r="L8" i="11"/>
  <c r="L9" i="11"/>
  <c r="L10" i="11"/>
  <c r="L11" i="11"/>
  <c r="L15" i="11"/>
  <c r="L16" i="11"/>
  <c r="L17" i="11"/>
  <c r="L18" i="11"/>
  <c r="L19" i="11"/>
  <c r="L20" i="11"/>
  <c r="L21" i="11"/>
  <c r="H6" i="11"/>
  <c r="H7" i="11"/>
  <c r="H8" i="11"/>
  <c r="H9" i="11"/>
  <c r="H10" i="11"/>
  <c r="H11" i="11"/>
  <c r="H15" i="11"/>
  <c r="H16" i="11"/>
  <c r="H17" i="11"/>
  <c r="H18" i="11"/>
  <c r="H19" i="11"/>
  <c r="H20" i="11"/>
  <c r="H21" i="11"/>
  <c r="F18" i="11"/>
  <c r="F17" i="11"/>
  <c r="F16" i="11"/>
  <c r="F21" i="11"/>
  <c r="J22" i="11" l="1"/>
  <c r="H22" i="11"/>
  <c r="F20" i="11"/>
  <c r="F19" i="11"/>
  <c r="F15" i="11"/>
  <c r="F11" i="11"/>
  <c r="F10" i="11"/>
  <c r="F9" i="11"/>
  <c r="F8" i="11"/>
  <c r="F7" i="11"/>
  <c r="F6" i="11"/>
  <c r="A6" i="11"/>
  <c r="A7" i="11" s="1"/>
  <c r="A8" i="11" s="1"/>
  <c r="A9" i="11" s="1"/>
  <c r="A10" i="11" s="1"/>
  <c r="A11" i="11" s="1"/>
  <c r="A12" i="11" s="1"/>
  <c r="A13" i="11" s="1"/>
  <c r="A14" i="11" s="1"/>
  <c r="A15" i="11" l="1"/>
  <c r="A16" i="11" s="1"/>
  <c r="A17" i="11" s="1"/>
  <c r="A18" i="11" s="1"/>
  <c r="A19" i="11" s="1"/>
  <c r="A20" i="11" s="1"/>
  <c r="A21" i="11" s="1"/>
  <c r="F22" i="11"/>
  <c r="M2" i="11" l="1"/>
  <c r="M1" i="11"/>
</calcChain>
</file>

<file path=xl/sharedStrings.xml><?xml version="1.0" encoding="utf-8"?>
<sst xmlns="http://schemas.openxmlformats.org/spreadsheetml/2006/main" count="57" uniqueCount="40">
  <si>
    <t>UNIT</t>
  </si>
  <si>
    <t>S.NO</t>
  </si>
  <si>
    <t>DESCRIPTION</t>
  </si>
  <si>
    <t>QTY</t>
  </si>
  <si>
    <t>UNIT PRICE</t>
  </si>
  <si>
    <t>AMNT</t>
  </si>
  <si>
    <t>TOTAL</t>
  </si>
  <si>
    <t>Set</t>
  </si>
  <si>
    <t>Nos</t>
  </si>
  <si>
    <t>Lgth</t>
  </si>
  <si>
    <t>Pair</t>
  </si>
  <si>
    <t>LOWEST COST PROVIDER</t>
  </si>
  <si>
    <t>BEST DEAL</t>
  </si>
  <si>
    <t>SELECTION</t>
  </si>
  <si>
    <t>A</t>
  </si>
  <si>
    <t>B</t>
  </si>
  <si>
    <t>C</t>
  </si>
  <si>
    <t>SUPPLIERS---&gt;</t>
  </si>
  <si>
    <t>WINNER -&gt;</t>
  </si>
  <si>
    <t>NET SAVINGS-&gt;</t>
  </si>
  <si>
    <t>MMM</t>
  </si>
  <si>
    <t>FFFF</t>
  </si>
  <si>
    <t>FFFFFEEE</t>
  </si>
  <si>
    <t>RRRR</t>
  </si>
  <si>
    <t>TTTT</t>
  </si>
  <si>
    <t>QQQQ</t>
  </si>
  <si>
    <t>YYYYY</t>
  </si>
  <si>
    <t>IIIIIII</t>
  </si>
  <si>
    <t>OOOOO</t>
  </si>
  <si>
    <t>LLLLLL</t>
  </si>
  <si>
    <t>KKKK</t>
  </si>
  <si>
    <t>BBBBB</t>
  </si>
  <si>
    <t>UUUUU</t>
  </si>
  <si>
    <t>SSSSS</t>
  </si>
  <si>
    <t>VVVVVV</t>
  </si>
  <si>
    <t>XXXXX</t>
  </si>
  <si>
    <t>ZZZZZZZ</t>
  </si>
  <si>
    <t xml:space="preserve">Prepared By </t>
  </si>
  <si>
    <t>Kelvin Ngetich</t>
  </si>
  <si>
    <t>KELVIN QUOTATION COMPARISION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</si>
</sst>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Tisa Offc Serif Pro Thin"/>
    </font>
    <font>
      <b/>
      <sz val="12"/>
      <color theme="0"/>
      <name val="Microsoft Sans Serif"/>
      <family val="2"/>
    </font>
    <font>
      <b/>
      <sz val="11"/>
      <color theme="1"/>
      <name val="Calibri"/>
      <family val="2"/>
      <scheme val="minor"/>
    </font>
    <font>
      <b/>
      <u/>
      <sz val="12"/>
      <color theme="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9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2" xfId="0" applyFont="1" applyBorder="1"/>
    <xf numFmtId="43" fontId="2" fillId="0" borderId="14" xfId="1" applyFont="1" applyBorder="1" applyAlignment="1">
      <alignment horizont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49" fontId="4" fillId="5" borderId="20" xfId="1" applyNumberFormat="1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/>
    <xf numFmtId="0" fontId="2" fillId="0" borderId="5" xfId="0" applyFont="1" applyBorder="1"/>
    <xf numFmtId="43" fontId="3" fillId="0" borderId="5" xfId="0" applyNumberFormat="1" applyFont="1" applyBorder="1" applyAlignment="1">
      <alignment horizontal="center"/>
    </xf>
    <xf numFmtId="43" fontId="3" fillId="0" borderId="13" xfId="0" applyNumberFormat="1" applyFont="1" applyBorder="1" applyAlignment="1">
      <alignment horizontal="center"/>
    </xf>
    <xf numFmtId="43" fontId="0" fillId="0" borderId="0" xfId="0" applyNumberFormat="1"/>
    <xf numFmtId="0" fontId="9" fillId="3" borderId="0" xfId="0" applyFont="1" applyFill="1" applyAlignment="1">
      <alignment vertical="center"/>
    </xf>
    <xf numFmtId="43" fontId="0" fillId="0" borderId="25" xfId="0" applyNumberFormat="1" applyBorder="1"/>
    <xf numFmtId="0" fontId="0" fillId="0" borderId="15" xfId="0" applyBorder="1"/>
    <xf numFmtId="0" fontId="9" fillId="3" borderId="8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31" xfId="0" applyFont="1" applyFill="1" applyBorder="1" applyAlignment="1">
      <alignment vertical="center"/>
    </xf>
    <xf numFmtId="43" fontId="10" fillId="0" borderId="15" xfId="0" applyNumberFormat="1" applyFont="1" applyBorder="1"/>
    <xf numFmtId="0" fontId="9" fillId="3" borderId="0" xfId="0" applyFont="1" applyFill="1" applyAlignment="1">
      <alignment horizontal="center" vertical="center"/>
    </xf>
    <xf numFmtId="43" fontId="3" fillId="0" borderId="32" xfId="0" applyNumberFormat="1" applyFont="1" applyBorder="1" applyAlignment="1">
      <alignment horizontal="center"/>
    </xf>
    <xf numFmtId="0" fontId="8" fillId="4" borderId="7" xfId="0" applyFont="1" applyFill="1" applyBorder="1"/>
    <xf numFmtId="0" fontId="8" fillId="4" borderId="8" xfId="0" applyFont="1" applyFill="1" applyBorder="1"/>
    <xf numFmtId="0" fontId="8" fillId="4" borderId="16" xfId="0" applyFont="1" applyFill="1" applyBorder="1"/>
    <xf numFmtId="0" fontId="8" fillId="4" borderId="9" xfId="0" applyFont="1" applyFill="1" applyBorder="1"/>
    <xf numFmtId="0" fontId="4" fillId="6" borderId="20" xfId="0" applyFont="1" applyFill="1" applyBorder="1" applyAlignment="1">
      <alignment horizontal="center" vertical="center"/>
    </xf>
    <xf numFmtId="0" fontId="8" fillId="7" borderId="7" xfId="0" applyFont="1" applyFill="1" applyBorder="1"/>
    <xf numFmtId="0" fontId="8" fillId="7" borderId="17" xfId="0" applyFont="1" applyFill="1" applyBorder="1"/>
    <xf numFmtId="43" fontId="9" fillId="7" borderId="29" xfId="0" applyNumberFormat="1" applyFont="1" applyFill="1" applyBorder="1" applyAlignment="1">
      <alignment vertical="center"/>
    </xf>
    <xf numFmtId="0" fontId="9" fillId="7" borderId="27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EDBF-26A2-4DB3-98D3-C03220C629D7}">
  <dimension ref="A1:M26"/>
  <sheetViews>
    <sheetView tabSelected="1" workbookViewId="0">
      <selection activeCell="K12" sqref="K12"/>
    </sheetView>
  </sheetViews>
  <sheetFormatPr defaultRowHeight="14.5" x14ac:dyDescent="0.35"/>
  <cols>
    <col min="2" max="2" width="38.26953125" customWidth="1"/>
    <col min="4" max="4" width="5.453125" bestFit="1" customWidth="1"/>
    <col min="5" max="5" width="13.453125" bestFit="1" customWidth="1"/>
    <col min="6" max="6" width="9.08984375" bestFit="1" customWidth="1"/>
    <col min="7" max="7" width="13.453125" bestFit="1" customWidth="1"/>
    <col min="8" max="8" width="9.08984375" bestFit="1" customWidth="1"/>
    <col min="9" max="9" width="13.453125" bestFit="1" customWidth="1"/>
    <col min="10" max="10" width="10.08984375" bestFit="1" customWidth="1"/>
    <col min="11" max="11" width="22.453125" bestFit="1" customWidth="1"/>
    <col min="12" max="12" width="0" hidden="1" customWidth="1"/>
    <col min="13" max="13" width="12.90625" bestFit="1" customWidth="1"/>
  </cols>
  <sheetData>
    <row r="1" spans="1:13" ht="14.5" customHeight="1" x14ac:dyDescent="0.35">
      <c r="A1" s="55" t="s">
        <v>39</v>
      </c>
      <c r="B1" s="56"/>
      <c r="C1" s="56"/>
      <c r="D1" s="56"/>
      <c r="E1" s="56"/>
      <c r="F1" s="56"/>
      <c r="G1" s="56"/>
      <c r="H1" s="56"/>
      <c r="I1" s="38"/>
      <c r="J1" s="38"/>
      <c r="K1" s="35" t="s">
        <v>18</v>
      </c>
      <c r="L1" s="34"/>
      <c r="M1" s="48" t="str">
        <f>INDEX($E$3:$I$3, MATCH(MIN(F22,H22,J22), F22:J22, 0))</f>
        <v>A</v>
      </c>
    </row>
    <row r="2" spans="1:13" ht="15" customHeight="1" thickBot="1" x14ac:dyDescent="0.4">
      <c r="A2" s="57"/>
      <c r="B2" s="58"/>
      <c r="C2" s="58"/>
      <c r="D2" s="58"/>
      <c r="E2" s="58"/>
      <c r="F2" s="58"/>
      <c r="G2" s="58"/>
      <c r="H2" s="58"/>
      <c r="I2" s="38"/>
      <c r="J2" s="38"/>
      <c r="K2" s="36" t="s">
        <v>19</v>
      </c>
      <c r="L2" s="31"/>
      <c r="M2" s="47">
        <f>MAX(F22,H22,J22) - MIN(F22,H22,J22)</f>
        <v>2134</v>
      </c>
    </row>
    <row r="3" spans="1:13" ht="17.5" thickBot="1" x14ac:dyDescent="0.6">
      <c r="A3" s="59" t="s">
        <v>17</v>
      </c>
      <c r="B3" s="60"/>
      <c r="C3" s="40"/>
      <c r="D3" s="41"/>
      <c r="E3" s="45" t="s">
        <v>14</v>
      </c>
      <c r="F3" s="42"/>
      <c r="G3" s="46" t="s">
        <v>15</v>
      </c>
      <c r="H3" s="43"/>
      <c r="I3" s="46" t="s">
        <v>16</v>
      </c>
      <c r="J3" s="43"/>
      <c r="K3" s="53" t="s">
        <v>13</v>
      </c>
      <c r="L3" s="54"/>
      <c r="M3" s="54"/>
    </row>
    <row r="4" spans="1:13" ht="30" x14ac:dyDescent="0.35">
      <c r="A4" s="21" t="s">
        <v>1</v>
      </c>
      <c r="B4" s="22" t="s">
        <v>2</v>
      </c>
      <c r="C4" s="23" t="s">
        <v>0</v>
      </c>
      <c r="D4" s="24" t="s">
        <v>3</v>
      </c>
      <c r="E4" s="44" t="s">
        <v>4</v>
      </c>
      <c r="F4" s="24" t="s">
        <v>5</v>
      </c>
      <c r="G4" s="44" t="s">
        <v>4</v>
      </c>
      <c r="H4" s="22" t="s">
        <v>5</v>
      </c>
      <c r="I4" s="44" t="s">
        <v>4</v>
      </c>
      <c r="J4" s="22" t="s">
        <v>5</v>
      </c>
      <c r="K4" s="49" t="s">
        <v>11</v>
      </c>
      <c r="M4" s="50" t="s">
        <v>12</v>
      </c>
    </row>
    <row r="5" spans="1:13" x14ac:dyDescent="0.35">
      <c r="A5" s="25">
        <v>1</v>
      </c>
      <c r="B5" s="14" t="s">
        <v>20</v>
      </c>
      <c r="C5" s="9" t="s">
        <v>8</v>
      </c>
      <c r="D5" s="10">
        <v>2</v>
      </c>
      <c r="E5" s="4">
        <v>20</v>
      </c>
      <c r="F5" s="4">
        <f>E5*D5</f>
        <v>40</v>
      </c>
      <c r="G5" s="4">
        <v>23</v>
      </c>
      <c r="H5" s="20">
        <f>G5*D5</f>
        <v>46</v>
      </c>
      <c r="I5" s="4">
        <v>21</v>
      </c>
      <c r="J5" s="20">
        <f>I5*D5</f>
        <v>42</v>
      </c>
      <c r="K5" s="26" t="str">
        <f>IF(MIN(E5,G5,I5)=E5,$E$3,IF(MIN(E5,G5,I5)=G5,$G$3,$I$3))</f>
        <v>A</v>
      </c>
      <c r="L5" s="30">
        <f>MIN(E5,G5)</f>
        <v>20</v>
      </c>
      <c r="M5" s="32">
        <f>MIN(I5,G5,E5)*D5</f>
        <v>40</v>
      </c>
    </row>
    <row r="6" spans="1:13" x14ac:dyDescent="0.35">
      <c r="A6" s="25">
        <f>A5+1</f>
        <v>2</v>
      </c>
      <c r="B6" s="15" t="s">
        <v>21</v>
      </c>
      <c r="C6" s="1" t="s">
        <v>8</v>
      </c>
      <c r="D6" s="2">
        <v>2</v>
      </c>
      <c r="E6" s="4">
        <v>55</v>
      </c>
      <c r="F6" s="4">
        <f t="shared" ref="F6:F14" si="0">E6*D6</f>
        <v>110</v>
      </c>
      <c r="G6" s="4">
        <v>62</v>
      </c>
      <c r="H6" s="20">
        <f t="shared" ref="H6:H21" si="1">G6*D6</f>
        <v>124</v>
      </c>
      <c r="I6" s="4">
        <v>5</v>
      </c>
      <c r="J6" s="20">
        <f t="shared" ref="J6:J21" si="2">I6*D6</f>
        <v>10</v>
      </c>
      <c r="K6" s="26" t="str">
        <f>IF(MIN(E6,G6,I6)=E6,$E$3,IF(MIN(E6,G6,I6)=G6,$G$3,$I$3))</f>
        <v>C</v>
      </c>
      <c r="L6" s="30">
        <f t="shared" ref="L6:L21" si="3">MIN(E6,G6)</f>
        <v>55</v>
      </c>
      <c r="M6" s="32">
        <f t="shared" ref="M6:M21" si="4">MIN(I6,G6,E6)*D6</f>
        <v>10</v>
      </c>
    </row>
    <row r="7" spans="1:13" x14ac:dyDescent="0.35">
      <c r="A7" s="25">
        <f t="shared" ref="A7:A13" si="5">A6+1</f>
        <v>3</v>
      </c>
      <c r="B7" s="15" t="s">
        <v>22</v>
      </c>
      <c r="C7" s="1" t="s">
        <v>9</v>
      </c>
      <c r="D7" s="2">
        <v>1</v>
      </c>
      <c r="E7" s="4">
        <v>230</v>
      </c>
      <c r="F7" s="4">
        <f t="shared" si="0"/>
        <v>230</v>
      </c>
      <c r="G7" s="4">
        <v>205</v>
      </c>
      <c r="H7" s="20">
        <f t="shared" si="1"/>
        <v>205</v>
      </c>
      <c r="I7" s="4">
        <v>5</v>
      </c>
      <c r="J7" s="20">
        <f t="shared" si="2"/>
        <v>5</v>
      </c>
      <c r="K7" s="26" t="str">
        <f>IF(MIN(E7,G7,I7)=E7,$E$3,IF(MIN(E7,G7,I7)=G7,$G$3,$I$3))</f>
        <v>C</v>
      </c>
      <c r="L7" s="30">
        <f t="shared" si="3"/>
        <v>205</v>
      </c>
      <c r="M7" s="32">
        <f t="shared" si="4"/>
        <v>5</v>
      </c>
    </row>
    <row r="8" spans="1:13" x14ac:dyDescent="0.35">
      <c r="A8" s="25">
        <f t="shared" si="5"/>
        <v>4</v>
      </c>
      <c r="B8" s="15" t="s">
        <v>23</v>
      </c>
      <c r="C8" s="1" t="s">
        <v>8</v>
      </c>
      <c r="D8" s="2">
        <v>8</v>
      </c>
      <c r="E8" s="4">
        <v>12</v>
      </c>
      <c r="F8" s="4">
        <f t="shared" si="0"/>
        <v>96</v>
      </c>
      <c r="G8" s="4">
        <v>2</v>
      </c>
      <c r="H8" s="20">
        <f t="shared" si="1"/>
        <v>16</v>
      </c>
      <c r="I8" s="4">
        <v>5</v>
      </c>
      <c r="J8" s="20">
        <f t="shared" si="2"/>
        <v>40</v>
      </c>
      <c r="K8" s="26" t="str">
        <f t="shared" ref="K8:K21" si="6">IF(MIN(E8,G8,I8)=E8,$E$3,IF(MIN(E8,G8,I8)=G8,$G$3,$I$3))</f>
        <v>B</v>
      </c>
      <c r="L8" s="30">
        <f t="shared" si="3"/>
        <v>2</v>
      </c>
      <c r="M8" s="32">
        <f t="shared" si="4"/>
        <v>16</v>
      </c>
    </row>
    <row r="9" spans="1:13" x14ac:dyDescent="0.35">
      <c r="A9" s="25">
        <f t="shared" si="5"/>
        <v>5</v>
      </c>
      <c r="B9" s="15" t="s">
        <v>24</v>
      </c>
      <c r="C9" s="1" t="s">
        <v>8</v>
      </c>
      <c r="D9" s="2">
        <v>4</v>
      </c>
      <c r="E9" s="4">
        <v>10</v>
      </c>
      <c r="F9" s="4">
        <f t="shared" si="0"/>
        <v>40</v>
      </c>
      <c r="G9" s="4">
        <v>11</v>
      </c>
      <c r="H9" s="20">
        <f t="shared" si="1"/>
        <v>44</v>
      </c>
      <c r="I9" s="4">
        <v>5</v>
      </c>
      <c r="J9" s="20">
        <f t="shared" si="2"/>
        <v>20</v>
      </c>
      <c r="K9" s="26" t="str">
        <f t="shared" si="6"/>
        <v>C</v>
      </c>
      <c r="L9" s="30">
        <f t="shared" si="3"/>
        <v>10</v>
      </c>
      <c r="M9" s="32">
        <f t="shared" si="4"/>
        <v>20</v>
      </c>
    </row>
    <row r="10" spans="1:13" x14ac:dyDescent="0.35">
      <c r="A10" s="25">
        <f t="shared" si="5"/>
        <v>6</v>
      </c>
      <c r="B10" s="15" t="s">
        <v>25</v>
      </c>
      <c r="C10" s="1" t="s">
        <v>8</v>
      </c>
      <c r="D10" s="2">
        <v>16</v>
      </c>
      <c r="E10" s="4">
        <v>4</v>
      </c>
      <c r="F10" s="4">
        <f t="shared" si="0"/>
        <v>64</v>
      </c>
      <c r="G10" s="4">
        <v>76</v>
      </c>
      <c r="H10" s="20">
        <f t="shared" si="1"/>
        <v>1216</v>
      </c>
      <c r="I10" s="4">
        <v>5</v>
      </c>
      <c r="J10" s="20">
        <f t="shared" si="2"/>
        <v>80</v>
      </c>
      <c r="K10" s="26" t="str">
        <f t="shared" si="6"/>
        <v>A</v>
      </c>
      <c r="L10" s="30">
        <f t="shared" si="3"/>
        <v>4</v>
      </c>
      <c r="M10" s="32">
        <f t="shared" si="4"/>
        <v>64</v>
      </c>
    </row>
    <row r="11" spans="1:13" x14ac:dyDescent="0.35">
      <c r="A11" s="25">
        <f t="shared" si="5"/>
        <v>7</v>
      </c>
      <c r="B11" s="15" t="s">
        <v>26</v>
      </c>
      <c r="C11" s="1" t="s">
        <v>8</v>
      </c>
      <c r="D11" s="2">
        <v>6</v>
      </c>
      <c r="E11" s="4">
        <v>13</v>
      </c>
      <c r="F11" s="4">
        <f t="shared" si="0"/>
        <v>78</v>
      </c>
      <c r="G11" s="12">
        <v>13</v>
      </c>
      <c r="H11" s="20">
        <f t="shared" si="1"/>
        <v>78</v>
      </c>
      <c r="I11" s="4">
        <v>5</v>
      </c>
      <c r="J11" s="20">
        <f t="shared" si="2"/>
        <v>30</v>
      </c>
      <c r="K11" s="26" t="str">
        <f t="shared" si="6"/>
        <v>C</v>
      </c>
      <c r="L11" s="30">
        <f t="shared" si="3"/>
        <v>13</v>
      </c>
      <c r="M11" s="32">
        <f t="shared" si="4"/>
        <v>30</v>
      </c>
    </row>
    <row r="12" spans="1:13" x14ac:dyDescent="0.35">
      <c r="A12" s="25">
        <f t="shared" si="5"/>
        <v>8</v>
      </c>
      <c r="B12" s="15" t="s">
        <v>27</v>
      </c>
      <c r="C12" s="1" t="s">
        <v>8</v>
      </c>
      <c r="D12" s="2">
        <v>12</v>
      </c>
      <c r="E12" s="4">
        <v>45</v>
      </c>
      <c r="F12" s="4">
        <f t="shared" si="0"/>
        <v>540</v>
      </c>
      <c r="G12" s="12">
        <v>60</v>
      </c>
      <c r="H12" s="20">
        <f t="shared" si="1"/>
        <v>720</v>
      </c>
      <c r="I12" s="4">
        <v>5</v>
      </c>
      <c r="J12" s="20">
        <f t="shared" si="2"/>
        <v>60</v>
      </c>
      <c r="K12" s="26" t="str">
        <f t="shared" si="6"/>
        <v>C</v>
      </c>
      <c r="L12" s="30">
        <f t="shared" si="3"/>
        <v>45</v>
      </c>
      <c r="M12" s="32">
        <f t="shared" si="4"/>
        <v>60</v>
      </c>
    </row>
    <row r="13" spans="1:13" x14ac:dyDescent="0.35">
      <c r="A13" s="25">
        <f t="shared" si="5"/>
        <v>9</v>
      </c>
      <c r="B13" s="15" t="s">
        <v>28</v>
      </c>
      <c r="C13" s="1" t="s">
        <v>8</v>
      </c>
      <c r="D13" s="2">
        <v>2</v>
      </c>
      <c r="E13" s="4">
        <v>55</v>
      </c>
      <c r="F13" s="4">
        <f t="shared" si="0"/>
        <v>110</v>
      </c>
      <c r="G13" s="12">
        <v>2</v>
      </c>
      <c r="H13" s="20">
        <f t="shared" si="1"/>
        <v>4</v>
      </c>
      <c r="I13" s="4">
        <v>5</v>
      </c>
      <c r="J13" s="20">
        <f t="shared" si="2"/>
        <v>10</v>
      </c>
      <c r="K13" s="26" t="str">
        <f t="shared" si="6"/>
        <v>B</v>
      </c>
      <c r="L13" s="30">
        <f t="shared" si="3"/>
        <v>2</v>
      </c>
      <c r="M13" s="32">
        <f t="shared" si="4"/>
        <v>4</v>
      </c>
    </row>
    <row r="14" spans="1:13" x14ac:dyDescent="0.35">
      <c r="A14" s="25">
        <f>A13+1</f>
        <v>10</v>
      </c>
      <c r="B14" s="16" t="s">
        <v>29</v>
      </c>
      <c r="C14" s="3" t="s">
        <v>7</v>
      </c>
      <c r="D14" s="3">
        <v>7</v>
      </c>
      <c r="E14" s="4">
        <v>1</v>
      </c>
      <c r="F14" s="4">
        <f t="shared" si="0"/>
        <v>7</v>
      </c>
      <c r="G14" s="12">
        <v>90</v>
      </c>
      <c r="H14" s="20">
        <f t="shared" si="1"/>
        <v>630</v>
      </c>
      <c r="I14" s="4">
        <v>290</v>
      </c>
      <c r="J14" s="20">
        <f t="shared" si="2"/>
        <v>2030</v>
      </c>
      <c r="K14" s="26" t="str">
        <f t="shared" si="6"/>
        <v>A</v>
      </c>
      <c r="L14" s="30">
        <f t="shared" si="3"/>
        <v>1</v>
      </c>
      <c r="M14" s="32">
        <f t="shared" si="4"/>
        <v>7</v>
      </c>
    </row>
    <row r="15" spans="1:13" x14ac:dyDescent="0.35">
      <c r="A15" s="25">
        <f>A14+1</f>
        <v>11</v>
      </c>
      <c r="B15" s="17" t="s">
        <v>30</v>
      </c>
      <c r="C15" s="7" t="s">
        <v>8</v>
      </c>
      <c r="D15" s="1">
        <v>48</v>
      </c>
      <c r="E15" s="5">
        <v>7</v>
      </c>
      <c r="F15" s="5">
        <f>E15*D15</f>
        <v>336</v>
      </c>
      <c r="G15" s="13">
        <v>8</v>
      </c>
      <c r="H15" s="20">
        <f t="shared" si="1"/>
        <v>384</v>
      </c>
      <c r="I15" s="4">
        <v>5</v>
      </c>
      <c r="J15" s="20">
        <f t="shared" si="2"/>
        <v>240</v>
      </c>
      <c r="K15" s="26" t="str">
        <f t="shared" si="6"/>
        <v>C</v>
      </c>
      <c r="L15" s="30">
        <f t="shared" si="3"/>
        <v>7</v>
      </c>
      <c r="M15" s="32">
        <f t="shared" si="4"/>
        <v>240</v>
      </c>
    </row>
    <row r="16" spans="1:13" x14ac:dyDescent="0.35">
      <c r="A16" s="25">
        <f t="shared" ref="A16:A21" si="7">A15+1</f>
        <v>12</v>
      </c>
      <c r="B16" s="17" t="s">
        <v>31</v>
      </c>
      <c r="C16" s="7" t="s">
        <v>8</v>
      </c>
      <c r="D16" s="1">
        <v>10</v>
      </c>
      <c r="E16" s="5">
        <v>10</v>
      </c>
      <c r="F16" s="5">
        <f>E16*D16</f>
        <v>100</v>
      </c>
      <c r="G16" s="13">
        <v>25</v>
      </c>
      <c r="H16" s="20">
        <f t="shared" si="1"/>
        <v>250</v>
      </c>
      <c r="I16" s="4">
        <v>50</v>
      </c>
      <c r="J16" s="20">
        <f t="shared" si="2"/>
        <v>500</v>
      </c>
      <c r="K16" s="26" t="str">
        <f t="shared" si="6"/>
        <v>A</v>
      </c>
      <c r="L16" s="30">
        <f t="shared" si="3"/>
        <v>10</v>
      </c>
      <c r="M16" s="32">
        <f t="shared" si="4"/>
        <v>100</v>
      </c>
    </row>
    <row r="17" spans="1:13" x14ac:dyDescent="0.35">
      <c r="A17" s="25">
        <f t="shared" si="7"/>
        <v>13</v>
      </c>
      <c r="B17" s="17" t="s">
        <v>32</v>
      </c>
      <c r="C17" s="7" t="s">
        <v>8</v>
      </c>
      <c r="D17" s="1">
        <v>12</v>
      </c>
      <c r="E17" s="5">
        <v>4</v>
      </c>
      <c r="F17" s="5">
        <f>E17*D17</f>
        <v>48</v>
      </c>
      <c r="G17" s="13">
        <v>6</v>
      </c>
      <c r="H17" s="20">
        <f t="shared" si="1"/>
        <v>72</v>
      </c>
      <c r="I17" s="4">
        <v>5</v>
      </c>
      <c r="J17" s="20">
        <f t="shared" si="2"/>
        <v>60</v>
      </c>
      <c r="K17" s="26" t="str">
        <f t="shared" si="6"/>
        <v>A</v>
      </c>
      <c r="L17" s="30">
        <f t="shared" si="3"/>
        <v>4</v>
      </c>
      <c r="M17" s="32">
        <f t="shared" si="4"/>
        <v>48</v>
      </c>
    </row>
    <row r="18" spans="1:13" x14ac:dyDescent="0.35">
      <c r="A18" s="25">
        <f t="shared" si="7"/>
        <v>14</v>
      </c>
      <c r="B18" s="17" t="s">
        <v>33</v>
      </c>
      <c r="C18" s="7" t="s">
        <v>10</v>
      </c>
      <c r="D18" s="1">
        <v>2</v>
      </c>
      <c r="E18" s="5">
        <v>12</v>
      </c>
      <c r="F18" s="5">
        <f>E18*D18</f>
        <v>24</v>
      </c>
      <c r="G18" s="13">
        <v>14</v>
      </c>
      <c r="H18" s="20">
        <f t="shared" si="1"/>
        <v>28</v>
      </c>
      <c r="I18" s="4">
        <v>5</v>
      </c>
      <c r="J18" s="20">
        <f t="shared" si="2"/>
        <v>10</v>
      </c>
      <c r="K18" s="26" t="str">
        <f t="shared" si="6"/>
        <v>C</v>
      </c>
      <c r="L18" s="30">
        <f t="shared" si="3"/>
        <v>12</v>
      </c>
      <c r="M18" s="32">
        <f>MIN(I18,G18,E18)*D18</f>
        <v>10</v>
      </c>
    </row>
    <row r="19" spans="1:13" x14ac:dyDescent="0.35">
      <c r="A19" s="25">
        <f t="shared" si="7"/>
        <v>15</v>
      </c>
      <c r="B19" s="18" t="s">
        <v>34</v>
      </c>
      <c r="C19" s="8" t="s">
        <v>8</v>
      </c>
      <c r="D19" s="8">
        <v>40</v>
      </c>
      <c r="E19" s="4">
        <v>6.25</v>
      </c>
      <c r="F19" s="5">
        <f t="shared" ref="F19:F21" si="8">E19*D19</f>
        <v>250</v>
      </c>
      <c r="G19" s="12">
        <v>7</v>
      </c>
      <c r="H19" s="20">
        <f t="shared" si="1"/>
        <v>280</v>
      </c>
      <c r="I19" s="4">
        <v>5</v>
      </c>
      <c r="J19" s="20">
        <f t="shared" si="2"/>
        <v>200</v>
      </c>
      <c r="K19" s="26" t="str">
        <f t="shared" si="6"/>
        <v>C</v>
      </c>
      <c r="L19" s="30">
        <f t="shared" si="3"/>
        <v>6.25</v>
      </c>
      <c r="M19" s="32">
        <f t="shared" si="4"/>
        <v>200</v>
      </c>
    </row>
    <row r="20" spans="1:13" x14ac:dyDescent="0.35">
      <c r="A20" s="25">
        <f t="shared" si="7"/>
        <v>16</v>
      </c>
      <c r="B20" s="18" t="s">
        <v>35</v>
      </c>
      <c r="C20" s="8" t="s">
        <v>9</v>
      </c>
      <c r="D20" s="1">
        <v>55</v>
      </c>
      <c r="E20" s="4">
        <v>18</v>
      </c>
      <c r="F20" s="5">
        <f t="shared" si="8"/>
        <v>990</v>
      </c>
      <c r="G20" s="5">
        <v>19</v>
      </c>
      <c r="H20" s="20">
        <f t="shared" si="1"/>
        <v>1045</v>
      </c>
      <c r="I20" s="4">
        <v>5</v>
      </c>
      <c r="J20" s="20">
        <f t="shared" si="2"/>
        <v>275</v>
      </c>
      <c r="K20" s="26" t="str">
        <f t="shared" si="6"/>
        <v>C</v>
      </c>
      <c r="L20" s="30">
        <f t="shared" si="3"/>
        <v>18</v>
      </c>
      <c r="M20" s="32">
        <f t="shared" si="4"/>
        <v>275</v>
      </c>
    </row>
    <row r="21" spans="1:13" ht="15" thickBot="1" x14ac:dyDescent="0.4">
      <c r="A21" s="25">
        <f t="shared" si="7"/>
        <v>17</v>
      </c>
      <c r="B21" s="19" t="s">
        <v>36</v>
      </c>
      <c r="C21" s="11" t="s">
        <v>9</v>
      </c>
      <c r="D21" s="11">
        <v>55</v>
      </c>
      <c r="E21" s="6">
        <v>10</v>
      </c>
      <c r="F21" s="5">
        <f t="shared" si="8"/>
        <v>550</v>
      </c>
      <c r="G21" s="5">
        <v>11</v>
      </c>
      <c r="H21" s="20">
        <f t="shared" si="1"/>
        <v>605</v>
      </c>
      <c r="I21" s="4">
        <v>5</v>
      </c>
      <c r="J21" s="20">
        <f t="shared" si="2"/>
        <v>275</v>
      </c>
      <c r="K21" s="26" t="str">
        <f t="shared" si="6"/>
        <v>C</v>
      </c>
      <c r="L21" s="30">
        <f t="shared" si="3"/>
        <v>10</v>
      </c>
      <c r="M21" s="32">
        <f t="shared" si="4"/>
        <v>275</v>
      </c>
    </row>
    <row r="22" spans="1:13" ht="15" thickBot="1" x14ac:dyDescent="0.4">
      <c r="A22" s="51" t="s">
        <v>6</v>
      </c>
      <c r="B22" s="52"/>
      <c r="C22" s="52"/>
      <c r="D22" s="52"/>
      <c r="E22" s="52"/>
      <c r="F22" s="28">
        <f>SUM(F5:F21)</f>
        <v>3613</v>
      </c>
      <c r="G22" s="27"/>
      <c r="H22" s="29">
        <f>SUM(H5:H21)</f>
        <v>5747</v>
      </c>
      <c r="I22" s="39"/>
      <c r="J22" s="39">
        <f>SUM(J5:J21)</f>
        <v>3887</v>
      </c>
      <c r="K22" s="33"/>
      <c r="M22" s="37">
        <f>SUM(M5:M21)</f>
        <v>1404</v>
      </c>
    </row>
    <row r="24" spans="1:13" x14ac:dyDescent="0.35">
      <c r="I24" s="30"/>
    </row>
    <row r="25" spans="1:13" x14ac:dyDescent="0.35">
      <c r="K25" s="61" t="s">
        <v>37</v>
      </c>
    </row>
    <row r="26" spans="1:13" x14ac:dyDescent="0.35">
      <c r="H26" s="30"/>
      <c r="K26" s="61" t="s">
        <v>38</v>
      </c>
    </row>
  </sheetData>
  <mergeCells count="4">
    <mergeCell ref="A22:E22"/>
    <mergeCell ref="K3:M3"/>
    <mergeCell ref="A1:H2"/>
    <mergeCell ref="A3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9F6AA65-2DAD-4338-9B1F-B081964E735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2025-06-14T12:41:15Z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{19F6AA65-2DAD-4338-9B1F-B081964E735D}</vt:lpwstr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SetDate">
    <vt:lpwstr>2023-02-02T11:24:28Z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iteId">
    <vt:lpwstr>803a37a7-c981-48ae-b836-5ad6af9c4c4a</vt:lpwstr>
  </property>
  <property fmtid="{D5CDD505-2E9C-101B-9397-08002B2CF9AE}" pid="10" name="MSIP_Label_defa4170-0d19-0005-0004-bc88714345d2_ActionId">
    <vt:lpwstr>986fbe3b-03bb-4117-8f6a-f52110a34040</vt:lpwstr>
  </property>
  <property fmtid="{D5CDD505-2E9C-101B-9397-08002B2CF9AE}" pid="11" name="MSIP_Label_defa4170-0d19-0005-0004-bc88714345d2_ContentBits">
    <vt:lpwstr>0</vt:lpwstr>
  </property>
</Properties>
</file>