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lvinigwe/Downloads/"/>
    </mc:Choice>
  </mc:AlternateContent>
  <xr:revisionPtr revIDLastSave="0" documentId="13_ncr:1_{603C38B8-C7CA-964B-88C7-6D79B6D9539E}" xr6:coauthVersionLast="47" xr6:coauthVersionMax="47" xr10:uidLastSave="{00000000-0000-0000-0000-000000000000}"/>
  <bookViews>
    <workbookView xWindow="0" yWindow="0" windowWidth="28800" windowHeight="18000" activeTab="4" xr2:uid="{00000000-000D-0000-FFFF-FFFF00000000}"/>
  </bookViews>
  <sheets>
    <sheet name="Product List" sheetId="1" r:id="rId1"/>
    <sheet name="Orders" sheetId="2" r:id="rId2"/>
    <sheet name="Sheet3" sheetId="5" r:id="rId3"/>
    <sheet name="Sheet2" sheetId="4" r:id="rId4"/>
    <sheet name="newtable" sheetId="3" r:id="rId5"/>
  </sheets>
  <calcPr calcId="191029"/>
  <pivotCaches>
    <pivotCache cacheId="1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5" l="1"/>
  <c r="D6" i="5"/>
  <c r="D7" i="5"/>
  <c r="D8" i="5"/>
  <c r="D9" i="5"/>
  <c r="D10" i="5"/>
  <c r="D11" i="5"/>
  <c r="D12" i="5"/>
  <c r="D13" i="5"/>
  <c r="D14" i="5"/>
  <c r="D15" i="5"/>
  <c r="D16" i="5"/>
  <c r="D17" i="5"/>
  <c r="D4" i="5"/>
  <c r="G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4" i="1"/>
  <c r="A15" i="1" s="1"/>
  <c r="A16" i="1" s="1"/>
  <c r="A17" i="1" s="1"/>
  <c r="A18" i="1" s="1"/>
  <c r="A13" i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<sst xmlns="http://schemas.openxmlformats.org/spreadsheetml/2006/main" count="71" uniqueCount="36">
  <si>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</si>
  <si>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</si>
  <si>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</si>
  <si>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</si>
  <si>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</si>
  <si>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</si>
  <si>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</si>
  <si>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</si>
  <si>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</si>
  <si>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</si>
  <si>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</si>
  <si>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</si>
  <si>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</si>
  <si>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</si>
  <si>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</si>
  <si>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</si>
  <si>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</si>
  <si>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</si>
  <si>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</si>
  <si>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</si>
  <si>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</si>
  <si>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</si>
  <si>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</si>
  <si>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</si>
  <si>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</si>
  <si>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</si>
  <si>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</si>
  <si>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</si>
  <si>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</si>
  <si>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</si>
  <si>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Fool xcl</t>
  </si>
  <si>
    <t>Row Labels</t>
  </si>
  <si>
    <t>Grand Total</t>
  </si>
  <si>
    <t>Sum of Price</t>
  </si>
  <si>
    <t>Sum of Shipping Price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</si>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</sst>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44" fontId="0" fillId="0" borderId="0" xfId="1" quotePrefix="1" applyFont="1"/>
    <xf numFmtId="0" fontId="3" fillId="0" borderId="1" xfId="0" applyFont="1" applyBorder="1" applyAlignment="1">
      <alignment horizontal="center"/>
    </xf>
    <xf numFmtId="0" fontId="4" fillId="0" borderId="0" xfId="0" applyFont="1"/>
    <xf numFmtId="44" fontId="0" fillId="0" borderId="0" xfId="0" applyNumberFormat="1"/>
    <xf numFmtId="44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52.463356944441" createdVersion="8" refreshedVersion="8" minRefreshableVersion="3" recordCount="28" xr:uid="{BC2A6D27-982D-1E46-9DE7-B71D8A846F7D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 count="12">
        <n v="10.95"/>
        <n v="15.99"/>
        <n v="3.99"/>
        <n v="7.95"/>
        <n v="7.75"/>
        <n v="19.96"/>
        <n v="6.76"/>
        <n v="31.99"/>
        <n v="14.96"/>
        <n v="4.42"/>
        <n v="109.99"/>
        <n v="9.99"/>
      </sharedItems>
    </cacheField>
    <cacheField name="Shipping Price" numFmtId="44">
      <sharedItems containsSemiMixedTypes="0" containsString="0" containsNumber="1" minValue="0.5" maxValue="7.25" count="4">
        <n v="0.5"/>
        <n v="5"/>
        <n v="7.25"/>
        <n v="2.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</r>
  <r>
    <x v="0"/>
    <x v="1"/>
    <x v="1"/>
    <x v="1"/>
    <x v="1"/>
  </r>
  <r>
    <x v="0"/>
    <x v="0"/>
    <x v="2"/>
    <x v="0"/>
    <x v="2"/>
  </r>
  <r>
    <x v="0"/>
    <x v="2"/>
    <x v="3"/>
    <x v="2"/>
    <x v="3"/>
  </r>
  <r>
    <x v="1"/>
    <x v="3"/>
    <x v="2"/>
    <x v="3"/>
    <x v="2"/>
  </r>
  <r>
    <x v="1"/>
    <x v="4"/>
    <x v="3"/>
    <x v="4"/>
    <x v="3"/>
  </r>
  <r>
    <x v="1"/>
    <x v="5"/>
    <x v="1"/>
    <x v="5"/>
    <x v="1"/>
  </r>
  <r>
    <x v="2"/>
    <x v="6"/>
    <x v="1"/>
    <x v="6"/>
    <x v="1"/>
  </r>
  <r>
    <x v="2"/>
    <x v="0"/>
    <x v="2"/>
    <x v="0"/>
    <x v="2"/>
  </r>
  <r>
    <x v="2"/>
    <x v="2"/>
    <x v="1"/>
    <x v="2"/>
    <x v="1"/>
  </r>
  <r>
    <x v="2"/>
    <x v="2"/>
    <x v="1"/>
    <x v="2"/>
    <x v="1"/>
  </r>
  <r>
    <x v="2"/>
    <x v="7"/>
    <x v="0"/>
    <x v="7"/>
    <x v="0"/>
  </r>
  <r>
    <x v="2"/>
    <x v="5"/>
    <x v="3"/>
    <x v="5"/>
    <x v="3"/>
  </r>
  <r>
    <x v="2"/>
    <x v="7"/>
    <x v="0"/>
    <x v="7"/>
    <x v="0"/>
  </r>
  <r>
    <x v="2"/>
    <x v="8"/>
    <x v="2"/>
    <x v="8"/>
    <x v="2"/>
  </r>
  <r>
    <x v="3"/>
    <x v="2"/>
    <x v="3"/>
    <x v="2"/>
    <x v="3"/>
  </r>
  <r>
    <x v="3"/>
    <x v="6"/>
    <x v="3"/>
    <x v="6"/>
    <x v="3"/>
  </r>
  <r>
    <x v="3"/>
    <x v="0"/>
    <x v="1"/>
    <x v="0"/>
    <x v="1"/>
  </r>
  <r>
    <x v="3"/>
    <x v="1"/>
    <x v="1"/>
    <x v="1"/>
    <x v="1"/>
  </r>
  <r>
    <x v="4"/>
    <x v="2"/>
    <x v="1"/>
    <x v="2"/>
    <x v="1"/>
  </r>
  <r>
    <x v="5"/>
    <x v="9"/>
    <x v="3"/>
    <x v="9"/>
    <x v="3"/>
  </r>
  <r>
    <x v="5"/>
    <x v="10"/>
    <x v="1"/>
    <x v="10"/>
    <x v="1"/>
  </r>
  <r>
    <x v="5"/>
    <x v="10"/>
    <x v="2"/>
    <x v="10"/>
    <x v="2"/>
  </r>
  <r>
    <x v="5"/>
    <x v="9"/>
    <x v="1"/>
    <x v="9"/>
    <x v="1"/>
  </r>
  <r>
    <x v="5"/>
    <x v="5"/>
    <x v="3"/>
    <x v="5"/>
    <x v="3"/>
  </r>
  <r>
    <x v="5"/>
    <x v="11"/>
    <x v="2"/>
    <x v="2"/>
    <x v="2"/>
  </r>
  <r>
    <x v="5"/>
    <x v="5"/>
    <x v="0"/>
    <x v="5"/>
    <x v="0"/>
  </r>
  <r>
    <x v="5"/>
    <x v="12"/>
    <x v="2"/>
    <x v="1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FED287-EA72-7C40-8A47-0DB0EB3769A8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7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sd="0" x="5"/>
        <item sd="0" x="8"/>
        <item sd="0" x="11"/>
        <item sd="0" x="9"/>
        <item sd="0" x="0"/>
        <item sd="0" x="2"/>
        <item sd="0" x="4"/>
        <item sd="0" x="3"/>
        <item sd="0" x="12"/>
        <item sd="0" x="1"/>
        <item sd="0" x="7"/>
        <item sd="0" x="6"/>
        <item sd="0" x="10"/>
        <item t="default" sd="0"/>
      </items>
    </pivotField>
    <pivotField axis="axisRow" showAll="0">
      <items count="5">
        <item x="1"/>
        <item x="0"/>
        <item x="3"/>
        <item x="2"/>
        <item t="default"/>
      </items>
    </pivotField>
    <pivotField dataField="1" numFmtId="44" showAll="0">
      <items count="13">
        <item x="2"/>
        <item x="9"/>
        <item x="6"/>
        <item x="4"/>
        <item x="3"/>
        <item x="11"/>
        <item x="0"/>
        <item x="8"/>
        <item x="1"/>
        <item x="5"/>
        <item x="7"/>
        <item x="10"/>
        <item t="default"/>
      </items>
    </pivotField>
    <pivotField dataField="1" numFmtId="44" showAll="0">
      <items count="5">
        <item x="0"/>
        <item x="3"/>
        <item x="1"/>
        <item x="2"/>
        <item t="default"/>
      </items>
    </pivotField>
  </pivotFields>
  <rowFields count="3">
    <field x="1"/>
    <field x="2"/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hipping Price" fld="4" baseField="0" baseItem="0"/>
    <dataField name="Sum of Pri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1" sqref="E1:F5"/>
    </sheetView>
  </sheetViews>
  <sheetFormatPr baseColWidth="10" defaultColWidth="8.83203125" defaultRowHeight="15" x14ac:dyDescent="0.2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6" thickBot="1" x14ac:dyDescent="0.25">
      <c r="A1" s="2" t="s">
        <v>0</v>
      </c>
      <c r="B1" s="2" t="s">
        <v>2</v>
      </c>
      <c r="C1" s="2" t="s">
        <v>1</v>
      </c>
      <c r="D1" s="5" t="s">
        <v>30</v>
      </c>
      <c r="E1" s="2" t="s">
        <v>3</v>
      </c>
      <c r="F1" s="6" t="s">
        <v>21</v>
      </c>
    </row>
    <row r="2" spans="1:6" ht="16" thickTop="1" x14ac:dyDescent="0.2">
      <c r="A2">
        <v>100</v>
      </c>
      <c r="B2" s="3" t="s">
        <v>4</v>
      </c>
      <c r="C2" s="4">
        <v>19.96</v>
      </c>
      <c r="D2">
        <v>1</v>
      </c>
      <c r="E2" t="s">
        <v>22</v>
      </c>
      <c r="F2" s="4">
        <v>0.5</v>
      </c>
    </row>
    <row r="3" spans="1:6" x14ac:dyDescent="0.2">
      <c r="A3">
        <f>100+ROW()-2</f>
        <v>101</v>
      </c>
      <c r="B3" s="3" t="s">
        <v>5</v>
      </c>
      <c r="C3" s="4">
        <v>14.96</v>
      </c>
      <c r="D3">
        <v>1</v>
      </c>
      <c r="E3" t="s">
        <v>23</v>
      </c>
      <c r="F3" s="4">
        <v>2.75</v>
      </c>
    </row>
    <row r="4" spans="1:6" x14ac:dyDescent="0.2">
      <c r="A4">
        <f t="shared" ref="A4:A11" si="0">100+ROW()-2</f>
        <v>102</v>
      </c>
      <c r="B4" s="3" t="s">
        <v>6</v>
      </c>
      <c r="C4" s="4">
        <v>3.99</v>
      </c>
      <c r="D4">
        <v>1</v>
      </c>
      <c r="E4" t="s">
        <v>24</v>
      </c>
      <c r="F4" s="4">
        <v>5</v>
      </c>
    </row>
    <row r="5" spans="1:6" x14ac:dyDescent="0.2">
      <c r="A5">
        <f t="shared" si="0"/>
        <v>103</v>
      </c>
      <c r="B5" s="3" t="s">
        <v>7</v>
      </c>
      <c r="C5" s="4">
        <v>4.42</v>
      </c>
      <c r="D5">
        <v>1</v>
      </c>
      <c r="E5" t="s">
        <v>25</v>
      </c>
      <c r="F5" s="4">
        <v>7.25</v>
      </c>
    </row>
    <row r="6" spans="1:6" x14ac:dyDescent="0.2">
      <c r="A6">
        <f t="shared" si="0"/>
        <v>104</v>
      </c>
      <c r="B6" s="3" t="s">
        <v>8</v>
      </c>
      <c r="C6" s="4">
        <v>7.99</v>
      </c>
      <c r="D6">
        <v>1</v>
      </c>
    </row>
    <row r="7" spans="1:6" x14ac:dyDescent="0.2">
      <c r="A7">
        <f t="shared" si="0"/>
        <v>105</v>
      </c>
      <c r="B7" s="3" t="s">
        <v>9</v>
      </c>
      <c r="C7" s="4">
        <v>10.95</v>
      </c>
      <c r="D7">
        <v>1</v>
      </c>
    </row>
    <row r="8" spans="1:6" x14ac:dyDescent="0.2">
      <c r="A8">
        <f t="shared" si="0"/>
        <v>106</v>
      </c>
      <c r="B8" s="3" t="s">
        <v>10</v>
      </c>
      <c r="C8" s="4">
        <v>3.99</v>
      </c>
      <c r="D8">
        <v>1</v>
      </c>
    </row>
    <row r="9" spans="1:6" x14ac:dyDescent="0.2">
      <c r="A9">
        <f t="shared" si="0"/>
        <v>107</v>
      </c>
      <c r="B9" s="3" t="s">
        <v>11</v>
      </c>
      <c r="C9" s="4">
        <v>7.75</v>
      </c>
      <c r="D9">
        <v>1</v>
      </c>
    </row>
    <row r="10" spans="1:6" x14ac:dyDescent="0.2">
      <c r="A10">
        <f t="shared" si="0"/>
        <v>108</v>
      </c>
      <c r="B10" s="3" t="s">
        <v>12</v>
      </c>
      <c r="C10" s="4">
        <v>7.95</v>
      </c>
      <c r="D10">
        <v>1</v>
      </c>
    </row>
    <row r="11" spans="1:6" x14ac:dyDescent="0.2">
      <c r="A11">
        <f t="shared" si="0"/>
        <v>109</v>
      </c>
      <c r="B11" s="3" t="s">
        <v>13</v>
      </c>
      <c r="C11" s="4">
        <v>9.99</v>
      </c>
      <c r="D11">
        <v>1</v>
      </c>
    </row>
    <row r="12" spans="1:6" x14ac:dyDescent="0.2">
      <c r="A12">
        <v>200</v>
      </c>
      <c r="B12" s="3" t="s">
        <v>14</v>
      </c>
      <c r="C12" s="4">
        <v>15.99</v>
      </c>
      <c r="D12">
        <v>1</v>
      </c>
    </row>
    <row r="13" spans="1:6" x14ac:dyDescent="0.2">
      <c r="A13">
        <f>A12+1</f>
        <v>201</v>
      </c>
      <c r="B13" s="3" t="s">
        <v>15</v>
      </c>
      <c r="C13" s="4">
        <v>31.99</v>
      </c>
      <c r="D13">
        <v>1</v>
      </c>
    </row>
    <row r="14" spans="1:6" x14ac:dyDescent="0.2">
      <c r="A14">
        <f t="shared" ref="A14:A18" si="1">A13+1</f>
        <v>202</v>
      </c>
      <c r="B14" s="3" t="s">
        <v>16</v>
      </c>
      <c r="C14" s="4">
        <v>6.76</v>
      </c>
      <c r="D14">
        <v>1</v>
      </c>
    </row>
    <row r="15" spans="1:6" x14ac:dyDescent="0.2">
      <c r="A15">
        <f t="shared" si="1"/>
        <v>203</v>
      </c>
      <c r="B15" s="3" t="s">
        <v>17</v>
      </c>
      <c r="C15" s="4">
        <v>19.989999999999998</v>
      </c>
      <c r="D15">
        <v>1</v>
      </c>
    </row>
    <row r="16" spans="1:6" x14ac:dyDescent="0.2">
      <c r="A16">
        <f t="shared" si="1"/>
        <v>204</v>
      </c>
      <c r="B16" s="3" t="s">
        <v>18</v>
      </c>
      <c r="C16" s="4">
        <v>13.28</v>
      </c>
      <c r="D16">
        <v>1</v>
      </c>
    </row>
    <row r="17" spans="1:4" x14ac:dyDescent="0.2">
      <c r="A17">
        <f t="shared" si="1"/>
        <v>205</v>
      </c>
      <c r="B17" s="3" t="s">
        <v>19</v>
      </c>
      <c r="C17" s="4">
        <v>21.99</v>
      </c>
      <c r="D17">
        <v>1</v>
      </c>
    </row>
    <row r="18" spans="1:4" x14ac:dyDescent="0.2">
      <c r="A18">
        <f t="shared" si="1"/>
        <v>206</v>
      </c>
      <c r="B18" s="3" t="s">
        <v>20</v>
      </c>
      <c r="C18" s="4">
        <v>109.99</v>
      </c>
      <c r="D18">
        <v>1</v>
      </c>
    </row>
    <row r="19" spans="1:4" x14ac:dyDescent="0.2">
      <c r="B19" s="3"/>
    </row>
    <row r="20" spans="1:4" x14ac:dyDescent="0.2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G3" sqref="G3"/>
    </sheetView>
  </sheetViews>
  <sheetFormatPr baseColWidth="10" defaultColWidth="8.83203125" defaultRowHeight="15" x14ac:dyDescent="0.2"/>
  <cols>
    <col min="1" max="2" width="15.6640625" customWidth="1"/>
    <col min="3" max="3" width="17.6640625" customWidth="1"/>
    <col min="4" max="8" width="15.6640625" customWidth="1"/>
  </cols>
  <sheetData>
    <row r="1" spans="1:7" x14ac:dyDescent="0.2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35</v>
      </c>
    </row>
    <row r="2" spans="1:7" x14ac:dyDescent="0.2">
      <c r="A2">
        <v>10029367401</v>
      </c>
      <c r="B2">
        <v>105</v>
      </c>
      <c r="C2" s="8" t="s">
        <v>22</v>
      </c>
      <c r="D2" s="4">
        <f>VLOOKUP(B2,'Product List'!$A$1:$C$18, 3,FALSE)</f>
        <v>10.95</v>
      </c>
      <c r="E2" s="9">
        <f>VLOOKUP(C2,newtable!$A$1:$B$5,2,FALSE)</f>
        <v>0.5</v>
      </c>
      <c r="F2" s="12">
        <f>D2+E2</f>
        <v>11.45</v>
      </c>
    </row>
    <row r="3" spans="1:7" x14ac:dyDescent="0.2">
      <c r="A3" s="7">
        <v>10029367401</v>
      </c>
      <c r="B3">
        <v>200</v>
      </c>
      <c r="C3" s="8" t="s">
        <v>24</v>
      </c>
      <c r="D3" s="4">
        <f>VLOOKUP(B3,'Product List'!$A$1:$C$18, 3,FALSE)</f>
        <v>15.99</v>
      </c>
      <c r="E3" s="9">
        <f>VLOOKUP(C3,newtable!$A$1:$B$5,2,FALSE)</f>
        <v>5</v>
      </c>
      <c r="F3" s="12">
        <f t="shared" ref="F3:F29" si="0">D3+E3</f>
        <v>20.990000000000002</v>
      </c>
      <c r="G3">
        <f>MAX(F:F)</f>
        <v>117.24</v>
      </c>
    </row>
    <row r="4" spans="1:7" x14ac:dyDescent="0.2">
      <c r="A4">
        <v>10029367401</v>
      </c>
      <c r="B4">
        <v>105</v>
      </c>
      <c r="C4" s="8" t="s">
        <v>25</v>
      </c>
      <c r="D4" s="4">
        <f>VLOOKUP(B4,'Product List'!$A$1:$C$18, 3,FALSE)</f>
        <v>10.95</v>
      </c>
      <c r="E4" s="9">
        <f>VLOOKUP(C4,newtable!$A$1:$B$5,2,FALSE)</f>
        <v>7.25</v>
      </c>
      <c r="F4" s="12">
        <f t="shared" si="0"/>
        <v>18.2</v>
      </c>
    </row>
    <row r="5" spans="1:7" x14ac:dyDescent="0.2">
      <c r="A5">
        <v>10029367401</v>
      </c>
      <c r="B5">
        <v>106</v>
      </c>
      <c r="C5" s="8" t="s">
        <v>23</v>
      </c>
      <c r="D5" s="4">
        <f>VLOOKUP(B5,'Product List'!$A$1:$C$18, 3,FALSE)</f>
        <v>3.99</v>
      </c>
      <c r="E5" s="9">
        <f>VLOOKUP(C5,newtable!$A$1:$B$5,2,FALSE)</f>
        <v>2.75</v>
      </c>
      <c r="F5" s="12">
        <f t="shared" si="0"/>
        <v>6.74</v>
      </c>
    </row>
    <row r="6" spans="1:7" x14ac:dyDescent="0.2">
      <c r="A6" s="7">
        <v>10029367402</v>
      </c>
      <c r="B6">
        <v>108</v>
      </c>
      <c r="C6" s="8" t="s">
        <v>25</v>
      </c>
      <c r="D6" s="4">
        <f>VLOOKUP(B6,'Product List'!$A$1:$C$18, 3,FALSE)</f>
        <v>7.95</v>
      </c>
      <c r="E6" s="9">
        <f>VLOOKUP(C6,newtable!$A$1:$B$5,2,FALSE)</f>
        <v>7.25</v>
      </c>
      <c r="F6" s="12">
        <f t="shared" si="0"/>
        <v>15.2</v>
      </c>
    </row>
    <row r="7" spans="1:7" x14ac:dyDescent="0.2">
      <c r="A7" s="7">
        <v>10029367402</v>
      </c>
      <c r="B7">
        <v>107</v>
      </c>
      <c r="C7" s="8" t="s">
        <v>23</v>
      </c>
      <c r="D7" s="4">
        <f>VLOOKUP(B7,'Product List'!$A$1:$C$18, 3,FALSE)</f>
        <v>7.75</v>
      </c>
      <c r="E7" s="9">
        <f>VLOOKUP(C7,newtable!$A$1:$B$5,2,FALSE)</f>
        <v>2.75</v>
      </c>
      <c r="F7" s="12">
        <f t="shared" si="0"/>
        <v>10.5</v>
      </c>
    </row>
    <row r="8" spans="1:7" x14ac:dyDescent="0.2">
      <c r="A8" s="7">
        <v>10029367402</v>
      </c>
      <c r="B8">
        <v>100</v>
      </c>
      <c r="C8" s="8" t="s">
        <v>24</v>
      </c>
      <c r="D8" s="4">
        <f>VLOOKUP(B8,'Product List'!$A$1:$C$18, 3,FALSE)</f>
        <v>19.96</v>
      </c>
      <c r="E8" s="9">
        <f>VLOOKUP(C8,newtable!$A$1:$B$5,2,FALSE)</f>
        <v>5</v>
      </c>
      <c r="F8" s="12">
        <f t="shared" si="0"/>
        <v>24.96</v>
      </c>
    </row>
    <row r="9" spans="1:7" x14ac:dyDescent="0.2">
      <c r="A9" s="7">
        <v>10029367403</v>
      </c>
      <c r="B9">
        <v>202</v>
      </c>
      <c r="C9" s="8" t="s">
        <v>24</v>
      </c>
      <c r="D9" s="4">
        <f>VLOOKUP(B9,'Product List'!$A$1:$C$18, 3,FALSE)</f>
        <v>6.76</v>
      </c>
      <c r="E9" s="9">
        <f>VLOOKUP(C9,newtable!$A$1:$B$5,2,FALSE)</f>
        <v>5</v>
      </c>
      <c r="F9" s="12">
        <f t="shared" si="0"/>
        <v>11.76</v>
      </c>
    </row>
    <row r="10" spans="1:7" x14ac:dyDescent="0.2">
      <c r="A10" s="7">
        <v>10029367403</v>
      </c>
      <c r="B10">
        <v>105</v>
      </c>
      <c r="C10" s="8" t="s">
        <v>25</v>
      </c>
      <c r="D10" s="4">
        <f>VLOOKUP(B10,'Product List'!$A$1:$C$18, 3,FALSE)</f>
        <v>10.95</v>
      </c>
      <c r="E10" s="9">
        <f>VLOOKUP(C10,newtable!$A$1:$B$5,2,FALSE)</f>
        <v>7.25</v>
      </c>
      <c r="F10" s="12">
        <f t="shared" si="0"/>
        <v>18.2</v>
      </c>
    </row>
    <row r="11" spans="1:7" x14ac:dyDescent="0.2">
      <c r="A11" s="7">
        <v>10029367403</v>
      </c>
      <c r="B11">
        <v>106</v>
      </c>
      <c r="C11" s="8" t="s">
        <v>24</v>
      </c>
      <c r="D11" s="4">
        <f>VLOOKUP(B11,'Product List'!$A$1:$C$18, 3,FALSE)</f>
        <v>3.99</v>
      </c>
      <c r="E11" s="9">
        <f>VLOOKUP(C11,newtable!$A$1:$B$5,2,FALSE)</f>
        <v>5</v>
      </c>
      <c r="F11" s="12">
        <f t="shared" si="0"/>
        <v>8.99</v>
      </c>
    </row>
    <row r="12" spans="1:7" x14ac:dyDescent="0.2">
      <c r="A12" s="7">
        <v>10029367403</v>
      </c>
      <c r="B12">
        <v>106</v>
      </c>
      <c r="C12" s="8" t="s">
        <v>24</v>
      </c>
      <c r="D12" s="4">
        <f>VLOOKUP(B12,'Product List'!$A$1:$C$18, 3,FALSE)</f>
        <v>3.99</v>
      </c>
      <c r="E12" s="9">
        <f>VLOOKUP(C12,newtable!$A$1:$B$5,2,FALSE)</f>
        <v>5</v>
      </c>
      <c r="F12" s="12">
        <f t="shared" si="0"/>
        <v>8.99</v>
      </c>
    </row>
    <row r="13" spans="1:7" x14ac:dyDescent="0.2">
      <c r="A13" s="7">
        <v>10029367403</v>
      </c>
      <c r="B13">
        <v>201</v>
      </c>
      <c r="C13" s="8" t="s">
        <v>22</v>
      </c>
      <c r="D13" s="4">
        <f>VLOOKUP(B13,'Product List'!$A$1:$C$18, 3,FALSE)</f>
        <v>31.99</v>
      </c>
      <c r="E13" s="9">
        <f>VLOOKUP(C13,newtable!$A$1:$B$5,2,FALSE)</f>
        <v>0.5</v>
      </c>
      <c r="F13" s="12">
        <f t="shared" si="0"/>
        <v>32.489999999999995</v>
      </c>
    </row>
    <row r="14" spans="1:7" x14ac:dyDescent="0.2">
      <c r="A14" s="7">
        <v>10029367403</v>
      </c>
      <c r="B14">
        <v>100</v>
      </c>
      <c r="C14" s="8" t="s">
        <v>23</v>
      </c>
      <c r="D14" s="4">
        <f>VLOOKUP(B14,'Product List'!$A$1:$C$18, 3,FALSE)</f>
        <v>19.96</v>
      </c>
      <c r="E14" s="9">
        <f>VLOOKUP(C14,newtable!$A$1:$B$5,2,FALSE)</f>
        <v>2.75</v>
      </c>
      <c r="F14" s="12">
        <f t="shared" si="0"/>
        <v>22.71</v>
      </c>
    </row>
    <row r="15" spans="1:7" x14ac:dyDescent="0.2">
      <c r="A15" s="7">
        <v>10029367403</v>
      </c>
      <c r="B15">
        <v>201</v>
      </c>
      <c r="C15" s="8" t="s">
        <v>22</v>
      </c>
      <c r="D15" s="4">
        <f>VLOOKUP(B15,'Product List'!$A$1:$C$18, 3,FALSE)</f>
        <v>31.99</v>
      </c>
      <c r="E15" s="9">
        <f>VLOOKUP(C15,newtable!$A$1:$B$5,2,FALSE)</f>
        <v>0.5</v>
      </c>
      <c r="F15" s="12">
        <f t="shared" si="0"/>
        <v>32.489999999999995</v>
      </c>
    </row>
    <row r="16" spans="1:7" x14ac:dyDescent="0.2">
      <c r="A16" s="7">
        <v>10029367403</v>
      </c>
      <c r="B16">
        <v>101</v>
      </c>
      <c r="C16" s="8" t="s">
        <v>25</v>
      </c>
      <c r="D16" s="4">
        <f>VLOOKUP(B16,'Product List'!$A$1:$C$18, 3,FALSE)</f>
        <v>14.96</v>
      </c>
      <c r="E16" s="9">
        <f>VLOOKUP(C16,newtable!$A$1:$B$5,2,FALSE)</f>
        <v>7.25</v>
      </c>
      <c r="F16" s="12">
        <f t="shared" si="0"/>
        <v>22.21</v>
      </c>
    </row>
    <row r="17" spans="1:6" x14ac:dyDescent="0.2">
      <c r="A17" s="7">
        <v>10029367404</v>
      </c>
      <c r="B17">
        <v>106</v>
      </c>
      <c r="C17" s="8" t="s">
        <v>23</v>
      </c>
      <c r="D17" s="4">
        <f>VLOOKUP(B17,'Product List'!$A$1:$C$18, 3,FALSE)</f>
        <v>3.99</v>
      </c>
      <c r="E17" s="9">
        <f>VLOOKUP(C17,newtable!$A$1:$B$5,2,FALSE)</f>
        <v>2.75</v>
      </c>
      <c r="F17" s="12">
        <f t="shared" si="0"/>
        <v>6.74</v>
      </c>
    </row>
    <row r="18" spans="1:6" x14ac:dyDescent="0.2">
      <c r="A18" s="7">
        <v>10029367404</v>
      </c>
      <c r="B18">
        <v>202</v>
      </c>
      <c r="C18" s="8" t="s">
        <v>23</v>
      </c>
      <c r="D18" s="4">
        <f>VLOOKUP(B18,'Product List'!$A$1:$C$18, 3,FALSE)</f>
        <v>6.76</v>
      </c>
      <c r="E18" s="9">
        <f>VLOOKUP(C18,newtable!$A$1:$B$5,2,FALSE)</f>
        <v>2.75</v>
      </c>
      <c r="F18" s="12">
        <f t="shared" si="0"/>
        <v>9.51</v>
      </c>
    </row>
    <row r="19" spans="1:6" x14ac:dyDescent="0.2">
      <c r="A19" s="7">
        <v>10029367404</v>
      </c>
      <c r="B19">
        <v>105</v>
      </c>
      <c r="C19" s="8" t="s">
        <v>24</v>
      </c>
      <c r="D19" s="4">
        <f>VLOOKUP(B19,'Product List'!$A$1:$C$18, 3,FALSE)</f>
        <v>10.95</v>
      </c>
      <c r="E19" s="9">
        <f>VLOOKUP(C19,newtable!$A$1:$B$5,2,FALSE)</f>
        <v>5</v>
      </c>
      <c r="F19" s="12">
        <f t="shared" si="0"/>
        <v>15.95</v>
      </c>
    </row>
    <row r="20" spans="1:6" x14ac:dyDescent="0.2">
      <c r="A20" s="7">
        <v>10029367404</v>
      </c>
      <c r="B20">
        <v>200</v>
      </c>
      <c r="C20" s="8" t="s">
        <v>24</v>
      </c>
      <c r="D20" s="4">
        <f>VLOOKUP(B20,'Product List'!$A$1:$C$18, 3,FALSE)</f>
        <v>15.99</v>
      </c>
      <c r="E20" s="9">
        <f>VLOOKUP(C20,newtable!$A$1:$B$5,2,FALSE)</f>
        <v>5</v>
      </c>
      <c r="F20" s="12">
        <f t="shared" si="0"/>
        <v>20.990000000000002</v>
      </c>
    </row>
    <row r="21" spans="1:6" x14ac:dyDescent="0.2">
      <c r="A21" s="7">
        <v>10029367405</v>
      </c>
      <c r="B21">
        <v>106</v>
      </c>
      <c r="C21" s="8" t="s">
        <v>24</v>
      </c>
      <c r="D21" s="4">
        <f>VLOOKUP(B21,'Product List'!$A$1:$C$18, 3,FALSE)</f>
        <v>3.99</v>
      </c>
      <c r="E21" s="9">
        <f>VLOOKUP(C21,newtable!$A$1:$B$5,2,FALSE)</f>
        <v>5</v>
      </c>
      <c r="F21" s="12">
        <f t="shared" si="0"/>
        <v>8.99</v>
      </c>
    </row>
    <row r="22" spans="1:6" x14ac:dyDescent="0.2">
      <c r="A22" s="7">
        <v>10029367406</v>
      </c>
      <c r="B22">
        <v>103</v>
      </c>
      <c r="C22" s="8" t="s">
        <v>23</v>
      </c>
      <c r="D22" s="4">
        <f>VLOOKUP(B22,'Product List'!$A$1:$C$18, 3,FALSE)</f>
        <v>4.42</v>
      </c>
      <c r="E22" s="9">
        <f>VLOOKUP(C22,newtable!$A$1:$B$5,2,FALSE)</f>
        <v>2.75</v>
      </c>
      <c r="F22" s="12">
        <f t="shared" si="0"/>
        <v>7.17</v>
      </c>
    </row>
    <row r="23" spans="1:6" x14ac:dyDescent="0.2">
      <c r="A23" s="7">
        <v>10029367406</v>
      </c>
      <c r="B23">
        <v>206</v>
      </c>
      <c r="C23" s="8" t="s">
        <v>24</v>
      </c>
      <c r="D23" s="4">
        <f>VLOOKUP(B23,'Product List'!$A$1:$C$18, 3,FALSE)</f>
        <v>109.99</v>
      </c>
      <c r="E23" s="9">
        <f>VLOOKUP(C23,newtable!$A$1:$B$5,2,FALSE)</f>
        <v>5</v>
      </c>
      <c r="F23" s="12">
        <f t="shared" si="0"/>
        <v>114.99</v>
      </c>
    </row>
    <row r="24" spans="1:6" x14ac:dyDescent="0.2">
      <c r="A24" s="7">
        <v>10029367406</v>
      </c>
      <c r="B24">
        <v>206</v>
      </c>
      <c r="C24" s="8" t="s">
        <v>25</v>
      </c>
      <c r="D24" s="4">
        <f>VLOOKUP(B24,'Product List'!$A$1:$C$18, 3,FALSE)</f>
        <v>109.99</v>
      </c>
      <c r="E24" s="9">
        <f>VLOOKUP(C24,newtable!$A$1:$B$5,2,FALSE)</f>
        <v>7.25</v>
      </c>
      <c r="F24" s="12">
        <f t="shared" si="0"/>
        <v>117.24</v>
      </c>
    </row>
    <row r="25" spans="1:6" x14ac:dyDescent="0.2">
      <c r="A25" s="7">
        <v>10029367406</v>
      </c>
      <c r="B25">
        <v>103</v>
      </c>
      <c r="C25" s="8" t="s">
        <v>24</v>
      </c>
      <c r="D25" s="4">
        <f>VLOOKUP(B25,'Product List'!$A$1:$C$18, 3,FALSE)</f>
        <v>4.42</v>
      </c>
      <c r="E25" s="9">
        <f>VLOOKUP(C25,newtable!$A$1:$B$5,2,FALSE)</f>
        <v>5</v>
      </c>
      <c r="F25" s="12">
        <f t="shared" si="0"/>
        <v>9.42</v>
      </c>
    </row>
    <row r="26" spans="1:6" x14ac:dyDescent="0.2">
      <c r="A26" s="7">
        <v>10029367406</v>
      </c>
      <c r="B26">
        <v>100</v>
      </c>
      <c r="C26" s="8" t="s">
        <v>23</v>
      </c>
      <c r="D26" s="4">
        <f>VLOOKUP(B26,'Product List'!$A$1:$C$18, 3,FALSE)</f>
        <v>19.96</v>
      </c>
      <c r="E26" s="9">
        <f>VLOOKUP(C26,newtable!$A$1:$B$5,2,FALSE)</f>
        <v>2.75</v>
      </c>
      <c r="F26" s="12">
        <f t="shared" si="0"/>
        <v>22.71</v>
      </c>
    </row>
    <row r="27" spans="1:6" x14ac:dyDescent="0.2">
      <c r="A27" s="7">
        <v>10029367406</v>
      </c>
      <c r="B27">
        <v>102</v>
      </c>
      <c r="C27" s="8" t="s">
        <v>25</v>
      </c>
      <c r="D27" s="4">
        <f>VLOOKUP(B27,'Product List'!$A$1:$C$18, 3,FALSE)</f>
        <v>3.99</v>
      </c>
      <c r="E27" s="9">
        <f>VLOOKUP(C27,newtable!$A$1:$B$5,2,FALSE)</f>
        <v>7.25</v>
      </c>
      <c r="F27" s="12">
        <f t="shared" si="0"/>
        <v>11.24</v>
      </c>
    </row>
    <row r="28" spans="1:6" x14ac:dyDescent="0.2">
      <c r="A28" s="7">
        <v>10029367406</v>
      </c>
      <c r="B28">
        <v>100</v>
      </c>
      <c r="C28" s="8" t="s">
        <v>22</v>
      </c>
      <c r="D28" s="4">
        <f>VLOOKUP(B28,'Product List'!$A$1:$C$18, 3,FALSE)</f>
        <v>19.96</v>
      </c>
      <c r="E28" s="9">
        <f>VLOOKUP(C28,newtable!$A$1:$B$5,2,FALSE)</f>
        <v>0.5</v>
      </c>
      <c r="F28" s="12">
        <f t="shared" si="0"/>
        <v>20.46</v>
      </c>
    </row>
    <row r="29" spans="1:6" x14ac:dyDescent="0.2">
      <c r="A29" s="7">
        <v>10029367406</v>
      </c>
      <c r="B29">
        <v>109</v>
      </c>
      <c r="C29" s="8" t="s">
        <v>25</v>
      </c>
      <c r="D29" s="4">
        <f>VLOOKUP(B29,'Product List'!$A$1:$C$18, 3,FALSE)</f>
        <v>9.99</v>
      </c>
      <c r="E29" s="9">
        <f>VLOOKUP(C29,newtable!$A$1:$B$5,2,FALSE)</f>
        <v>7.25</v>
      </c>
      <c r="F29" s="12">
        <f t="shared" si="0"/>
        <v>17.240000000000002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BF6EA-AD14-854A-8D35-9E7CC1DE62A5}">
  <dimension ref="A3:D17"/>
  <sheetViews>
    <sheetView workbookViewId="0">
      <selection activeCell="D20" sqref="D20"/>
    </sheetView>
  </sheetViews>
  <sheetFormatPr baseColWidth="10" defaultRowHeight="15" x14ac:dyDescent="0.2"/>
  <cols>
    <col min="1" max="1" width="12.1640625" bestFit="1" customWidth="1"/>
    <col min="2" max="2" width="17.83203125" bestFit="1" customWidth="1"/>
    <col min="3" max="3" width="10.6640625" bestFit="1" customWidth="1"/>
    <col min="4" max="4" width="21" bestFit="1" customWidth="1"/>
    <col min="5" max="7" width="6.6640625" bestFit="1" customWidth="1"/>
    <col min="8" max="12" width="7.6640625" bestFit="1" customWidth="1"/>
    <col min="13" max="13" width="8.6640625" bestFit="1" customWidth="1"/>
    <col min="14" max="14" width="11" bestFit="1" customWidth="1"/>
  </cols>
  <sheetData>
    <row r="3" spans="1:4" x14ac:dyDescent="0.2">
      <c r="A3" s="14" t="s">
        <v>31</v>
      </c>
      <c r="B3" t="s">
        <v>34</v>
      </c>
      <c r="C3" t="s">
        <v>33</v>
      </c>
    </row>
    <row r="4" spans="1:4" x14ac:dyDescent="0.2">
      <c r="A4" s="15">
        <v>100</v>
      </c>
      <c r="B4" s="8">
        <v>11</v>
      </c>
      <c r="C4" s="8">
        <v>79.84</v>
      </c>
      <c r="D4">
        <f>C4 +B4</f>
        <v>90.84</v>
      </c>
    </row>
    <row r="5" spans="1:4" x14ac:dyDescent="0.2">
      <c r="A5" s="15">
        <v>101</v>
      </c>
      <c r="B5" s="8">
        <v>7.25</v>
      </c>
      <c r="C5" s="8">
        <v>14.96</v>
      </c>
      <c r="D5">
        <f t="shared" ref="D5:D17" si="0">C5 +B5</f>
        <v>22.21</v>
      </c>
    </row>
    <row r="6" spans="1:4" x14ac:dyDescent="0.2">
      <c r="A6" s="15">
        <v>102</v>
      </c>
      <c r="B6" s="8">
        <v>7.25</v>
      </c>
      <c r="C6" s="8">
        <v>3.99</v>
      </c>
      <c r="D6">
        <f t="shared" si="0"/>
        <v>11.24</v>
      </c>
    </row>
    <row r="7" spans="1:4" x14ac:dyDescent="0.2">
      <c r="A7" s="15">
        <v>103</v>
      </c>
      <c r="B7" s="8">
        <v>7.75</v>
      </c>
      <c r="C7" s="8">
        <v>8.84</v>
      </c>
      <c r="D7">
        <f t="shared" si="0"/>
        <v>16.59</v>
      </c>
    </row>
    <row r="8" spans="1:4" x14ac:dyDescent="0.2">
      <c r="A8" s="15">
        <v>105</v>
      </c>
      <c r="B8" s="8">
        <v>20</v>
      </c>
      <c r="C8" s="8">
        <v>43.8</v>
      </c>
      <c r="D8">
        <f t="shared" si="0"/>
        <v>63.8</v>
      </c>
    </row>
    <row r="9" spans="1:4" x14ac:dyDescent="0.2">
      <c r="A9" s="15">
        <v>106</v>
      </c>
      <c r="B9" s="8">
        <v>20.5</v>
      </c>
      <c r="C9" s="8">
        <v>19.950000000000003</v>
      </c>
      <c r="D9">
        <f t="shared" si="0"/>
        <v>40.450000000000003</v>
      </c>
    </row>
    <row r="10" spans="1:4" x14ac:dyDescent="0.2">
      <c r="A10" s="15">
        <v>107</v>
      </c>
      <c r="B10" s="8">
        <v>2.75</v>
      </c>
      <c r="C10" s="8">
        <v>7.75</v>
      </c>
      <c r="D10">
        <f t="shared" si="0"/>
        <v>10.5</v>
      </c>
    </row>
    <row r="11" spans="1:4" x14ac:dyDescent="0.2">
      <c r="A11" s="15">
        <v>108</v>
      </c>
      <c r="B11" s="8">
        <v>7.25</v>
      </c>
      <c r="C11" s="8">
        <v>7.95</v>
      </c>
      <c r="D11">
        <f t="shared" si="0"/>
        <v>15.2</v>
      </c>
    </row>
    <row r="12" spans="1:4" x14ac:dyDescent="0.2">
      <c r="A12" s="15">
        <v>109</v>
      </c>
      <c r="B12" s="8">
        <v>7.25</v>
      </c>
      <c r="C12" s="8">
        <v>9.99</v>
      </c>
      <c r="D12">
        <f t="shared" si="0"/>
        <v>17.240000000000002</v>
      </c>
    </row>
    <row r="13" spans="1:4" x14ac:dyDescent="0.2">
      <c r="A13" s="15">
        <v>200</v>
      </c>
      <c r="B13" s="8">
        <v>10</v>
      </c>
      <c r="C13" s="8">
        <v>31.98</v>
      </c>
      <c r="D13">
        <f t="shared" si="0"/>
        <v>41.980000000000004</v>
      </c>
    </row>
    <row r="14" spans="1:4" x14ac:dyDescent="0.2">
      <c r="A14" s="15">
        <v>201</v>
      </c>
      <c r="B14" s="8">
        <v>1</v>
      </c>
      <c r="C14" s="8">
        <v>63.98</v>
      </c>
      <c r="D14">
        <f t="shared" si="0"/>
        <v>64.97999999999999</v>
      </c>
    </row>
    <row r="15" spans="1:4" x14ac:dyDescent="0.2">
      <c r="A15" s="15">
        <v>202</v>
      </c>
      <c r="B15" s="8">
        <v>7.75</v>
      </c>
      <c r="C15" s="8">
        <v>13.52</v>
      </c>
      <c r="D15">
        <f t="shared" si="0"/>
        <v>21.27</v>
      </c>
    </row>
    <row r="16" spans="1:4" x14ac:dyDescent="0.2">
      <c r="A16" s="15">
        <v>206</v>
      </c>
      <c r="B16" s="8">
        <v>12.25</v>
      </c>
      <c r="C16" s="8">
        <v>219.98</v>
      </c>
      <c r="D16">
        <f t="shared" si="0"/>
        <v>232.23</v>
      </c>
    </row>
    <row r="17" spans="1:4" x14ac:dyDescent="0.2">
      <c r="A17" s="15" t="s">
        <v>32</v>
      </c>
      <c r="B17" s="8">
        <v>122</v>
      </c>
      <c r="C17" s="8">
        <v>526.53</v>
      </c>
      <c r="D17">
        <f t="shared" si="0"/>
        <v>648.53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C66F7-B4F9-BF4A-9B26-B14D404512B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1754-F9E5-E141-9F07-B8F5BCBFF9A2}">
  <dimension ref="A1:B5"/>
  <sheetViews>
    <sheetView tabSelected="1" workbookViewId="0">
      <selection activeCell="B6" sqref="B6"/>
    </sheetView>
  </sheetViews>
  <sheetFormatPr baseColWidth="10" defaultRowHeight="15" x14ac:dyDescent="0.2"/>
  <sheetData>
    <row r="1" spans="1:2" ht="16" thickBot="1" x14ac:dyDescent="0.25">
      <c r="A1" s="10" t="s">
        <v>3</v>
      </c>
      <c r="B1" s="10" t="s">
        <v>21</v>
      </c>
    </row>
    <row r="2" spans="1:2" ht="16" thickTop="1" x14ac:dyDescent="0.2">
      <c r="A2" s="11" t="s">
        <v>22</v>
      </c>
      <c r="B2" s="13">
        <v>0.5</v>
      </c>
    </row>
    <row r="3" spans="1:2" x14ac:dyDescent="0.2">
      <c r="A3" s="11" t="s">
        <v>23</v>
      </c>
      <c r="B3" s="13">
        <v>2.75</v>
      </c>
    </row>
    <row r="4" spans="1:2" x14ac:dyDescent="0.2">
      <c r="A4" s="11" t="s">
        <v>24</v>
      </c>
      <c r="B4" s="13">
        <v>5</v>
      </c>
    </row>
    <row r="5" spans="1:2" x14ac:dyDescent="0.2">
      <c r="A5" s="11" t="s">
        <v>25</v>
      </c>
      <c r="B5" s="13"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 List</vt:lpstr>
      <vt:lpstr>Orders</vt:lpstr>
      <vt:lpstr>Sheet3</vt:lpstr>
      <vt:lpstr>Sheet2</vt:lpstr>
      <vt:lpstr>newtable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2022-07-10T15:31:35Z</dcterms:modified>
</cp:coreProperties>
</file>