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lgelerim\Alınan Dosyalarım\Marketing_Campaign\Marketing_Campaign\"/>
    </mc:Choice>
  </mc:AlternateContent>
  <xr:revisionPtr revIDLastSave="0" documentId="13_ncr:1_{B9EDF5CA-4FD8-42BD-ABC4-DFF23885DE4B}" xr6:coauthVersionLast="47" xr6:coauthVersionMax="47" xr10:uidLastSave="{00000000-0000-0000-0000-000000000000}"/>
  <bookViews>
    <workbookView xWindow="-120" yWindow="-120" windowWidth="29040" windowHeight="15990" xr2:uid="{81A2D086-B3FD-9247-9CA2-29FE9CF5F200}"/>
  </bookViews>
  <sheets>
    <sheet name="Mai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1" l="1"/>
  <c r="J19" i="10"/>
  <c r="J20" i="10"/>
  <c r="J21" i="10"/>
  <c r="J22" i="10"/>
  <c r="J23" i="10"/>
  <c r="J24" i="10"/>
  <c r="J25" i="10"/>
  <c r="J26" i="10"/>
  <c r="J27" i="10"/>
  <c r="I19" i="10"/>
  <c r="I20" i="10"/>
  <c r="I21" i="10"/>
  <c r="I22" i="10"/>
  <c r="I23" i="10"/>
  <c r="I24" i="10"/>
  <c r="I25" i="10"/>
  <c r="I26" i="10"/>
  <c r="I27" i="10"/>
  <c r="H19" i="10"/>
  <c r="H20" i="10"/>
  <c r="H21" i="10"/>
  <c r="H22" i="10"/>
  <c r="H23" i="10"/>
  <c r="H24" i="10"/>
  <c r="H25" i="10"/>
  <c r="H26" i="10"/>
  <c r="H27" i="10"/>
  <c r="G19" i="10"/>
  <c r="G20" i="10"/>
  <c r="G21" i="10"/>
  <c r="G22" i="10"/>
  <c r="G23" i="10"/>
  <c r="G24" i="10"/>
  <c r="G25" i="10"/>
  <c r="G26" i="10"/>
  <c r="G27" i="10"/>
  <c r="F19" i="10"/>
  <c r="F20" i="10"/>
  <c r="F21" i="10"/>
  <c r="F22" i="10"/>
  <c r="F23" i="10"/>
  <c r="F24" i="10"/>
  <c r="F25" i="10"/>
  <c r="F26" i="10"/>
  <c r="F27" i="10"/>
  <c r="E19" i="10"/>
  <c r="E20" i="10"/>
  <c r="E21" i="10"/>
  <c r="E22" i="10"/>
  <c r="E23" i="10"/>
  <c r="E24" i="10"/>
  <c r="E25" i="10"/>
  <c r="E26" i="10"/>
  <c r="E27" i="10"/>
  <c r="D19" i="10"/>
  <c r="D20" i="10"/>
  <c r="D21" i="10"/>
  <c r="D22" i="10"/>
  <c r="D23" i="10"/>
  <c r="D24" i="10"/>
  <c r="D25" i="10"/>
  <c r="D26" i="10"/>
  <c r="D27" i="10"/>
  <c r="C19" i="10"/>
  <c r="C20" i="10"/>
  <c r="C21" i="10"/>
  <c r="C22" i="10"/>
  <c r="C23" i="10"/>
  <c r="C24" i="10"/>
  <c r="C25" i="10"/>
  <c r="C26" i="10"/>
  <c r="C27" i="10"/>
  <c r="C18" i="10"/>
  <c r="D18" i="10"/>
  <c r="E18" i="10"/>
  <c r="F18" i="10"/>
  <c r="G18" i="10"/>
  <c r="H18" i="10"/>
  <c r="I18" i="10"/>
  <c r="J18" i="10"/>
  <c r="E14" i="10"/>
  <c r="E14" i="9"/>
  <c r="E14" i="8"/>
  <c r="E14" i="7"/>
  <c r="E15" i="6"/>
  <c r="E14" i="5"/>
  <c r="E14" i="4"/>
  <c r="E15" i="3"/>
  <c r="E14" i="2"/>
  <c r="K20" i="4"/>
  <c r="K21" i="4"/>
  <c r="K22" i="4"/>
  <c r="K23" i="4"/>
  <c r="K24" i="4"/>
  <c r="K25" i="4"/>
  <c r="K26" i="4"/>
  <c r="K27" i="4"/>
  <c r="K28" i="4"/>
  <c r="J20" i="4"/>
  <c r="J21" i="4"/>
  <c r="J22" i="4"/>
  <c r="J23" i="4"/>
  <c r="J24" i="4"/>
  <c r="J25" i="4"/>
  <c r="J26" i="4"/>
  <c r="J27" i="4"/>
  <c r="J28" i="4"/>
  <c r="I20" i="4"/>
  <c r="I21" i="4"/>
  <c r="I22" i="4"/>
  <c r="I23" i="4"/>
  <c r="I24" i="4"/>
  <c r="I25" i="4"/>
  <c r="I26" i="4"/>
  <c r="I27" i="4"/>
  <c r="I28" i="4"/>
  <c r="H20" i="4"/>
  <c r="H21" i="4"/>
  <c r="H22" i="4"/>
  <c r="H23" i="4"/>
  <c r="H24" i="4"/>
  <c r="H25" i="4"/>
  <c r="H26" i="4"/>
  <c r="H27" i="4"/>
  <c r="H28" i="4"/>
  <c r="G20" i="4"/>
  <c r="G21" i="4"/>
  <c r="G22" i="4"/>
  <c r="G23" i="4"/>
  <c r="G24" i="4"/>
  <c r="G25" i="4"/>
  <c r="G26" i="4"/>
  <c r="G27" i="4"/>
  <c r="G28" i="4"/>
  <c r="F20" i="4"/>
  <c r="F21" i="4"/>
  <c r="F22" i="4"/>
  <c r="F23" i="4"/>
  <c r="F24" i="4"/>
  <c r="F25" i="4"/>
  <c r="F26" i="4"/>
  <c r="F27" i="4"/>
  <c r="F28" i="4"/>
  <c r="E20" i="4"/>
  <c r="E21" i="4"/>
  <c r="E22" i="4"/>
  <c r="E23" i="4"/>
  <c r="E24" i="4"/>
  <c r="E25" i="4"/>
  <c r="E26" i="4"/>
  <c r="E27" i="4"/>
  <c r="E28" i="4"/>
  <c r="D20" i="4"/>
  <c r="D21" i="4"/>
  <c r="D22" i="4"/>
  <c r="D23" i="4"/>
  <c r="D24" i="4"/>
  <c r="D25" i="4"/>
  <c r="D26" i="4"/>
  <c r="D27" i="4"/>
  <c r="D28" i="4"/>
  <c r="K19" i="4"/>
  <c r="J19" i="4"/>
  <c r="I19" i="4"/>
  <c r="H19" i="4"/>
  <c r="G19" i="4"/>
  <c r="F19" i="4"/>
  <c r="E19" i="4"/>
  <c r="D19" i="4"/>
  <c r="D19" i="3"/>
  <c r="K20" i="3"/>
  <c r="K21" i="3"/>
  <c r="K22" i="3"/>
  <c r="K23" i="3"/>
  <c r="K24" i="3"/>
  <c r="K25" i="3"/>
  <c r="K26" i="3"/>
  <c r="K27" i="3"/>
  <c r="K28" i="3"/>
  <c r="J20" i="3"/>
  <c r="J21" i="3"/>
  <c r="J22" i="3"/>
  <c r="J23" i="3"/>
  <c r="J24" i="3"/>
  <c r="J25" i="3"/>
  <c r="J26" i="3"/>
  <c r="J27" i="3"/>
  <c r="J28" i="3"/>
  <c r="I20" i="3"/>
  <c r="I21" i="3"/>
  <c r="I22" i="3"/>
  <c r="I23" i="3"/>
  <c r="I24" i="3"/>
  <c r="I25" i="3"/>
  <c r="I26" i="3"/>
  <c r="I27" i="3"/>
  <c r="I28" i="3"/>
  <c r="H20" i="3"/>
  <c r="H21" i="3"/>
  <c r="H22" i="3"/>
  <c r="H23" i="3"/>
  <c r="H24" i="3"/>
  <c r="H25" i="3"/>
  <c r="H26" i="3"/>
  <c r="H27" i="3"/>
  <c r="H28" i="3"/>
  <c r="G20" i="3"/>
  <c r="G21" i="3"/>
  <c r="G22" i="3"/>
  <c r="G23" i="3"/>
  <c r="G24" i="3"/>
  <c r="G25" i="3"/>
  <c r="G26" i="3"/>
  <c r="G27" i="3"/>
  <c r="G28" i="3"/>
  <c r="F20" i="3"/>
  <c r="F21" i="3"/>
  <c r="F22" i="3"/>
  <c r="F23" i="3"/>
  <c r="F24" i="3"/>
  <c r="F25" i="3"/>
  <c r="F26" i="3"/>
  <c r="F27" i="3"/>
  <c r="F28" i="3"/>
  <c r="E20" i="3"/>
  <c r="E21" i="3"/>
  <c r="E22" i="3"/>
  <c r="E23" i="3"/>
  <c r="E24" i="3"/>
  <c r="E25" i="3"/>
  <c r="E26" i="3"/>
  <c r="E27" i="3"/>
  <c r="E28" i="3"/>
  <c r="D20" i="3"/>
  <c r="D21" i="3"/>
  <c r="D22" i="3"/>
  <c r="D23" i="3"/>
  <c r="D24" i="3"/>
  <c r="D25" i="3"/>
  <c r="D26" i="3"/>
  <c r="D27" i="3"/>
  <c r="D28" i="3"/>
  <c r="K19" i="3"/>
  <c r="J19" i="3"/>
  <c r="I19" i="3"/>
  <c r="H19" i="3"/>
  <c r="G19" i="3"/>
  <c r="F19" i="3"/>
  <c r="E19" i="3"/>
</calcChain>
</file>

<file path=xl/sharedStrings.xml><?xml version="1.0" encoding="utf-8"?>
<sst xmlns="http://schemas.openxmlformats.org/spreadsheetml/2006/main" count="471" uniqueCount="104">
  <si>
    <t>Features</t>
  </si>
  <si>
    <t>Results</t>
  </si>
  <si>
    <t>Alterations</t>
  </si>
  <si>
    <t>['Education', 'Marital_Status', 'Income', 'Kidhome', 'Teenhome','Dt_Customer', 'Recency', 'MntWines', 'MntFruits', 'MntMeatProducts','MntFishProducts', 'MntSweetProducts', 'MntGoldProds','NumDealsPurchases', 'NumWebPurchases', 'NumCatalogPurchases','NumStorePurchases', 'NumWebVisitsMonth', 'AcceptedCmp3','AcceptedCmp4', 'AcceptedCmp5', 'AcceptedCmp1', 'AcceptedCmp2','Complain', 'Response', 'age', 'MntSum', 'KidsSum']</t>
  </si>
  <si>
    <t>Model_Name</t>
  </si>
  <si>
    <t>Precision</t>
  </si>
  <si>
    <t>Recall</t>
  </si>
  <si>
    <t>F1_Score</t>
  </si>
  <si>
    <t>Accuracy_Score</t>
  </si>
  <si>
    <t>True_Negative</t>
  </si>
  <si>
    <t>False_Positive</t>
  </si>
  <si>
    <t>False_Negative</t>
  </si>
  <si>
    <t>True_Positive</t>
  </si>
  <si>
    <t>CatBoostClassifier</t>
  </si>
  <si>
    <t>LGBMClassifier</t>
  </si>
  <si>
    <t>ExtraTreesClassifier</t>
  </si>
  <si>
    <t>XGBClassifier</t>
  </si>
  <si>
    <t>RandomForestClassifier</t>
  </si>
  <si>
    <t>RidgeClassifier</t>
  </si>
  <si>
    <t>AdaBoostClassifier</t>
  </si>
  <si>
    <t>GradientBoostingClassifier</t>
  </si>
  <si>
    <t>BaggingClassifier</t>
  </si>
  <si>
    <t>MLPClassifier</t>
  </si>
  <si>
    <t>Sheet2</t>
  </si>
  <si>
    <t>explanations: 
Response (target) - 1 if customer accepted the offer in the last campaign, 0 otherwise
AcceptedCmp1 - 1 if customer accepted the offer in the 1st campaign, 0 otherwise
AcceptedCmp2 - 1 if customer accepted the offer in the 2nd campaign, 0 otherwise
AcceptedCmp3 - 1 if customer accepted the offer in the 3rd campaign, 0 otherwise
AcceptedCmp4 - 1 if customer accepted the offer in the 4th campaign, 0 otherwise
AcceptedCmp5 - 1 if customer accepted the offer in the 5th campaign, 0 otherwise
Complain - 1 if customer complained in the last 2 years
DtCustomer - date of customer’s enrolment with the company
Education - customer’s level of education
Marital - customer’s marital status
Kidhome - number of small children in customer’s household_x000B_
Teenhome - number of teenagers in customer’s household_x000B_
Income - customer’s yearly household income
MntFishProducts - amount spent on fish products in the last 2 years
MntMeatProducts - amount spent on meat products in the last 2 years
MntFruits - amount spent on fruits products in the last 2 years
MntSweetProducts - amount spent on sweet products in the last 2 years
MntWines - amount spent on wine products in the last 2 years
MntGoldProds - amount spent on gold products in the last 2 years
NumDealsPurchases - number of purchases made with discount
NumCatalogPurchases - number of purchases made using catalogue
NumStorePurchases - number of purchases made directly in stores
NumWebPurchases - number of purchases made through company’s web site
NumWebVisitsMonth - number of visits to company’s web site in the last month
Recency - number of days since the last purchase</t>
  </si>
  <si>
    <t>default features: ['ID', 'Year_Birth', 'Education', 'Marital_Status', 'Income', 'Kidhome','Teenhome', 'Dt_Customer', 'Recency', 'MntWines', 'MntFruits','MntMeatProducts', 'MntFishProducts', 'MntSweetProducts','MntGoldProds', 'NumDealsPurchases', 'NumWebPurchases','NumCatalogPurchases', 'NumStorePurchases', 'NumWebVisitsMonth','AcceptedCmp3', 'AcceptedCmp4', 'AcceptedCmp5', 'AcceptedCmp1','AcceptedCmp2', 'Complain', 'Z_CostContact', 'Z_Revenue', 'Response']</t>
  </si>
  <si>
    <t>Neural Network</t>
  </si>
  <si>
    <t>*</t>
  </si>
  <si>
    <t>Year_Birth' column was dropped, 'age' column was calculated
The content of ''Dt_Customer' was changed as the calculated number of months between the date in the 'Dt_Customer' column and today. [such as 01.01.2020 - 01.01.2022 = 24]
'MntSum' column was calculated as sum of 'MntWines', 'MntFruits', 'MntMeatProducts', 'MntFishProducts', 'MntSweetProducts', 'MntGoldProds (axis = 1)
'KidsSum' column was calculated as sum of 'Kidhome', 'Teenhome' (axis = 1)
'Marital_Status' column was clustered as 'Together' and 'Single' (before: Married, Divorced, Widow, Alone, Absurd, YOLO, Together, Divorced)</t>
  </si>
  <si>
    <t>SMOTE</t>
  </si>
  <si>
    <t>14/14 [==============================] - 0s 1ms/step - loss: -30.5232 - accuracy: 0.8491
[-30.52315330505371, 0.8490990996360779]</t>
  </si>
  <si>
    <t>CHANGE AS PERCENTAGE</t>
  </si>
  <si>
    <t>14/14 [==============================] - 0s 1ms/step - loss: -129.7267 - accuracy: 0.8491
[-129.72671508789062, 0.8490990996360779]</t>
  </si>
  <si>
    <t>Sheet3</t>
  </si>
  <si>
    <t>Comments</t>
  </si>
  <si>
    <t>Improved results.</t>
  </si>
  <si>
    <t>AVG</t>
  </si>
  <si>
    <t>14/14 [==============================] - 0s 1ms/step - loss: --76.6488 - accuracy: 0.8491
[-129.72671508789062, 0.8490990996360779]</t>
  </si>
  <si>
    <t>No improvement</t>
  </si>
  <si>
    <t>['Education', 'Marital_Status', 'Income', 'Kidhome', 'Teenhome','Dt_Customer', 'Recency', 'MntWines', 'MntFruits', 'MntMeatProducts','MntFishProducts', 'MntSweetProducts', 'MntGoldProds','NumDealsPurchases', 'NumWebPurchases', 'NumCatalogPurchases','NumStorePurchases', 'NumWebVisitsMonth', 'AcceptedCmp3','AcceptedCmp4', 'AcceptedCmp5', 'AcceptedCmp1', 'AcceptedCmp2','Complain', 'Response', 'age', 'MntSum', 'MntAvg', 'KidsSum','HavingKids']</t>
  </si>
  <si>
    <t>Sheet4</t>
  </si>
  <si>
    <t>Added MntAvg and HavingKids columns</t>
  </si>
  <si>
    <t>['Marital_Status', 'Income', 'Kidhome', 'Teenhome', 'Dt_Customer','Recency', 'MntWines', 'MntFruits', 'MntMeatProducts','MntFishProducts', 'MntSweetProducts', 'MntGoldProds','NumDealsPurchases', 'NumWebPurchases', 'NumCatalogPurchases','NumStorePurchases', 'NumWebVisitsMonth', 'AcceptedCmp3','AcceptedCmp4', 'AcceptedCmp5', 'AcceptedCmp1', 'AcceptedCmp2','Complain', 'Response', 'age', 'MntSum', 'KidsSum']</t>
  </si>
  <si>
    <t>Sheet5</t>
  </si>
  <si>
    <t>14/14 [==============================] - 0s 1ms/step - loss: -81.0638 - accuracy: 0.8491
[-81.06381225585938, 0.8490990996360779]</t>
  </si>
  <si>
    <t>Dropped 'MntWines', 'MntFruits', 'MntMeatProducts', 'MntFishProducts', 'MntSweetProducts', 'MntGoldProds'</t>
  </si>
  <si>
    <t>Dropped Education columns</t>
  </si>
  <si>
    <t>['Education', 'Marital_Status', 'Income', 'Kidhome', 'Teenhome','Dt_Customer', 'Recency', 'NumDealsPurchases', 'NumWebPurchases', 'NumCatalogPurchases','NumStorePurchases', 'NumWebVisitsMonth', 'AcceptedCmp3','AcceptedCmp4', 'AcceptedCmp5', 'AcceptedCmp1', 'AcceptedCmp2','Complain', 'Response', 'age', 'MntSum', 'KidsSum']</t>
  </si>
  <si>
    <t>Dropped 'Kidhome', 'Teenhome'</t>
  </si>
  <si>
    <t>Sheet6</t>
  </si>
  <si>
    <t>Sheet7</t>
  </si>
  <si>
    <t>Sheet8</t>
  </si>
  <si>
    <t>['Education', 'Marital_Status', 'Income', 'Dt_Customer', 'Recency', 'MntWines', 'MntFruits', 'MntMeatProducts','MntFishProducts', 'MntSweetProducts', 'MntGoldProds','NumDealsPurchases', 'NumWebPurchases', 'NumCatalogPurchases','NumStorePurchases', 'NumWebVisitsMonth', 'AcceptedCmp3','AcceptedCmp4', 'AcceptedCmp5', 'AcceptedCmp1', 'AcceptedCmp2','Complain', 'Response', 'age', 'MntSum', 'KidsSum']</t>
  </si>
  <si>
    <t>['Education', 'Marital_Status', 'Income', 'Dt_Customer', 'Recency','NumDealsPurchases', 'NumWebPurchases', 'NumCatalogPurchases','NumStorePurchases', 'NumWebVisitsMonth', 'AcceptedCmp3','AcceptedCmp4', 'AcceptedCmp5', 'AcceptedCmp1', 'AcceptedCmp2','Complain', 'Response', 'age', 'MntSum', 'KidsSum']</t>
  </si>
  <si>
    <t>step9</t>
  </si>
  <si>
    <t>Sheet9</t>
  </si>
  <si>
    <t>Removal of outliers of Income column</t>
  </si>
  <si>
    <t>Sheet10</t>
  </si>
  <si>
    <t>step1</t>
  </si>
  <si>
    <t>step2</t>
  </si>
  <si>
    <t>step3</t>
  </si>
  <si>
    <t>step4</t>
  </si>
  <si>
    <t>step5</t>
  </si>
  <si>
    <t>step6</t>
  </si>
  <si>
    <t>step7</t>
  </si>
  <si>
    <t>step8</t>
  </si>
  <si>
    <t>step10</t>
  </si>
  <si>
    <t>Removal of outliers of Income and age columns</t>
  </si>
  <si>
    <t>* If no improvement: Undo the alterations</t>
  </si>
  <si>
    <t>* If the results improved: Apply the alterations</t>
  </si>
  <si>
    <t>-</t>
  </si>
  <si>
    <t>14/14 [==============================] - 0s 1ms/step - loss: -119.2839 - accuracy: 0.8481
[-119.28387451171875, 0.8480725884437561]</t>
  </si>
  <si>
    <t>KNeighborsClassifier</t>
  </si>
  <si>
    <t>step11</t>
  </si>
  <si>
    <t>Sheet11</t>
  </si>
  <si>
    <t>Hyperparameter tuning</t>
  </si>
  <si>
    <t>VotingClassifier</t>
  </si>
  <si>
    <t>SVC</t>
  </si>
  <si>
    <t>GaussianNB</t>
  </si>
  <si>
    <t>NuSVC</t>
  </si>
  <si>
    <t>AdaBoostClassifier_with_DecisionTreeClassifier</t>
  </si>
  <si>
    <t>LinearSVC</t>
  </si>
  <si>
    <t>LogisticRegression</t>
  </si>
  <si>
    <t>MultinomialNB</t>
  </si>
  <si>
    <t>ComplementNB</t>
  </si>
  <si>
    <t>DecisionTreeClassifier</t>
  </si>
  <si>
    <t>BaggingClassifier_with_DecisionTreeClassifier</t>
  </si>
  <si>
    <t xml:space="preserve">step12 </t>
  </si>
  <si>
    <t>Sheet12</t>
  </si>
  <si>
    <t>Stacking</t>
  </si>
  <si>
    <t>added new models + stacking</t>
  </si>
  <si>
    <t>Log_Loss</t>
  </si>
  <si>
    <t>None</t>
  </si>
  <si>
    <t>step13</t>
  </si>
  <si>
    <t>['Education', 'Marital_Status', 'Income', 'Dt_Customer', 'Recency','AcceptedCmp3', 'AcceptedCmp4', 'AcceptedCmp5', 'AcceptedCmp1','AcceptedCmp2', 'Complain', 'Response', 'age', 'MntSum', 'KidsSum','PurchasesSum']</t>
  </si>
  <si>
    <t>Sheet13</t>
  </si>
  <si>
    <t>Dropped 'MntWines', 'MntFruits', 'MntMeatProducts', 'MntFishProducts', 'MntSweetProducts', 'MntGoldProds', 'Kidhome', 'Teenhome'</t>
  </si>
  <si>
    <t>Dropped 'NumDealsPurchases', 'NumWebPurchases','NumCatalogPurchases', 'NumStorePurchases', 'NumWebVisitsMonth'. 
PurchasesSum calculated as sum of 'NumDealsPurchases', 'NumWebPurchases', 'NumCatalogPurchases', 'NumStorePurchases' (axis = 1)</t>
  </si>
  <si>
    <t>NeuralNetwork</t>
  </si>
  <si>
    <t>step14</t>
  </si>
  <si>
    <t>predict_proba &gt; 0.3</t>
  </si>
  <si>
    <t>Sheet14</t>
  </si>
  <si>
    <t>Get ready.</t>
  </si>
  <si>
    <t>Best Scores: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</si>
</sst>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charset val="162"/>
      <scheme val="minor"/>
    </font>
    <font>
      <sz val="12"/>
      <color theme="0"/>
      <name val="Calibri"/>
      <family val="2"/>
      <scheme val="minor"/>
    </font>
    <font>
      <u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0" xfId="0" applyFont="1" applyBorder="1" applyAlignment="1">
      <alignment horizontal="center" vertical="top"/>
    </xf>
    <xf numFmtId="10" fontId="0" fillId="2" borderId="0" xfId="0" applyNumberFormat="1" applyFill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0" fillId="4" borderId="2" xfId="0" applyFont="1" applyFill="1" applyBorder="1" applyAlignment="1"/>
    <xf numFmtId="0" fontId="10" fillId="4" borderId="3" xfId="0" applyFont="1" applyFill="1" applyBorder="1" applyAlignment="1">
      <alignment vertical="center"/>
    </xf>
    <xf numFmtId="0" fontId="10" fillId="4" borderId="3" xfId="0" applyFont="1" applyFill="1" applyBorder="1" applyAlignment="1"/>
    <xf numFmtId="0" fontId="10" fillId="4" borderId="4" xfId="0" applyFont="1" applyFill="1" applyBorder="1" applyAlignment="1"/>
    <xf numFmtId="0" fontId="10" fillId="4" borderId="5" xfId="0" applyFont="1" applyFill="1" applyBorder="1" applyAlignment="1">
      <alignment vertical="center"/>
    </xf>
    <xf numFmtId="0" fontId="10" fillId="4" borderId="5" xfId="0" applyFont="1" applyFill="1" applyBorder="1" applyAlignment="1"/>
    <xf numFmtId="0" fontId="10" fillId="4" borderId="0" xfId="0" applyFont="1" applyFill="1" applyAlignment="1"/>
    <xf numFmtId="0" fontId="10" fillId="4" borderId="0" xfId="0" applyFont="1" applyFill="1" applyAlignment="1">
      <alignment vertical="center"/>
    </xf>
    <xf numFmtId="0" fontId="8" fillId="0" borderId="0" xfId="0" applyFont="1" applyFill="1" applyAlignment="1"/>
    <xf numFmtId="0" fontId="0" fillId="0" borderId="0" xfId="0" applyAlignment="1">
      <alignment vertical="center"/>
    </xf>
    <xf numFmtId="0" fontId="0" fillId="0" borderId="0" xfId="0" applyAlignment="1"/>
    <xf numFmtId="0" fontId="0" fillId="3" borderId="0" xfId="0" applyFill="1" applyAlignment="1"/>
    <xf numFmtId="0" fontId="0" fillId="2" borderId="0" xfId="0" applyFill="1" applyAlignment="1">
      <alignment vertical="center"/>
    </xf>
    <xf numFmtId="0" fontId="3" fillId="0" borderId="0" xfId="1" applyAlignment="1">
      <alignment vertical="center"/>
    </xf>
    <xf numFmtId="0" fontId="0" fillId="0" borderId="0" xfId="0" quotePrefix="1" applyAlignment="1">
      <alignment vertical="top" wrapText="1"/>
    </xf>
    <xf numFmtId="0" fontId="0" fillId="2" borderId="0" xfId="0" applyFill="1" applyAlignment="1"/>
    <xf numFmtId="0" fontId="3" fillId="0" borderId="0" xfId="1" applyAlignment="1"/>
    <xf numFmtId="0" fontId="11" fillId="5" borderId="0" xfId="0" applyFont="1" applyFill="1" applyAlignment="1"/>
    <xf numFmtId="0" fontId="11" fillId="5" borderId="0" xfId="0" applyFont="1" applyFill="1" applyAlignment="1">
      <alignment vertical="center"/>
    </xf>
    <xf numFmtId="0" fontId="12" fillId="5" borderId="0" xfId="1" applyFont="1" applyFill="1" applyAlignment="1">
      <alignment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D350-45F0-6F4D-8289-1975D043F5F6}">
  <dimension ref="A1:H23"/>
  <sheetViews>
    <sheetView tabSelected="1" zoomScale="85" zoomScaleNormal="85" workbookViewId="0">
      <selection activeCell="D21" sqref="D21"/>
    </sheetView>
  </sheetViews>
  <sheetFormatPr defaultColWidth="11" defaultRowHeight="15.75" x14ac:dyDescent="0.25"/>
  <cols>
    <col min="1" max="1" width="6.375" style="28" customWidth="1"/>
    <col min="2" max="2" width="12.5" style="27" customWidth="1"/>
    <col min="3" max="3" width="7.75" style="28" bestFit="1" customWidth="1"/>
    <col min="4" max="4" width="123.125" style="28" bestFit="1" customWidth="1"/>
    <col min="5" max="5" width="15.375" style="27" bestFit="1" customWidth="1"/>
    <col min="6" max="7" width="11" style="28"/>
    <col min="8" max="8" width="73.625" style="28" bestFit="1" customWidth="1"/>
    <col min="9" max="16384" width="11" style="28"/>
  </cols>
  <sheetData>
    <row r="1" spans="1:8" s="20" customFormat="1" ht="15.75" customHeight="1" thickTop="1" x14ac:dyDescent="0.25">
      <c r="A1" s="18" t="s">
        <v>25</v>
      </c>
      <c r="B1" s="19"/>
      <c r="E1" s="19"/>
    </row>
    <row r="2" spans="1:8" s="23" customFormat="1" ht="15.75" customHeight="1" thickBot="1" x14ac:dyDescent="0.3">
      <c r="A2" s="21" t="s">
        <v>24</v>
      </c>
      <c r="B2" s="22"/>
      <c r="E2" s="22"/>
    </row>
    <row r="3" spans="1:8" s="24" customFormat="1" ht="15.75" customHeight="1" thickTop="1" x14ac:dyDescent="0.25">
      <c r="B3" s="25"/>
      <c r="E3" s="25"/>
    </row>
    <row r="4" spans="1:8" s="24" customFormat="1" ht="15.75" customHeight="1" x14ac:dyDescent="0.25">
      <c r="B4" s="25" t="s">
        <v>0</v>
      </c>
      <c r="C4" s="24" t="s">
        <v>1</v>
      </c>
      <c r="D4" s="24" t="s">
        <v>2</v>
      </c>
      <c r="E4" s="25" t="s">
        <v>34</v>
      </c>
    </row>
    <row r="5" spans="1:8" ht="15.75" customHeight="1" x14ac:dyDescent="0.25">
      <c r="A5" s="26" t="s">
        <v>58</v>
      </c>
      <c r="B5" s="27" t="s">
        <v>70</v>
      </c>
      <c r="C5" s="28" t="s">
        <v>70</v>
      </c>
      <c r="D5" s="28" t="s">
        <v>70</v>
      </c>
      <c r="E5" s="27" t="s">
        <v>102</v>
      </c>
      <c r="H5" s="29" t="s">
        <v>68</v>
      </c>
    </row>
    <row r="6" spans="1:8" s="27" customFormat="1" ht="28.5" customHeight="1" x14ac:dyDescent="0.25">
      <c r="A6" s="30" t="s">
        <v>59</v>
      </c>
      <c r="B6" s="27" t="s">
        <v>3</v>
      </c>
      <c r="C6" s="31" t="s">
        <v>23</v>
      </c>
      <c r="D6" s="32" t="s">
        <v>28</v>
      </c>
      <c r="E6" s="27" t="s">
        <v>35</v>
      </c>
      <c r="H6" s="30" t="s">
        <v>69</v>
      </c>
    </row>
    <row r="7" spans="1:8" ht="15.75" customHeight="1" x14ac:dyDescent="0.25">
      <c r="A7" s="33" t="s">
        <v>60</v>
      </c>
      <c r="B7" s="27" t="s">
        <v>3</v>
      </c>
      <c r="C7" s="34" t="s">
        <v>33</v>
      </c>
      <c r="D7" s="28" t="s">
        <v>29</v>
      </c>
      <c r="E7" s="27" t="s">
        <v>35</v>
      </c>
    </row>
    <row r="8" spans="1:8" ht="15.75" customHeight="1" x14ac:dyDescent="0.25">
      <c r="A8" s="29" t="s">
        <v>61</v>
      </c>
      <c r="B8" s="27" t="s">
        <v>39</v>
      </c>
      <c r="C8" s="34" t="s">
        <v>40</v>
      </c>
      <c r="D8" s="28" t="s">
        <v>41</v>
      </c>
      <c r="E8" s="27" t="s">
        <v>38</v>
      </c>
    </row>
    <row r="9" spans="1:8" ht="15.75" customHeight="1" x14ac:dyDescent="0.25">
      <c r="A9" s="29" t="s">
        <v>62</v>
      </c>
      <c r="B9" s="27" t="s">
        <v>42</v>
      </c>
      <c r="C9" s="34" t="s">
        <v>43</v>
      </c>
      <c r="D9" s="28" t="s">
        <v>46</v>
      </c>
      <c r="E9" s="27" t="s">
        <v>38</v>
      </c>
    </row>
    <row r="10" spans="1:8" ht="15.75" customHeight="1" x14ac:dyDescent="0.25">
      <c r="A10" s="33" t="s">
        <v>63</v>
      </c>
      <c r="B10" s="27" t="s">
        <v>47</v>
      </c>
      <c r="C10" s="34" t="s">
        <v>49</v>
      </c>
      <c r="D10" s="28" t="s">
        <v>45</v>
      </c>
      <c r="E10" s="27" t="s">
        <v>35</v>
      </c>
    </row>
    <row r="11" spans="1:8" ht="15.75" customHeight="1" x14ac:dyDescent="0.25">
      <c r="A11" s="33" t="s">
        <v>64</v>
      </c>
      <c r="B11" s="27" t="s">
        <v>52</v>
      </c>
      <c r="C11" s="34" t="s">
        <v>50</v>
      </c>
      <c r="D11" s="28" t="s">
        <v>48</v>
      </c>
      <c r="E11" s="27" t="s">
        <v>35</v>
      </c>
    </row>
    <row r="12" spans="1:8" ht="15.75" customHeight="1" x14ac:dyDescent="0.25">
      <c r="A12" s="33" t="s">
        <v>65</v>
      </c>
      <c r="B12" s="27" t="s">
        <v>53</v>
      </c>
      <c r="C12" s="34" t="s">
        <v>51</v>
      </c>
      <c r="D12" s="28" t="s">
        <v>96</v>
      </c>
      <c r="E12" s="27" t="s">
        <v>35</v>
      </c>
    </row>
    <row r="13" spans="1:8" ht="15.75" customHeight="1" x14ac:dyDescent="0.25">
      <c r="A13" s="33" t="s">
        <v>54</v>
      </c>
      <c r="B13" s="27" t="s">
        <v>53</v>
      </c>
      <c r="C13" s="34" t="s">
        <v>55</v>
      </c>
      <c r="D13" s="28" t="s">
        <v>56</v>
      </c>
      <c r="E13" s="27" t="s">
        <v>35</v>
      </c>
    </row>
    <row r="14" spans="1:8" ht="15.75" customHeight="1" x14ac:dyDescent="0.25">
      <c r="A14" s="33" t="s">
        <v>66</v>
      </c>
      <c r="B14" s="27" t="s">
        <v>53</v>
      </c>
      <c r="C14" s="34" t="s">
        <v>57</v>
      </c>
      <c r="D14" s="28" t="s">
        <v>67</v>
      </c>
      <c r="E14" s="27" t="s">
        <v>35</v>
      </c>
    </row>
    <row r="15" spans="1:8" ht="15.75" customHeight="1" x14ac:dyDescent="0.25">
      <c r="A15" s="29" t="s">
        <v>73</v>
      </c>
      <c r="B15" s="27" t="s">
        <v>53</v>
      </c>
      <c r="C15" s="34" t="s">
        <v>74</v>
      </c>
      <c r="D15" s="28" t="s">
        <v>75</v>
      </c>
      <c r="E15" s="27" t="s">
        <v>38</v>
      </c>
    </row>
    <row r="16" spans="1:8" ht="15.75" customHeight="1" x14ac:dyDescent="0.25">
      <c r="A16" s="33" t="s">
        <v>87</v>
      </c>
      <c r="B16" s="27" t="s">
        <v>53</v>
      </c>
      <c r="C16" s="34" t="s">
        <v>88</v>
      </c>
      <c r="D16" s="28" t="s">
        <v>90</v>
      </c>
      <c r="E16" s="27" t="s">
        <v>35</v>
      </c>
    </row>
    <row r="17" spans="1:5" ht="28.5" customHeight="1" x14ac:dyDescent="0.25">
      <c r="A17" s="30" t="s">
        <v>93</v>
      </c>
      <c r="B17" s="27" t="s">
        <v>94</v>
      </c>
      <c r="C17" s="31" t="s">
        <v>95</v>
      </c>
      <c r="D17" s="32" t="s">
        <v>97</v>
      </c>
      <c r="E17" s="27" t="s">
        <v>35</v>
      </c>
    </row>
    <row r="18" spans="1:5" ht="15.75" customHeight="1" x14ac:dyDescent="0.25">
      <c r="A18" s="29" t="s">
        <v>99</v>
      </c>
      <c r="B18" s="27" t="s">
        <v>94</v>
      </c>
      <c r="C18" s="31" t="s">
        <v>101</v>
      </c>
      <c r="D18" s="28" t="s">
        <v>100</v>
      </c>
      <c r="E18" s="27" t="s">
        <v>38</v>
      </c>
    </row>
    <row r="21" spans="1:5" ht="15.75" customHeight="1" x14ac:dyDescent="0.25">
      <c r="A21" s="35"/>
      <c r="B21" s="36"/>
      <c r="C21" s="35"/>
    </row>
    <row r="22" spans="1:5" ht="15.75" customHeight="1" x14ac:dyDescent="0.25">
      <c r="A22" s="35"/>
      <c r="B22" s="36" t="s">
        <v>103</v>
      </c>
      <c r="C22" s="37" t="s">
        <v>95</v>
      </c>
    </row>
    <row r="23" spans="1:5" ht="15.75" customHeight="1" x14ac:dyDescent="0.25">
      <c r="A23" s="35"/>
      <c r="B23" s="36"/>
      <c r="C23" s="35"/>
    </row>
  </sheetData>
  <phoneticPr fontId="7" type="noConversion"/>
  <hyperlinks>
    <hyperlink ref="C6" location="Sheet2!A1" display="Sheet2" xr:uid="{7811D5F5-F5BF-6049-ADD7-5F32E9211717}"/>
    <hyperlink ref="C7" location="Sheet3!A1" display="Sheet3" xr:uid="{98647CA0-4D0B-B047-8E4B-68E6172AD192}"/>
    <hyperlink ref="C8" location="Sheet4!A1" display="Sheet4" xr:uid="{837321E9-4DA9-0F42-877E-F99298AAE964}"/>
    <hyperlink ref="C9" location="Sheet5!A1" display="Sheet5" xr:uid="{8D285AE8-6E9F-1347-9DD7-6D6D20F93C6E}"/>
    <hyperlink ref="C10" location="Sheet6!A1" display="Sheet6" xr:uid="{1D5E8332-567C-ED40-B15F-8C3E2291D152}"/>
    <hyperlink ref="C11" location="Sheet7!A1" display="Sheet7" xr:uid="{373D9CD6-C148-4F4F-A225-DF778FEF61A9}"/>
    <hyperlink ref="C12" location="Sheet8!A1" display="Sheet8" xr:uid="{B71BBAB3-0005-0E4A-A41F-3AE7CA2D68EA}"/>
    <hyperlink ref="C13" location="Sheet9!A1" display="Sheet9" xr:uid="{D4EEE6B7-D1F6-6143-8303-3D538036FB8D}"/>
    <hyperlink ref="C14" location="Sheet10!A1" display="Sheet10" xr:uid="{4A962E7A-20B2-5D43-88A1-C6067B654A91}"/>
    <hyperlink ref="C15" location="Sheet11!A1" display="Sheet11" xr:uid="{186C85F5-81FB-E949-BE0E-363B29B2EA97}"/>
    <hyperlink ref="C16" location="Sheet12!A1" display="Sheet12" xr:uid="{2C52E2AF-B86E-284F-85E0-59B89663DA4D}"/>
    <hyperlink ref="C17" location="Sheet13!A1" display="Sheet13" xr:uid="{A3DA5AFC-79ED-2048-8D36-497D918AC4A7}"/>
    <hyperlink ref="C18" location="Sheet14!A1" display="Sheet14" xr:uid="{C9893021-1644-5446-BAA7-52AE0F2DFA49}"/>
    <hyperlink ref="C22" location="Sheet13!A1" display="Sheet13" xr:uid="{08754C8E-8E50-4279-84CB-B2C7AD43A11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4405-D463-CB4D-8094-9F3D98C3BAD9}">
  <dimension ref="A1:J28"/>
  <sheetViews>
    <sheetView workbookViewId="0">
      <selection activeCell="L7" sqref="L7"/>
    </sheetView>
  </sheetViews>
  <sheetFormatPr defaultColWidth="11" defaultRowHeight="15.75" x14ac:dyDescent="0.25"/>
  <cols>
    <col min="1" max="1" width="2.125" bestFit="1" customWidth="1"/>
    <col min="2" max="2" width="23.375" bestFit="1" customWidth="1"/>
    <col min="3" max="3" width="8.375" bestFit="1" customWidth="1"/>
    <col min="4" max="4" width="7.125" bestFit="1" customWidth="1"/>
    <col min="5" max="5" width="8.125" bestFit="1" customWidth="1"/>
    <col min="6" max="6" width="13.375" bestFit="1" customWidth="1"/>
    <col min="7" max="7" width="12.375" bestFit="1" customWidth="1"/>
    <col min="8" max="8" width="12" bestFit="1" customWidth="1"/>
    <col min="9" max="9" width="12.625" bestFit="1" customWidth="1"/>
    <col min="10" max="10" width="11.625" bestFit="1" customWidth="1"/>
  </cols>
  <sheetData>
    <row r="1" spans="1:10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s="1">
        <v>1</v>
      </c>
      <c r="B2" t="s">
        <v>13</v>
      </c>
      <c r="C2">
        <v>0.66</v>
      </c>
      <c r="D2">
        <v>0.57999999999999996</v>
      </c>
      <c r="E2">
        <v>0.62</v>
      </c>
      <c r="F2">
        <v>0.89</v>
      </c>
      <c r="G2">
        <v>354</v>
      </c>
      <c r="H2">
        <v>20</v>
      </c>
      <c r="I2">
        <v>28</v>
      </c>
      <c r="J2">
        <v>39</v>
      </c>
    </row>
    <row r="3" spans="1:10" x14ac:dyDescent="0.25">
      <c r="A3" s="1">
        <v>0</v>
      </c>
      <c r="B3" t="s">
        <v>16</v>
      </c>
      <c r="C3">
        <v>0.64</v>
      </c>
      <c r="D3">
        <v>0.57999999999999996</v>
      </c>
      <c r="E3">
        <v>0.61</v>
      </c>
      <c r="F3">
        <v>0.89</v>
      </c>
      <c r="G3">
        <v>352</v>
      </c>
      <c r="H3">
        <v>22</v>
      </c>
      <c r="I3">
        <v>28</v>
      </c>
      <c r="J3">
        <v>39</v>
      </c>
    </row>
    <row r="4" spans="1:10" x14ac:dyDescent="0.25">
      <c r="A4" s="1">
        <v>2</v>
      </c>
      <c r="B4" t="s">
        <v>14</v>
      </c>
      <c r="C4">
        <v>0.62</v>
      </c>
      <c r="D4">
        <v>0.56999999999999995</v>
      </c>
      <c r="E4">
        <v>0.59</v>
      </c>
      <c r="F4">
        <v>0.88</v>
      </c>
      <c r="G4">
        <v>351</v>
      </c>
      <c r="H4">
        <v>23</v>
      </c>
      <c r="I4">
        <v>29</v>
      </c>
      <c r="J4">
        <v>38</v>
      </c>
    </row>
    <row r="5" spans="1:10" x14ac:dyDescent="0.25">
      <c r="A5" s="1">
        <v>4</v>
      </c>
      <c r="B5" t="s">
        <v>17</v>
      </c>
      <c r="C5">
        <v>0.65</v>
      </c>
      <c r="D5">
        <v>0.54</v>
      </c>
      <c r="E5">
        <v>0.59</v>
      </c>
      <c r="F5">
        <v>0.89</v>
      </c>
      <c r="G5">
        <v>355</v>
      </c>
      <c r="H5">
        <v>19</v>
      </c>
      <c r="I5">
        <v>31</v>
      </c>
      <c r="J5">
        <v>36</v>
      </c>
    </row>
    <row r="6" spans="1:10" x14ac:dyDescent="0.25">
      <c r="A6" s="1">
        <v>3</v>
      </c>
      <c r="B6" t="s">
        <v>19</v>
      </c>
      <c r="C6">
        <v>0.55000000000000004</v>
      </c>
      <c r="D6">
        <v>0.61</v>
      </c>
      <c r="E6">
        <v>0.57999999999999996</v>
      </c>
      <c r="F6">
        <v>0.86</v>
      </c>
      <c r="G6">
        <v>340</v>
      </c>
      <c r="H6">
        <v>34</v>
      </c>
      <c r="I6">
        <v>26</v>
      </c>
      <c r="J6">
        <v>41</v>
      </c>
    </row>
    <row r="7" spans="1:10" x14ac:dyDescent="0.25">
      <c r="A7" s="1">
        <v>8</v>
      </c>
      <c r="B7" t="s">
        <v>22</v>
      </c>
      <c r="C7">
        <v>0.47</v>
      </c>
      <c r="D7">
        <v>0.76</v>
      </c>
      <c r="E7">
        <v>0.57999999999999996</v>
      </c>
      <c r="F7">
        <v>0.83</v>
      </c>
      <c r="G7">
        <v>316</v>
      </c>
      <c r="H7">
        <v>58</v>
      </c>
      <c r="I7">
        <v>16</v>
      </c>
      <c r="J7">
        <v>51</v>
      </c>
    </row>
    <row r="8" spans="1:10" x14ac:dyDescent="0.25">
      <c r="A8" s="1">
        <v>6</v>
      </c>
      <c r="B8" t="s">
        <v>15</v>
      </c>
      <c r="C8">
        <v>0.61</v>
      </c>
      <c r="D8">
        <v>0.49</v>
      </c>
      <c r="E8">
        <v>0.55000000000000004</v>
      </c>
      <c r="F8">
        <v>0.88</v>
      </c>
      <c r="G8">
        <v>353</v>
      </c>
      <c r="H8">
        <v>21</v>
      </c>
      <c r="I8">
        <v>34</v>
      </c>
      <c r="J8">
        <v>33</v>
      </c>
    </row>
    <row r="9" spans="1:10" x14ac:dyDescent="0.25">
      <c r="A9" s="1">
        <v>9</v>
      </c>
      <c r="B9" t="s">
        <v>18</v>
      </c>
      <c r="C9">
        <v>0.44</v>
      </c>
      <c r="D9">
        <v>0.75</v>
      </c>
      <c r="E9">
        <v>0.55000000000000004</v>
      </c>
      <c r="F9">
        <v>0.82</v>
      </c>
      <c r="G9">
        <v>310</v>
      </c>
      <c r="H9">
        <v>64</v>
      </c>
      <c r="I9">
        <v>17</v>
      </c>
      <c r="J9">
        <v>50</v>
      </c>
    </row>
    <row r="10" spans="1:10" x14ac:dyDescent="0.25">
      <c r="A10" s="1">
        <v>7</v>
      </c>
      <c r="B10" t="s">
        <v>20</v>
      </c>
      <c r="C10">
        <v>0.55000000000000004</v>
      </c>
      <c r="D10">
        <v>0.54</v>
      </c>
      <c r="E10">
        <v>0.54</v>
      </c>
      <c r="F10">
        <v>0.86</v>
      </c>
      <c r="G10">
        <v>344</v>
      </c>
      <c r="H10">
        <v>30</v>
      </c>
      <c r="I10">
        <v>31</v>
      </c>
      <c r="J10">
        <v>36</v>
      </c>
    </row>
    <row r="11" spans="1:10" x14ac:dyDescent="0.25">
      <c r="A11" s="1">
        <v>5</v>
      </c>
      <c r="B11" t="s">
        <v>21</v>
      </c>
      <c r="C11">
        <v>0.47</v>
      </c>
      <c r="D11">
        <v>0.48</v>
      </c>
      <c r="E11">
        <v>0.47</v>
      </c>
      <c r="F11">
        <v>0.84</v>
      </c>
      <c r="G11">
        <v>338</v>
      </c>
      <c r="H11">
        <v>36</v>
      </c>
      <c r="I11">
        <v>35</v>
      </c>
      <c r="J11">
        <v>32</v>
      </c>
    </row>
    <row r="12" spans="1:10" x14ac:dyDescent="0.25">
      <c r="A12" s="1" t="s">
        <v>27</v>
      </c>
      <c r="B12" t="s">
        <v>26</v>
      </c>
      <c r="C12" t="s">
        <v>71</v>
      </c>
    </row>
    <row r="14" spans="1:10" x14ac:dyDescent="0.25">
      <c r="A14" s="1"/>
      <c r="B14" t="s">
        <v>36</v>
      </c>
      <c r="E14">
        <f>AVERAGE(E2:E11)</f>
        <v>0.56799999999999995</v>
      </c>
    </row>
    <row r="17" spans="1:10" x14ac:dyDescent="0.25">
      <c r="B17" s="1" t="s">
        <v>4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9</v>
      </c>
      <c r="H17" s="1" t="s">
        <v>10</v>
      </c>
      <c r="I17" s="1" t="s">
        <v>11</v>
      </c>
      <c r="J17" s="1" t="s">
        <v>12</v>
      </c>
    </row>
    <row r="18" spans="1:10" x14ac:dyDescent="0.25">
      <c r="A18" s="1">
        <v>0</v>
      </c>
      <c r="B18" t="s">
        <v>13</v>
      </c>
      <c r="C18" s="2">
        <f>(C2-VLOOKUP($B2,Sheet9!$B$1:$J$12,2,FALSE))/VLOOKUP($B2,Sheet9!$B$1:$J$12,2,FALSE)</f>
        <v>-5.7142857142857037E-2</v>
      </c>
      <c r="D18" s="2">
        <f>(D2-VLOOKUP($B2,Sheet9!$B$1:$J$12,3,FALSE))/VLOOKUP($B2,Sheet9!$B$1:$J$12,3,FALSE)</f>
        <v>0</v>
      </c>
      <c r="E18" s="2">
        <f>(E2-VLOOKUP($B2,Sheet9!$B$1:$J$12,4,FALSE))/VLOOKUP($B2,Sheet9!$B$1:$J$12,4,FALSE)</f>
        <v>-1.5873015873015886E-2</v>
      </c>
      <c r="F18" s="2">
        <f>(F2-VLOOKUP($B2,Sheet9!$B$1:$J$12,5,FALSE))/VLOOKUP($B2,Sheet9!$B$1:$J$12,5,FALSE)</f>
        <v>-1.111111111111112E-2</v>
      </c>
      <c r="G18" s="2">
        <f>(G2-VLOOKUP($B2,Sheet9!$B$1:$J$12,6,FALSE))/VLOOKUP($B2,Sheet9!$B$1:$J$12,6,FALSE)</f>
        <v>-1.11731843575419E-2</v>
      </c>
      <c r="H18" s="2">
        <f>(H2-VLOOKUP($B2,Sheet9!$B$1:$J$12,7,FALSE))/VLOOKUP($B2,Sheet9!$B$1:$J$12,7,FALSE)</f>
        <v>0.17647058823529413</v>
      </c>
      <c r="I18" s="2">
        <f>(I2-VLOOKUP($B2,Sheet9!$B$1:$J$12,8,FALSE))/VLOOKUP($B2,Sheet9!$B$1:$J$12,8,FALSE)</f>
        <v>0</v>
      </c>
      <c r="J18" s="2">
        <f>(J2-VLOOKUP($B2,Sheet9!$B$1:$J$12,9,FALSE))/VLOOKUP($B2,Sheet9!$B$1:$J$12,9,FALSE)</f>
        <v>0</v>
      </c>
    </row>
    <row r="19" spans="1:10" x14ac:dyDescent="0.25">
      <c r="A19" s="1">
        <v>7</v>
      </c>
      <c r="B19" t="s">
        <v>16</v>
      </c>
      <c r="C19" s="2">
        <f>(C3-VLOOKUP($B3,Sheet9!$B$1:$J$12,2,FALSE))/VLOOKUP($B3,Sheet9!$B$1:$J$12,2,FALSE)</f>
        <v>0</v>
      </c>
      <c r="D19" s="2">
        <f>(D3-VLOOKUP($B3,Sheet9!$B$1:$J$12,3,FALSE))/VLOOKUP($B3,Sheet9!$B$1:$J$12,3,FALSE)</f>
        <v>0.28888888888888875</v>
      </c>
      <c r="E19" s="2">
        <f>(E3-VLOOKUP($B3,Sheet9!$B$1:$J$12,4,FALSE))/VLOOKUP($B3,Sheet9!$B$1:$J$12,4,FALSE)</f>
        <v>0.15094339622641501</v>
      </c>
      <c r="F19" s="2">
        <f>(F3-VLOOKUP($B3,Sheet9!$B$1:$J$12,5,FALSE))/VLOOKUP($B3,Sheet9!$B$1:$J$12,5,FALSE)</f>
        <v>1.1363636363636374E-2</v>
      </c>
      <c r="G19" s="2">
        <f>(G3-VLOOKUP($B3,Sheet9!$B$1:$J$12,6,FALSE))/VLOOKUP($B3,Sheet9!$B$1:$J$12,6,FALSE)</f>
        <v>-1.6759776536312849E-2</v>
      </c>
      <c r="H19" s="2">
        <f>(H3-VLOOKUP($B3,Sheet9!$B$1:$J$12,7,FALSE))/VLOOKUP($B3,Sheet9!$B$1:$J$12,7,FALSE)</f>
        <v>0.29411764705882354</v>
      </c>
      <c r="I19" s="2">
        <f>(I3-VLOOKUP($B3,Sheet9!$B$1:$J$12,8,FALSE))/VLOOKUP($B3,Sheet9!$B$1:$J$12,8,FALSE)</f>
        <v>-0.24324324324324326</v>
      </c>
      <c r="J19" s="2">
        <f>(J3-VLOOKUP($B3,Sheet9!$B$1:$J$12,9,FALSE))/VLOOKUP($B3,Sheet9!$B$1:$J$12,9,FALSE)</f>
        <v>0.3</v>
      </c>
    </row>
    <row r="20" spans="1:10" x14ac:dyDescent="0.25">
      <c r="A20" s="1">
        <v>8</v>
      </c>
      <c r="B20" t="s">
        <v>14</v>
      </c>
      <c r="C20" s="2">
        <f>(C4-VLOOKUP($B4,Sheet9!$B$1:$J$12,2,FALSE))/VLOOKUP($B4,Sheet9!$B$1:$J$12,2,FALSE)</f>
        <v>-4.6153846153846191E-2</v>
      </c>
      <c r="D20" s="2">
        <f>(D4-VLOOKUP($B4,Sheet9!$B$1:$J$12,3,FALSE))/VLOOKUP($B4,Sheet9!$B$1:$J$12,3,FALSE)</f>
        <v>3.6363636363636188E-2</v>
      </c>
      <c r="E20" s="2">
        <f>(E4-VLOOKUP($B4,Sheet9!$B$1:$J$12,4,FALSE))/VLOOKUP($B4,Sheet9!$B$1:$J$12,4,FALSE)</f>
        <v>-1.6666666666666684E-2</v>
      </c>
      <c r="F20" s="2">
        <f>(F4-VLOOKUP($B4,Sheet9!$B$1:$J$12,5,FALSE))/VLOOKUP($B4,Sheet9!$B$1:$J$12,5,FALSE)</f>
        <v>-1.1235955056179785E-2</v>
      </c>
      <c r="G20" s="2">
        <f>(G4-VLOOKUP($B4,Sheet9!$B$1:$J$12,6,FALSE))/VLOOKUP($B4,Sheet9!$B$1:$J$12,6,FALSE)</f>
        <v>-1.1267605633802818E-2</v>
      </c>
      <c r="H20" s="2">
        <f>(H4-VLOOKUP($B4,Sheet9!$B$1:$J$12,7,FALSE))/VLOOKUP($B4,Sheet9!$B$1:$J$12,7,FALSE)</f>
        <v>0.15</v>
      </c>
      <c r="I20" s="2">
        <f>(I4-VLOOKUP($B4,Sheet9!$B$1:$J$12,8,FALSE))/VLOOKUP($B4,Sheet9!$B$1:$J$12,8,FALSE)</f>
        <v>-3.3333333333333333E-2</v>
      </c>
      <c r="J20" s="2">
        <f>(J4-VLOOKUP($B4,Sheet9!$B$1:$J$12,9,FALSE))/VLOOKUP($B4,Sheet9!$B$1:$J$12,9,FALSE)</f>
        <v>2.7027027027027029E-2</v>
      </c>
    </row>
    <row r="21" spans="1:10" x14ac:dyDescent="0.25">
      <c r="A21" s="1">
        <v>9</v>
      </c>
      <c r="B21" t="s">
        <v>17</v>
      </c>
      <c r="C21" s="2">
        <f>(C5-VLOOKUP($B5,Sheet9!$B$1:$J$12,2,FALSE))/VLOOKUP($B5,Sheet9!$B$1:$J$12,2,FALSE)</f>
        <v>-1.5151515151515164E-2</v>
      </c>
      <c r="D21" s="2">
        <f>(D5-VLOOKUP($B5,Sheet9!$B$1:$J$12,3,FALSE))/VLOOKUP($B5,Sheet9!$B$1:$J$12,3,FALSE)</f>
        <v>0.10204081632653071</v>
      </c>
      <c r="E21" s="2">
        <f>(E5-VLOOKUP($B5,Sheet9!$B$1:$J$12,4,FALSE))/VLOOKUP($B5,Sheet9!$B$1:$J$12,4,FALSE)</f>
        <v>5.3571428571428416E-2</v>
      </c>
      <c r="F21" s="2">
        <f>(F5-VLOOKUP($B5,Sheet9!$B$1:$J$12,5,FALSE))/VLOOKUP($B5,Sheet9!$B$1:$J$12,5,FALSE)</f>
        <v>1.1363636363636374E-2</v>
      </c>
      <c r="G21" s="2">
        <f>(G5-VLOOKUP($B5,Sheet9!$B$1:$J$12,6,FALSE))/VLOOKUP($B5,Sheet9!$B$1:$J$12,6,FALSE)</f>
        <v>-8.3798882681564244E-3</v>
      </c>
      <c r="H21" s="2">
        <f>(H5-VLOOKUP($B5,Sheet9!$B$1:$J$12,7,FALSE))/VLOOKUP($B5,Sheet9!$B$1:$J$12,7,FALSE)</f>
        <v>0.11764705882352941</v>
      </c>
      <c r="I21" s="2">
        <f>(I5-VLOOKUP($B5,Sheet9!$B$1:$J$12,8,FALSE))/VLOOKUP($B5,Sheet9!$B$1:$J$12,8,FALSE)</f>
        <v>-8.8235294117647065E-2</v>
      </c>
      <c r="J21" s="2">
        <f>(J5-VLOOKUP($B5,Sheet9!$B$1:$J$12,9,FALSE))/VLOOKUP($B5,Sheet9!$B$1:$J$12,9,FALSE)</f>
        <v>9.0909090909090912E-2</v>
      </c>
    </row>
    <row r="22" spans="1:10" x14ac:dyDescent="0.25">
      <c r="A22" s="1">
        <v>5</v>
      </c>
      <c r="B22" t="s">
        <v>19</v>
      </c>
      <c r="C22" s="2">
        <f>(C6-VLOOKUP($B6,Sheet9!$B$1:$J$12,2,FALSE))/VLOOKUP($B6,Sheet9!$B$1:$J$12,2,FALSE)</f>
        <v>7.8431372549019676E-2</v>
      </c>
      <c r="D22" s="2">
        <f>(D6-VLOOKUP($B6,Sheet9!$B$1:$J$12,3,FALSE))/VLOOKUP($B6,Sheet9!$B$1:$J$12,3,FALSE)</f>
        <v>0.17307692307692302</v>
      </c>
      <c r="E22" s="2">
        <f>(E6-VLOOKUP($B6,Sheet9!$B$1:$J$12,4,FALSE))/VLOOKUP($B6,Sheet9!$B$1:$J$12,4,FALSE)</f>
        <v>0.13725490196078421</v>
      </c>
      <c r="F22" s="2">
        <f>(F6-VLOOKUP($B6,Sheet9!$B$1:$J$12,5,FALSE))/VLOOKUP($B6,Sheet9!$B$1:$J$12,5,FALSE)</f>
        <v>1.1764705882352951E-2</v>
      </c>
      <c r="G22" s="2">
        <f>(G6-VLOOKUP($B6,Sheet9!$B$1:$J$12,6,FALSE))/VLOOKUP($B6,Sheet9!$B$1:$J$12,6,FALSE)</f>
        <v>-2.9325513196480938E-3</v>
      </c>
      <c r="H22" s="2">
        <f>(H6-VLOOKUP($B6,Sheet9!$B$1:$J$12,7,FALSE))/VLOOKUP($B6,Sheet9!$B$1:$J$12,7,FALSE)</f>
        <v>0</v>
      </c>
      <c r="I22" s="2">
        <f>(I6-VLOOKUP($B6,Sheet9!$B$1:$J$12,8,FALSE))/VLOOKUP($B6,Sheet9!$B$1:$J$12,8,FALSE)</f>
        <v>-0.1875</v>
      </c>
      <c r="J22" s="2">
        <f>(J6-VLOOKUP($B6,Sheet9!$B$1:$J$12,9,FALSE))/VLOOKUP($B6,Sheet9!$B$1:$J$12,9,FALSE)</f>
        <v>0.17142857142857143</v>
      </c>
    </row>
    <row r="23" spans="1:10" x14ac:dyDescent="0.25">
      <c r="A23" s="1">
        <v>2</v>
      </c>
      <c r="B23" t="s">
        <v>22</v>
      </c>
      <c r="C23" s="2">
        <f>(C7-VLOOKUP($B7,Sheet9!$B$1:$J$12,2,FALSE))/VLOOKUP($B7,Sheet9!$B$1:$J$12,2,FALSE)</f>
        <v>4.4444444444444363E-2</v>
      </c>
      <c r="D23" s="2">
        <f>(D7-VLOOKUP($B7,Sheet9!$B$1:$J$12,3,FALSE))/VLOOKUP($B7,Sheet9!$B$1:$J$12,3,FALSE)</f>
        <v>-3.7974683544303826E-2</v>
      </c>
      <c r="E23" s="2">
        <f>(E7-VLOOKUP($B7,Sheet9!$B$1:$J$12,4,FALSE))/VLOOKUP($B7,Sheet9!$B$1:$J$12,4,FALSE)</f>
        <v>1.7543859649122823E-2</v>
      </c>
      <c r="F23" s="2">
        <f>(F7-VLOOKUP($B7,Sheet9!$B$1:$J$12,5,FALSE))/VLOOKUP($B7,Sheet9!$B$1:$J$12,5,FALSE)</f>
        <v>1.2195121951219523E-2</v>
      </c>
      <c r="G23" s="2">
        <f>(G7-VLOOKUP($B7,Sheet9!$B$1:$J$12,6,FALSE))/VLOOKUP($B7,Sheet9!$B$1:$J$12,6,FALSE)</f>
        <v>1.935483870967742E-2</v>
      </c>
      <c r="H23" s="2">
        <f>(H7-VLOOKUP($B7,Sheet9!$B$1:$J$12,7,FALSE))/VLOOKUP($B7,Sheet9!$B$1:$J$12,7,FALSE)</f>
        <v>-0.1076923076923077</v>
      </c>
      <c r="I23" s="2">
        <f>(I7-VLOOKUP($B7,Sheet9!$B$1:$J$12,8,FALSE))/VLOOKUP($B7,Sheet9!$B$1:$J$12,8,FALSE)</f>
        <v>0.14285714285714285</v>
      </c>
      <c r="J23" s="2">
        <f>(J7-VLOOKUP($B7,Sheet9!$B$1:$J$12,9,FALSE))/VLOOKUP($B7,Sheet9!$B$1:$J$12,9,FALSE)</f>
        <v>-3.7735849056603772E-2</v>
      </c>
    </row>
    <row r="24" spans="1:10" x14ac:dyDescent="0.25">
      <c r="A24" s="1">
        <v>3</v>
      </c>
      <c r="B24" t="s">
        <v>15</v>
      </c>
      <c r="C24" s="2">
        <f>(C8-VLOOKUP($B8,Sheet9!$B$1:$J$12,2,FALSE))/VLOOKUP($B8,Sheet9!$B$1:$J$12,2,FALSE)</f>
        <v>-1.612903225806453E-2</v>
      </c>
      <c r="D24" s="2">
        <f>(D8-VLOOKUP($B8,Sheet9!$B$1:$J$12,3,FALSE))/VLOOKUP($B8,Sheet9!$B$1:$J$12,3,FALSE)</f>
        <v>-9.2592592592592671E-2</v>
      </c>
      <c r="E24" s="2">
        <f>(E8-VLOOKUP($B8,Sheet9!$B$1:$J$12,4,FALSE))/VLOOKUP($B8,Sheet9!$B$1:$J$12,4,FALSE)</f>
        <v>-5.1724137931034343E-2</v>
      </c>
      <c r="F24" s="2">
        <f>(F8-VLOOKUP($B8,Sheet9!$B$1:$J$12,5,FALSE))/VLOOKUP($B8,Sheet9!$B$1:$J$12,5,FALSE)</f>
        <v>0</v>
      </c>
      <c r="G24" s="2">
        <f>(G8-VLOOKUP($B8,Sheet9!$B$1:$J$12,6,FALSE))/VLOOKUP($B8,Sheet9!$B$1:$J$12,6,FALSE)</f>
        <v>0</v>
      </c>
      <c r="H24" s="2">
        <f>(H8-VLOOKUP($B8,Sheet9!$B$1:$J$12,7,FALSE))/VLOOKUP($B8,Sheet9!$B$1:$J$12,7,FALSE)</f>
        <v>-4.5454545454545456E-2</v>
      </c>
      <c r="I24" s="2">
        <f>(I8-VLOOKUP($B8,Sheet9!$B$1:$J$12,8,FALSE))/VLOOKUP($B8,Sheet9!$B$1:$J$12,8,FALSE)</f>
        <v>9.6774193548387094E-2</v>
      </c>
      <c r="J24" s="2">
        <f>(J8-VLOOKUP($B8,Sheet9!$B$1:$J$12,9,FALSE))/VLOOKUP($B8,Sheet9!$B$1:$J$12,9,FALSE)</f>
        <v>-8.3333333333333329E-2</v>
      </c>
    </row>
    <row r="25" spans="1:10" x14ac:dyDescent="0.25">
      <c r="A25" s="1">
        <v>4</v>
      </c>
      <c r="B25" t="s">
        <v>18</v>
      </c>
      <c r="C25" s="2">
        <f>(C9-VLOOKUP($B9,Sheet9!$B$1:$J$12,2,FALSE))/VLOOKUP($B9,Sheet9!$B$1:$J$12,2,FALSE)</f>
        <v>2.3255813953488393E-2</v>
      </c>
      <c r="D25" s="2">
        <f>(D9-VLOOKUP($B9,Sheet9!$B$1:$J$12,3,FALSE))/VLOOKUP($B9,Sheet9!$B$1:$J$12,3,FALSE)</f>
        <v>-1.3157894736842117E-2</v>
      </c>
      <c r="E25" s="2">
        <f>(E9-VLOOKUP($B9,Sheet9!$B$1:$J$12,4,FALSE))/VLOOKUP($B9,Sheet9!$B$1:$J$12,4,FALSE)</f>
        <v>0</v>
      </c>
      <c r="F25" s="2">
        <f>(F9-VLOOKUP($B9,Sheet9!$B$1:$J$12,5,FALSE))/VLOOKUP($B9,Sheet9!$B$1:$J$12,5,FALSE)</f>
        <v>1.2345679012345552E-2</v>
      </c>
      <c r="G25" s="2">
        <f>(G9-VLOOKUP($B9,Sheet9!$B$1:$J$12,6,FALSE))/VLOOKUP($B9,Sheet9!$B$1:$J$12,6,FALSE)</f>
        <v>6.4935064935064939E-3</v>
      </c>
      <c r="H25" s="2">
        <f>(H9-VLOOKUP($B9,Sheet9!$B$1:$J$12,7,FALSE))/VLOOKUP($B9,Sheet9!$B$1:$J$12,7,FALSE)</f>
        <v>-4.4776119402985072E-2</v>
      </c>
      <c r="I25" s="2">
        <f>(I9-VLOOKUP($B9,Sheet9!$B$1:$J$12,8,FALSE))/VLOOKUP($B9,Sheet9!$B$1:$J$12,8,FALSE)</f>
        <v>6.25E-2</v>
      </c>
      <c r="J25" s="2">
        <f>(J9-VLOOKUP($B9,Sheet9!$B$1:$J$12,9,FALSE))/VLOOKUP($B9,Sheet9!$B$1:$J$12,9,FALSE)</f>
        <v>-1.9607843137254902E-2</v>
      </c>
    </row>
    <row r="26" spans="1:10" x14ac:dyDescent="0.25">
      <c r="A26" s="1">
        <v>6</v>
      </c>
      <c r="B26" t="s">
        <v>20</v>
      </c>
      <c r="C26" s="2">
        <f>(C10-VLOOKUP($B10,Sheet9!$B$1:$J$12,2,FALSE))/VLOOKUP($B10,Sheet9!$B$1:$J$12,2,FALSE)</f>
        <v>-3.5087719298245452E-2</v>
      </c>
      <c r="D26" s="2">
        <f>(D10-VLOOKUP($B10,Sheet9!$B$1:$J$12,3,FALSE))/VLOOKUP($B10,Sheet9!$B$1:$J$12,3,FALSE)</f>
        <v>-1.8181818181818195E-2</v>
      </c>
      <c r="E26" s="2">
        <f>(E10-VLOOKUP($B10,Sheet9!$B$1:$J$12,4,FALSE))/VLOOKUP($B10,Sheet9!$B$1:$J$12,4,FALSE)</f>
        <v>-3.571428571428574E-2</v>
      </c>
      <c r="F26" s="2">
        <f>(F10-VLOOKUP($B10,Sheet9!$B$1:$J$12,5,FALSE))/VLOOKUP($B10,Sheet9!$B$1:$J$12,5,FALSE)</f>
        <v>-1.1494252873563229E-2</v>
      </c>
      <c r="G26" s="2">
        <f>(G10-VLOOKUP($B10,Sheet9!$B$1:$J$12,6,FALSE))/VLOOKUP($B10,Sheet9!$B$1:$J$12,6,FALSE)</f>
        <v>-8.6455331412103754E-3</v>
      </c>
      <c r="H26" s="2">
        <f>(H10-VLOOKUP($B10,Sheet9!$B$1:$J$12,7,FALSE))/VLOOKUP($B10,Sheet9!$B$1:$J$12,7,FALSE)</f>
        <v>7.1428571428571425E-2</v>
      </c>
      <c r="I26" s="2">
        <f>(I10-VLOOKUP($B10,Sheet9!$B$1:$J$12,8,FALSE))/VLOOKUP($B10,Sheet9!$B$1:$J$12,8,FALSE)</f>
        <v>3.3333333333333333E-2</v>
      </c>
      <c r="J26" s="2">
        <f>(J10-VLOOKUP($B10,Sheet9!$B$1:$J$12,9,FALSE))/VLOOKUP($B10,Sheet9!$B$1:$J$12,9,FALSE)</f>
        <v>-2.7027027027027029E-2</v>
      </c>
    </row>
    <row r="27" spans="1:10" x14ac:dyDescent="0.25">
      <c r="A27" s="1">
        <v>1</v>
      </c>
      <c r="B27" t="s">
        <v>21</v>
      </c>
      <c r="C27" s="2">
        <f>(C11-VLOOKUP($B11,Sheet9!$B$1:$J$12,2,FALSE))/VLOOKUP($B11,Sheet9!$B$1:$J$12,2,FALSE)</f>
        <v>-0.18965517241379309</v>
      </c>
      <c r="D27" s="2">
        <f>(D11-VLOOKUP($B11,Sheet9!$B$1:$J$12,3,FALSE))/VLOOKUP($B11,Sheet9!$B$1:$J$12,3,FALSE)</f>
        <v>4.3478260869565133E-2</v>
      </c>
      <c r="E27" s="2">
        <f>(E11-VLOOKUP($B11,Sheet9!$B$1:$J$12,4,FALSE))/VLOOKUP($B11,Sheet9!$B$1:$J$12,4,FALSE)</f>
        <v>-9.6153846153846242E-2</v>
      </c>
      <c r="F27" s="2">
        <f>(F11-VLOOKUP($B11,Sheet9!$B$1:$J$12,5,FALSE))/VLOOKUP($B11,Sheet9!$B$1:$J$12,5,FALSE)</f>
        <v>-3.4482758620689689E-2</v>
      </c>
      <c r="G27" s="2">
        <f>(G11-VLOOKUP($B11,Sheet9!$B$1:$J$12,6,FALSE))/VLOOKUP($B11,Sheet9!$B$1:$J$12,6,FALSE)</f>
        <v>-4.2492917847025496E-2</v>
      </c>
      <c r="H27" s="2">
        <f>(H11-VLOOKUP($B11,Sheet9!$B$1:$J$12,7,FALSE))/VLOOKUP($B11,Sheet9!$B$1:$J$12,7,FALSE)</f>
        <v>0.63636363636363635</v>
      </c>
      <c r="I27" s="2">
        <f>(I11-VLOOKUP($B11,Sheet9!$B$1:$J$12,8,FALSE))/VLOOKUP($B11,Sheet9!$B$1:$J$12,8,FALSE)</f>
        <v>-2.7777777777777776E-2</v>
      </c>
      <c r="J27" s="2">
        <f>(J11-VLOOKUP($B11,Sheet9!$B$1:$J$12,9,FALSE))/VLOOKUP($B11,Sheet9!$B$1:$J$12,9,FALSE)</f>
        <v>3.2258064516129031E-2</v>
      </c>
    </row>
    <row r="28" spans="1:10" x14ac:dyDescent="0.25">
      <c r="B28" t="s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78AB-C5E3-3F4C-A00A-309EADF09DFA}">
  <dimension ref="A1:J14"/>
  <sheetViews>
    <sheetView workbookViewId="0">
      <selection activeCell="M16" sqref="M16"/>
    </sheetView>
  </sheetViews>
  <sheetFormatPr defaultColWidth="11" defaultRowHeight="15.75" x14ac:dyDescent="0.25"/>
  <cols>
    <col min="1" max="1" width="3.125" bestFit="1" customWidth="1"/>
    <col min="2" max="2" width="23.375" bestFit="1" customWidth="1"/>
    <col min="3" max="3" width="8.375" bestFit="1" customWidth="1"/>
    <col min="4" max="4" width="5.875" bestFit="1" customWidth="1"/>
    <col min="5" max="5" width="8.125" bestFit="1" customWidth="1"/>
    <col min="6" max="6" width="13.375" bestFit="1" customWidth="1"/>
    <col min="7" max="7" width="12.375" bestFit="1" customWidth="1"/>
    <col min="8" max="8" width="12" bestFit="1" customWidth="1"/>
    <col min="9" max="9" width="12.625" bestFit="1" customWidth="1"/>
    <col min="10" max="10" width="11.625" bestFit="1" customWidth="1"/>
  </cols>
  <sheetData>
    <row r="1" spans="1:10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s="1">
        <v>1</v>
      </c>
      <c r="B2" t="s">
        <v>13</v>
      </c>
      <c r="C2">
        <v>0.66</v>
      </c>
      <c r="D2">
        <v>0.56999999999999995</v>
      </c>
      <c r="E2">
        <v>0.61</v>
      </c>
      <c r="F2">
        <v>0.89</v>
      </c>
      <c r="G2">
        <v>354</v>
      </c>
      <c r="H2">
        <v>20</v>
      </c>
      <c r="I2">
        <v>29</v>
      </c>
      <c r="J2">
        <v>38</v>
      </c>
    </row>
    <row r="3" spans="1:10" x14ac:dyDescent="0.25">
      <c r="A3" s="1">
        <v>0</v>
      </c>
      <c r="B3" t="s">
        <v>16</v>
      </c>
      <c r="C3">
        <v>0.62</v>
      </c>
      <c r="D3">
        <v>0.56999999999999995</v>
      </c>
      <c r="E3">
        <v>0.59</v>
      </c>
      <c r="F3">
        <v>0.88</v>
      </c>
      <c r="G3">
        <v>351</v>
      </c>
      <c r="H3">
        <v>23</v>
      </c>
      <c r="I3">
        <v>29</v>
      </c>
      <c r="J3">
        <v>38</v>
      </c>
    </row>
    <row r="4" spans="1:10" x14ac:dyDescent="0.25">
      <c r="A4" s="1">
        <v>2</v>
      </c>
      <c r="B4" t="s">
        <v>14</v>
      </c>
      <c r="C4">
        <v>0.61</v>
      </c>
      <c r="D4">
        <v>0.56999999999999995</v>
      </c>
      <c r="E4">
        <v>0.59</v>
      </c>
      <c r="F4">
        <v>0.88</v>
      </c>
      <c r="G4">
        <v>350</v>
      </c>
      <c r="H4">
        <v>24</v>
      </c>
      <c r="I4">
        <v>29</v>
      </c>
      <c r="J4">
        <v>38</v>
      </c>
    </row>
    <row r="5" spans="1:10" x14ac:dyDescent="0.25">
      <c r="A5" s="1">
        <v>3</v>
      </c>
      <c r="B5" t="s">
        <v>19</v>
      </c>
      <c r="C5">
        <v>0.52</v>
      </c>
      <c r="D5">
        <v>0.66</v>
      </c>
      <c r="E5">
        <v>0.57999999999999996</v>
      </c>
      <c r="F5">
        <v>0.86</v>
      </c>
      <c r="G5">
        <v>334</v>
      </c>
      <c r="H5">
        <v>40</v>
      </c>
      <c r="I5">
        <v>23</v>
      </c>
      <c r="J5">
        <v>44</v>
      </c>
    </row>
    <row r="6" spans="1:10" x14ac:dyDescent="0.25">
      <c r="A6" s="1">
        <v>8</v>
      </c>
      <c r="B6" t="s">
        <v>22</v>
      </c>
      <c r="C6">
        <v>0.47</v>
      </c>
      <c r="D6">
        <v>0.76</v>
      </c>
      <c r="E6">
        <v>0.57999999999999996</v>
      </c>
      <c r="F6">
        <v>0.83</v>
      </c>
      <c r="G6">
        <v>316</v>
      </c>
      <c r="H6">
        <v>58</v>
      </c>
      <c r="I6">
        <v>16</v>
      </c>
      <c r="J6">
        <v>51</v>
      </c>
    </row>
    <row r="7" spans="1:10" x14ac:dyDescent="0.25">
      <c r="A7" s="1">
        <v>6</v>
      </c>
      <c r="B7" t="s">
        <v>15</v>
      </c>
      <c r="C7">
        <v>0.61</v>
      </c>
      <c r="D7">
        <v>0.49</v>
      </c>
      <c r="E7">
        <v>0.55000000000000004</v>
      </c>
      <c r="F7">
        <v>0.88</v>
      </c>
      <c r="G7">
        <v>353</v>
      </c>
      <c r="H7">
        <v>21</v>
      </c>
      <c r="I7">
        <v>34</v>
      </c>
      <c r="J7">
        <v>33</v>
      </c>
    </row>
    <row r="8" spans="1:10" x14ac:dyDescent="0.25">
      <c r="A8" s="1">
        <v>9</v>
      </c>
      <c r="B8" t="s">
        <v>18</v>
      </c>
      <c r="C8">
        <v>0.44</v>
      </c>
      <c r="D8">
        <v>0.75</v>
      </c>
      <c r="E8">
        <v>0.55000000000000004</v>
      </c>
      <c r="F8">
        <v>0.82</v>
      </c>
      <c r="G8">
        <v>310</v>
      </c>
      <c r="H8">
        <v>64</v>
      </c>
      <c r="I8">
        <v>17</v>
      </c>
      <c r="J8">
        <v>50</v>
      </c>
    </row>
    <row r="9" spans="1:10" x14ac:dyDescent="0.25">
      <c r="A9" s="1">
        <v>4</v>
      </c>
      <c r="B9" t="s">
        <v>17</v>
      </c>
      <c r="C9">
        <v>0.6</v>
      </c>
      <c r="D9">
        <v>0.49</v>
      </c>
      <c r="E9">
        <v>0.54</v>
      </c>
      <c r="F9">
        <v>0.87</v>
      </c>
      <c r="G9">
        <v>352</v>
      </c>
      <c r="H9">
        <v>22</v>
      </c>
      <c r="I9">
        <v>34</v>
      </c>
      <c r="J9">
        <v>33</v>
      </c>
    </row>
    <row r="10" spans="1:10" x14ac:dyDescent="0.25">
      <c r="A10" s="1">
        <v>7</v>
      </c>
      <c r="B10" t="s">
        <v>20</v>
      </c>
      <c r="C10">
        <v>0.55000000000000004</v>
      </c>
      <c r="D10">
        <v>0.54</v>
      </c>
      <c r="E10">
        <v>0.54</v>
      </c>
      <c r="F10">
        <v>0.86</v>
      </c>
      <c r="G10">
        <v>344</v>
      </c>
      <c r="H10">
        <v>30</v>
      </c>
      <c r="I10">
        <v>31</v>
      </c>
      <c r="J10">
        <v>36</v>
      </c>
    </row>
    <row r="11" spans="1:10" x14ac:dyDescent="0.25">
      <c r="A11" s="1">
        <v>10</v>
      </c>
      <c r="B11" t="s">
        <v>72</v>
      </c>
      <c r="C11">
        <v>0.43</v>
      </c>
      <c r="D11">
        <v>0.75</v>
      </c>
      <c r="E11">
        <v>0.54</v>
      </c>
      <c r="F11">
        <v>0.81</v>
      </c>
      <c r="G11">
        <v>307</v>
      </c>
      <c r="H11">
        <v>67</v>
      </c>
      <c r="I11">
        <v>17</v>
      </c>
      <c r="J11">
        <v>50</v>
      </c>
    </row>
    <row r="12" spans="1:10" x14ac:dyDescent="0.25">
      <c r="A12" s="1">
        <v>5</v>
      </c>
      <c r="B12" t="s">
        <v>21</v>
      </c>
      <c r="C12">
        <v>0.47</v>
      </c>
      <c r="D12">
        <v>0.48</v>
      </c>
      <c r="E12">
        <v>0.47</v>
      </c>
      <c r="F12">
        <v>0.84</v>
      </c>
      <c r="G12">
        <v>338</v>
      </c>
      <c r="H12">
        <v>36</v>
      </c>
      <c r="I12">
        <v>35</v>
      </c>
      <c r="J12">
        <v>32</v>
      </c>
    </row>
    <row r="14" spans="1:10" x14ac:dyDescent="0.25">
      <c r="A14" s="1"/>
      <c r="B14" t="s">
        <v>36</v>
      </c>
      <c r="E14">
        <f>AVERAGE(E2:E11)</f>
        <v>0.56699999999999995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2504-67E5-5B42-B353-4E013478529E}">
  <dimension ref="A1:J24"/>
  <sheetViews>
    <sheetView workbookViewId="0">
      <selection activeCell="K23" sqref="K23"/>
    </sheetView>
  </sheetViews>
  <sheetFormatPr defaultColWidth="11" defaultRowHeight="15.75" x14ac:dyDescent="0.25"/>
  <cols>
    <col min="1" max="1" width="3.125" bestFit="1" customWidth="1"/>
    <col min="2" max="2" width="41" bestFit="1" customWidth="1"/>
    <col min="3" max="3" width="8.375" bestFit="1" customWidth="1"/>
    <col min="4" max="4" width="5.875" bestFit="1" customWidth="1"/>
    <col min="5" max="5" width="8.125" bestFit="1" customWidth="1"/>
    <col min="6" max="6" width="13.375" bestFit="1" customWidth="1"/>
    <col min="7" max="7" width="12.375" bestFit="1" customWidth="1"/>
    <col min="8" max="8" width="12" bestFit="1" customWidth="1"/>
    <col min="9" max="9" width="12.625" bestFit="1" customWidth="1"/>
    <col min="10" max="10" width="11.625" bestFit="1" customWidth="1"/>
  </cols>
  <sheetData>
    <row r="1" spans="1:10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s="1">
        <v>21</v>
      </c>
      <c r="B2" t="s">
        <v>76</v>
      </c>
      <c r="C2">
        <v>0.68</v>
      </c>
      <c r="D2">
        <v>0.56999999999999995</v>
      </c>
      <c r="E2">
        <v>0.62</v>
      </c>
      <c r="F2">
        <v>0.89</v>
      </c>
      <c r="G2">
        <v>356</v>
      </c>
      <c r="H2">
        <v>18</v>
      </c>
      <c r="I2">
        <v>29</v>
      </c>
      <c r="J2">
        <v>38</v>
      </c>
    </row>
    <row r="3" spans="1:10" x14ac:dyDescent="0.25">
      <c r="A3" s="1">
        <v>1</v>
      </c>
      <c r="B3" t="s">
        <v>13</v>
      </c>
      <c r="C3">
        <v>0.66</v>
      </c>
      <c r="D3">
        <v>0.55000000000000004</v>
      </c>
      <c r="E3">
        <v>0.6</v>
      </c>
      <c r="F3">
        <v>0.89</v>
      </c>
      <c r="G3">
        <v>355</v>
      </c>
      <c r="H3">
        <v>19</v>
      </c>
      <c r="I3">
        <v>30</v>
      </c>
      <c r="J3">
        <v>37</v>
      </c>
    </row>
    <row r="4" spans="1:10" x14ac:dyDescent="0.25">
      <c r="A4" s="1">
        <v>2</v>
      </c>
      <c r="B4" t="s">
        <v>14</v>
      </c>
      <c r="C4">
        <v>0.62</v>
      </c>
      <c r="D4">
        <v>0.57999999999999996</v>
      </c>
      <c r="E4">
        <v>0.6</v>
      </c>
      <c r="F4">
        <v>0.88</v>
      </c>
      <c r="G4">
        <v>350</v>
      </c>
      <c r="H4">
        <v>24</v>
      </c>
      <c r="I4">
        <v>28</v>
      </c>
      <c r="J4">
        <v>39</v>
      </c>
    </row>
    <row r="5" spans="1:10" x14ac:dyDescent="0.25">
      <c r="A5" s="1">
        <v>15</v>
      </c>
      <c r="B5" t="s">
        <v>77</v>
      </c>
      <c r="C5">
        <v>0.49</v>
      </c>
      <c r="D5">
        <v>0.75</v>
      </c>
      <c r="E5">
        <v>0.59</v>
      </c>
      <c r="F5">
        <v>0.84</v>
      </c>
      <c r="G5">
        <v>322</v>
      </c>
      <c r="H5">
        <v>52</v>
      </c>
      <c r="I5">
        <v>17</v>
      </c>
      <c r="J5">
        <v>50</v>
      </c>
    </row>
    <row r="6" spans="1:10" x14ac:dyDescent="0.25">
      <c r="A6" s="1">
        <v>0</v>
      </c>
      <c r="B6" t="s">
        <v>16</v>
      </c>
      <c r="C6">
        <v>0.6</v>
      </c>
      <c r="D6">
        <v>0.56999999999999995</v>
      </c>
      <c r="E6">
        <v>0.57999999999999996</v>
      </c>
      <c r="F6">
        <v>0.88</v>
      </c>
      <c r="G6">
        <v>349</v>
      </c>
      <c r="H6">
        <v>25</v>
      </c>
      <c r="I6">
        <v>29</v>
      </c>
      <c r="J6">
        <v>38</v>
      </c>
    </row>
    <row r="7" spans="1:10" x14ac:dyDescent="0.25">
      <c r="A7" s="1">
        <v>6</v>
      </c>
      <c r="B7" t="s">
        <v>15</v>
      </c>
      <c r="C7">
        <v>0.62</v>
      </c>
      <c r="D7">
        <v>0.54</v>
      </c>
      <c r="E7">
        <v>0.57999999999999996</v>
      </c>
      <c r="F7">
        <v>0.88</v>
      </c>
      <c r="G7">
        <v>352</v>
      </c>
      <c r="H7">
        <v>22</v>
      </c>
      <c r="I7">
        <v>31</v>
      </c>
      <c r="J7">
        <v>36</v>
      </c>
    </row>
    <row r="8" spans="1:10" x14ac:dyDescent="0.25">
      <c r="A8" s="1">
        <v>13</v>
      </c>
      <c r="B8" t="s">
        <v>78</v>
      </c>
      <c r="C8">
        <v>0.51</v>
      </c>
      <c r="D8">
        <v>0.67</v>
      </c>
      <c r="E8">
        <v>0.57999999999999996</v>
      </c>
      <c r="F8">
        <v>0.85</v>
      </c>
      <c r="G8">
        <v>331</v>
      </c>
      <c r="H8">
        <v>43</v>
      </c>
      <c r="I8">
        <v>22</v>
      </c>
      <c r="J8">
        <v>45</v>
      </c>
    </row>
    <row r="9" spans="1:10" x14ac:dyDescent="0.25">
      <c r="A9" s="1">
        <v>4</v>
      </c>
      <c r="B9" t="s">
        <v>17</v>
      </c>
      <c r="C9">
        <v>0.64</v>
      </c>
      <c r="D9">
        <v>0.52</v>
      </c>
      <c r="E9">
        <v>0.56999999999999995</v>
      </c>
      <c r="F9">
        <v>0.88</v>
      </c>
      <c r="G9">
        <v>354</v>
      </c>
      <c r="H9">
        <v>20</v>
      </c>
      <c r="I9">
        <v>32</v>
      </c>
      <c r="J9">
        <v>35</v>
      </c>
    </row>
    <row r="10" spans="1:10" x14ac:dyDescent="0.25">
      <c r="A10" s="1">
        <v>17</v>
      </c>
      <c r="B10" t="s">
        <v>79</v>
      </c>
      <c r="C10">
        <v>0.46</v>
      </c>
      <c r="D10">
        <v>0.76</v>
      </c>
      <c r="E10">
        <v>0.56999999999999995</v>
      </c>
      <c r="F10">
        <v>0.83</v>
      </c>
      <c r="G10">
        <v>314</v>
      </c>
      <c r="H10">
        <v>60</v>
      </c>
      <c r="I10">
        <v>16</v>
      </c>
      <c r="J10">
        <v>51</v>
      </c>
    </row>
    <row r="11" spans="1:10" x14ac:dyDescent="0.25">
      <c r="A11" s="1">
        <v>8</v>
      </c>
      <c r="B11" t="s">
        <v>22</v>
      </c>
      <c r="C11">
        <v>0.48</v>
      </c>
      <c r="D11">
        <v>0.72</v>
      </c>
      <c r="E11">
        <v>0.56999999999999995</v>
      </c>
      <c r="F11">
        <v>0.84</v>
      </c>
      <c r="G11">
        <v>321</v>
      </c>
      <c r="H11">
        <v>53</v>
      </c>
      <c r="I11">
        <v>19</v>
      </c>
      <c r="J11">
        <v>48</v>
      </c>
    </row>
    <row r="12" spans="1:10" x14ac:dyDescent="0.25">
      <c r="A12" s="1">
        <v>16</v>
      </c>
      <c r="B12" t="s">
        <v>81</v>
      </c>
      <c r="C12">
        <v>0.45</v>
      </c>
      <c r="D12">
        <v>0.75</v>
      </c>
      <c r="E12">
        <v>0.56000000000000005</v>
      </c>
      <c r="F12">
        <v>0.82</v>
      </c>
      <c r="G12">
        <v>312</v>
      </c>
      <c r="H12">
        <v>62</v>
      </c>
      <c r="I12">
        <v>17</v>
      </c>
      <c r="J12">
        <v>50</v>
      </c>
    </row>
    <row r="13" spans="1:10" x14ac:dyDescent="0.25">
      <c r="A13" s="1">
        <v>22</v>
      </c>
      <c r="B13" t="s">
        <v>89</v>
      </c>
      <c r="C13">
        <v>0.67</v>
      </c>
      <c r="D13">
        <v>0.48</v>
      </c>
      <c r="E13">
        <v>0.56000000000000005</v>
      </c>
      <c r="F13">
        <v>0.88</v>
      </c>
      <c r="G13">
        <v>358</v>
      </c>
      <c r="H13">
        <v>16</v>
      </c>
      <c r="I13">
        <v>35</v>
      </c>
      <c r="J13">
        <v>32</v>
      </c>
    </row>
    <row r="14" spans="1:10" x14ac:dyDescent="0.25">
      <c r="A14" s="1">
        <v>14</v>
      </c>
      <c r="B14" t="s">
        <v>82</v>
      </c>
      <c r="C14">
        <v>0.44</v>
      </c>
      <c r="D14">
        <v>0.75</v>
      </c>
      <c r="E14">
        <v>0.55000000000000004</v>
      </c>
      <c r="F14">
        <v>0.82</v>
      </c>
      <c r="G14">
        <v>310</v>
      </c>
      <c r="H14">
        <v>64</v>
      </c>
      <c r="I14">
        <v>17</v>
      </c>
      <c r="J14">
        <v>50</v>
      </c>
    </row>
    <row r="15" spans="1:10" x14ac:dyDescent="0.25">
      <c r="A15" s="1">
        <v>7</v>
      </c>
      <c r="B15" t="s">
        <v>20</v>
      </c>
      <c r="C15">
        <v>0.55000000000000004</v>
      </c>
      <c r="D15">
        <v>0.55000000000000004</v>
      </c>
      <c r="E15">
        <v>0.55000000000000004</v>
      </c>
      <c r="F15">
        <v>0.86</v>
      </c>
      <c r="G15">
        <v>344</v>
      </c>
      <c r="H15">
        <v>30</v>
      </c>
      <c r="I15">
        <v>30</v>
      </c>
      <c r="J15">
        <v>37</v>
      </c>
    </row>
    <row r="16" spans="1:10" x14ac:dyDescent="0.25">
      <c r="A16" s="1">
        <v>3</v>
      </c>
      <c r="B16" t="s">
        <v>19</v>
      </c>
      <c r="C16">
        <v>0.54</v>
      </c>
      <c r="D16">
        <v>0.56999999999999995</v>
      </c>
      <c r="E16">
        <v>0.55000000000000004</v>
      </c>
      <c r="F16">
        <v>0.86</v>
      </c>
      <c r="G16">
        <v>342</v>
      </c>
      <c r="H16">
        <v>32</v>
      </c>
      <c r="I16">
        <v>29</v>
      </c>
      <c r="J16">
        <v>38</v>
      </c>
    </row>
    <row r="17" spans="1:10" x14ac:dyDescent="0.25">
      <c r="A17" s="1">
        <v>10</v>
      </c>
      <c r="B17" t="s">
        <v>72</v>
      </c>
      <c r="C17">
        <v>0.42</v>
      </c>
      <c r="D17">
        <v>0.75</v>
      </c>
      <c r="E17">
        <v>0.54</v>
      </c>
      <c r="F17">
        <v>0.81</v>
      </c>
      <c r="G17">
        <v>306</v>
      </c>
      <c r="H17">
        <v>68</v>
      </c>
      <c r="I17">
        <v>17</v>
      </c>
      <c r="J17">
        <v>50</v>
      </c>
    </row>
    <row r="18" spans="1:10" x14ac:dyDescent="0.25">
      <c r="A18" s="1">
        <v>9</v>
      </c>
      <c r="B18" t="s">
        <v>18</v>
      </c>
      <c r="C18">
        <v>0.43</v>
      </c>
      <c r="D18">
        <v>0.73</v>
      </c>
      <c r="E18">
        <v>0.54</v>
      </c>
      <c r="F18">
        <v>0.81</v>
      </c>
      <c r="G18">
        <v>310</v>
      </c>
      <c r="H18">
        <v>64</v>
      </c>
      <c r="I18">
        <v>18</v>
      </c>
      <c r="J18">
        <v>49</v>
      </c>
    </row>
    <row r="19" spans="1:10" x14ac:dyDescent="0.25">
      <c r="A19" s="1">
        <v>12</v>
      </c>
      <c r="B19" t="s">
        <v>83</v>
      </c>
      <c r="C19">
        <v>0.41</v>
      </c>
      <c r="D19">
        <v>0.7</v>
      </c>
      <c r="E19">
        <v>0.52</v>
      </c>
      <c r="F19">
        <v>0.8</v>
      </c>
      <c r="G19">
        <v>307</v>
      </c>
      <c r="H19">
        <v>67</v>
      </c>
      <c r="I19">
        <v>20</v>
      </c>
      <c r="J19">
        <v>47</v>
      </c>
    </row>
    <row r="20" spans="1:10" x14ac:dyDescent="0.25">
      <c r="A20" s="1">
        <v>11</v>
      </c>
      <c r="B20" t="s">
        <v>84</v>
      </c>
      <c r="C20">
        <v>0.41</v>
      </c>
      <c r="D20">
        <v>0.7</v>
      </c>
      <c r="E20">
        <v>0.52</v>
      </c>
      <c r="F20">
        <v>0.8</v>
      </c>
      <c r="G20">
        <v>307</v>
      </c>
      <c r="H20">
        <v>67</v>
      </c>
      <c r="I20">
        <v>20</v>
      </c>
      <c r="J20">
        <v>47</v>
      </c>
    </row>
    <row r="21" spans="1:10" x14ac:dyDescent="0.25">
      <c r="A21" s="1">
        <v>5</v>
      </c>
      <c r="B21" t="s">
        <v>21</v>
      </c>
      <c r="C21">
        <v>0.52</v>
      </c>
      <c r="D21">
        <v>0.49</v>
      </c>
      <c r="E21">
        <v>0.5</v>
      </c>
      <c r="F21">
        <v>0.85</v>
      </c>
      <c r="G21">
        <v>343</v>
      </c>
      <c r="H21">
        <v>31</v>
      </c>
      <c r="I21">
        <v>34</v>
      </c>
      <c r="J21">
        <v>33</v>
      </c>
    </row>
    <row r="22" spans="1:10" x14ac:dyDescent="0.25">
      <c r="A22" s="1">
        <v>19</v>
      </c>
      <c r="B22" t="s">
        <v>86</v>
      </c>
      <c r="C22">
        <v>0.52</v>
      </c>
      <c r="D22">
        <v>0.49</v>
      </c>
      <c r="E22">
        <v>0.5</v>
      </c>
      <c r="F22">
        <v>0.85</v>
      </c>
      <c r="G22">
        <v>343</v>
      </c>
      <c r="H22">
        <v>31</v>
      </c>
      <c r="I22">
        <v>34</v>
      </c>
      <c r="J22">
        <v>33</v>
      </c>
    </row>
    <row r="23" spans="1:10" x14ac:dyDescent="0.25">
      <c r="A23" s="1">
        <v>20</v>
      </c>
      <c r="B23" t="s">
        <v>80</v>
      </c>
      <c r="C23">
        <v>0.56999999999999995</v>
      </c>
      <c r="D23">
        <v>0.45</v>
      </c>
      <c r="E23">
        <v>0.5</v>
      </c>
      <c r="F23">
        <v>0.86</v>
      </c>
      <c r="G23">
        <v>351</v>
      </c>
      <c r="H23">
        <v>23</v>
      </c>
      <c r="I23">
        <v>37</v>
      </c>
      <c r="J23">
        <v>30</v>
      </c>
    </row>
    <row r="24" spans="1:10" x14ac:dyDescent="0.25">
      <c r="A24" s="1">
        <v>18</v>
      </c>
      <c r="B24" t="s">
        <v>85</v>
      </c>
      <c r="C24">
        <v>0.48</v>
      </c>
      <c r="D24">
        <v>0.51</v>
      </c>
      <c r="E24">
        <v>0.49</v>
      </c>
      <c r="F24">
        <v>0.84</v>
      </c>
      <c r="G24">
        <v>337</v>
      </c>
      <c r="H24">
        <v>37</v>
      </c>
      <c r="I24">
        <v>33</v>
      </c>
      <c r="J24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9A30-F01D-7045-9754-89BB4E8F431A}">
  <sheetPr>
    <tabColor rgb="FF92D050"/>
  </sheetPr>
  <dimension ref="A1:K25"/>
  <sheetViews>
    <sheetView workbookViewId="0"/>
  </sheetViews>
  <sheetFormatPr defaultColWidth="10.875" defaultRowHeight="15.75" x14ac:dyDescent="0.25"/>
  <cols>
    <col min="1" max="1" width="3.125" style="11" bestFit="1" customWidth="1"/>
    <col min="2" max="2" width="41" style="11" bestFit="1" customWidth="1"/>
    <col min="3" max="3" width="8.375" style="11" bestFit="1" customWidth="1"/>
    <col min="4" max="4" width="5.875" style="11" bestFit="1" customWidth="1"/>
    <col min="5" max="5" width="8.125" style="11" bestFit="1" customWidth="1"/>
    <col min="6" max="6" width="13.375" style="11" bestFit="1" customWidth="1"/>
    <col min="7" max="7" width="7.875" style="11" bestFit="1" customWidth="1"/>
    <col min="8" max="8" width="12.375" style="11" bestFit="1" customWidth="1"/>
    <col min="9" max="9" width="12" style="11" bestFit="1" customWidth="1"/>
    <col min="10" max="10" width="12.625" style="11" bestFit="1" customWidth="1"/>
    <col min="11" max="11" width="11.625" style="11" bestFit="1" customWidth="1"/>
    <col min="12" max="16384" width="10.875" style="11"/>
  </cols>
  <sheetData>
    <row r="1" spans="1:11" x14ac:dyDescent="0.25">
      <c r="A1" s="10"/>
      <c r="B1" s="13" t="s">
        <v>4</v>
      </c>
      <c r="C1" s="13" t="s">
        <v>5</v>
      </c>
      <c r="D1" s="13" t="s">
        <v>6</v>
      </c>
      <c r="E1" s="13" t="s">
        <v>7</v>
      </c>
      <c r="F1" s="13" t="s">
        <v>8</v>
      </c>
      <c r="G1" s="13" t="s">
        <v>91</v>
      </c>
      <c r="H1" s="13" t="s">
        <v>9</v>
      </c>
      <c r="I1" s="13" t="s">
        <v>10</v>
      </c>
      <c r="J1" s="13" t="s">
        <v>11</v>
      </c>
      <c r="K1" s="13" t="s">
        <v>12</v>
      </c>
    </row>
    <row r="2" spans="1:11" x14ac:dyDescent="0.25">
      <c r="A2" s="13">
        <v>21</v>
      </c>
      <c r="B2" s="10" t="s">
        <v>76</v>
      </c>
      <c r="C2" s="10">
        <v>0.63</v>
      </c>
      <c r="D2" s="10">
        <v>0.61</v>
      </c>
      <c r="E2" s="10">
        <v>0.62</v>
      </c>
      <c r="F2" s="10">
        <v>0.89</v>
      </c>
      <c r="G2" s="10" t="s">
        <v>92</v>
      </c>
      <c r="H2" s="10">
        <v>350</v>
      </c>
      <c r="I2" s="10">
        <v>24</v>
      </c>
      <c r="J2" s="10">
        <v>26</v>
      </c>
      <c r="K2" s="10">
        <v>41</v>
      </c>
    </row>
    <row r="3" spans="1:11" x14ac:dyDescent="0.25">
      <c r="A3" s="13">
        <v>2</v>
      </c>
      <c r="B3" s="10" t="s">
        <v>14</v>
      </c>
      <c r="C3" s="10">
        <v>0.64</v>
      </c>
      <c r="D3" s="10">
        <v>0.57999999999999996</v>
      </c>
      <c r="E3" s="10">
        <v>0.61</v>
      </c>
      <c r="F3" s="10">
        <v>0.89</v>
      </c>
      <c r="G3" s="10">
        <v>0.3</v>
      </c>
      <c r="H3" s="10">
        <v>352</v>
      </c>
      <c r="I3" s="10">
        <v>22</v>
      </c>
      <c r="J3" s="10">
        <v>28</v>
      </c>
      <c r="K3" s="10">
        <v>39</v>
      </c>
    </row>
    <row r="4" spans="1:11" x14ac:dyDescent="0.25">
      <c r="A4" s="13">
        <v>7</v>
      </c>
      <c r="B4" s="10" t="s">
        <v>20</v>
      </c>
      <c r="C4" s="10">
        <v>0.59</v>
      </c>
      <c r="D4" s="10">
        <v>0.64</v>
      </c>
      <c r="E4" s="10">
        <v>0.61</v>
      </c>
      <c r="F4" s="10">
        <v>0.88</v>
      </c>
      <c r="G4" s="10">
        <v>0.31</v>
      </c>
      <c r="H4" s="10">
        <v>344</v>
      </c>
      <c r="I4" s="10">
        <v>30</v>
      </c>
      <c r="J4" s="10">
        <v>24</v>
      </c>
      <c r="K4" s="10">
        <v>43</v>
      </c>
    </row>
    <row r="5" spans="1:11" x14ac:dyDescent="0.25">
      <c r="A5" s="13">
        <v>8</v>
      </c>
      <c r="B5" s="10" t="s">
        <v>22</v>
      </c>
      <c r="C5" s="10">
        <v>0.48</v>
      </c>
      <c r="D5" s="10">
        <v>0.75</v>
      </c>
      <c r="E5" s="10">
        <v>0.57999999999999996</v>
      </c>
      <c r="F5" s="10">
        <v>0.84</v>
      </c>
      <c r="G5" s="10">
        <v>0.38</v>
      </c>
      <c r="H5" s="10">
        <v>320</v>
      </c>
      <c r="I5" s="10">
        <v>54</v>
      </c>
      <c r="J5" s="10">
        <v>17</v>
      </c>
      <c r="K5" s="10">
        <v>50</v>
      </c>
    </row>
    <row r="6" spans="1:11" x14ac:dyDescent="0.25">
      <c r="A6" s="13">
        <v>4</v>
      </c>
      <c r="B6" s="10" t="s">
        <v>17</v>
      </c>
      <c r="C6" s="10">
        <v>0.56999999999999995</v>
      </c>
      <c r="D6" s="10">
        <v>0.57999999999999996</v>
      </c>
      <c r="E6" s="10">
        <v>0.56999999999999995</v>
      </c>
      <c r="F6" s="10">
        <v>0.87</v>
      </c>
      <c r="G6" s="10">
        <v>0.37</v>
      </c>
      <c r="H6" s="10">
        <v>344</v>
      </c>
      <c r="I6" s="10">
        <v>30</v>
      </c>
      <c r="J6" s="10">
        <v>28</v>
      </c>
      <c r="K6" s="10">
        <v>39</v>
      </c>
    </row>
    <row r="7" spans="1:11" x14ac:dyDescent="0.25">
      <c r="A7" s="13">
        <v>5</v>
      </c>
      <c r="B7" s="10" t="s">
        <v>21</v>
      </c>
      <c r="C7" s="10">
        <v>0.53</v>
      </c>
      <c r="D7" s="10">
        <v>0.61</v>
      </c>
      <c r="E7" s="10">
        <v>0.56999999999999995</v>
      </c>
      <c r="F7" s="10">
        <v>0.86</v>
      </c>
      <c r="G7" s="10">
        <v>0.75</v>
      </c>
      <c r="H7" s="10">
        <v>337</v>
      </c>
      <c r="I7" s="10">
        <v>37</v>
      </c>
      <c r="J7" s="10">
        <v>26</v>
      </c>
      <c r="K7" s="10">
        <v>41</v>
      </c>
    </row>
    <row r="8" spans="1:11" x14ac:dyDescent="0.25">
      <c r="A8" s="13">
        <v>14</v>
      </c>
      <c r="B8" s="10" t="s">
        <v>82</v>
      </c>
      <c r="C8" s="10">
        <v>0.46</v>
      </c>
      <c r="D8" s="10">
        <v>0.75</v>
      </c>
      <c r="E8" s="10">
        <v>0.56999999999999995</v>
      </c>
      <c r="F8" s="10">
        <v>0.83</v>
      </c>
      <c r="G8" s="10">
        <v>0.4</v>
      </c>
      <c r="H8" s="10">
        <v>315</v>
      </c>
      <c r="I8" s="10">
        <v>59</v>
      </c>
      <c r="J8" s="10">
        <v>17</v>
      </c>
      <c r="K8" s="10">
        <v>50</v>
      </c>
    </row>
    <row r="9" spans="1:11" x14ac:dyDescent="0.25">
      <c r="A9" s="13">
        <v>19</v>
      </c>
      <c r="B9" s="10" t="s">
        <v>86</v>
      </c>
      <c r="C9" s="10">
        <v>0.53</v>
      </c>
      <c r="D9" s="10">
        <v>0.61</v>
      </c>
      <c r="E9" s="10">
        <v>0.56999999999999995</v>
      </c>
      <c r="F9" s="10">
        <v>0.86</v>
      </c>
      <c r="G9" s="10">
        <v>0.75</v>
      </c>
      <c r="H9" s="10">
        <v>337</v>
      </c>
      <c r="I9" s="10">
        <v>37</v>
      </c>
      <c r="J9" s="10">
        <v>26</v>
      </c>
      <c r="K9" s="10">
        <v>41</v>
      </c>
    </row>
    <row r="10" spans="1:11" x14ac:dyDescent="0.25">
      <c r="A10" s="13">
        <v>0</v>
      </c>
      <c r="B10" s="10" t="s">
        <v>16</v>
      </c>
      <c r="C10" s="10">
        <v>0.57999999999999996</v>
      </c>
      <c r="D10" s="10">
        <v>0.55000000000000004</v>
      </c>
      <c r="E10" s="10">
        <v>0.56000000000000005</v>
      </c>
      <c r="F10" s="10">
        <v>0.87</v>
      </c>
      <c r="G10" s="10">
        <v>0.37</v>
      </c>
      <c r="H10" s="10">
        <v>347</v>
      </c>
      <c r="I10" s="10">
        <v>27</v>
      </c>
      <c r="J10" s="10">
        <v>30</v>
      </c>
      <c r="K10" s="10">
        <v>37</v>
      </c>
    </row>
    <row r="11" spans="1:11" x14ac:dyDescent="0.25">
      <c r="A11" s="13">
        <v>17</v>
      </c>
      <c r="B11" s="10" t="s">
        <v>79</v>
      </c>
      <c r="C11" s="10">
        <v>0.44</v>
      </c>
      <c r="D11" s="10">
        <v>0.75</v>
      </c>
      <c r="E11" s="10">
        <v>0.56000000000000005</v>
      </c>
      <c r="F11" s="10">
        <v>0.82</v>
      </c>
      <c r="G11" s="10" t="s">
        <v>92</v>
      </c>
      <c r="H11" s="10">
        <v>311</v>
      </c>
      <c r="I11" s="10">
        <v>63</v>
      </c>
      <c r="J11" s="10">
        <v>17</v>
      </c>
      <c r="K11" s="10">
        <v>50</v>
      </c>
    </row>
    <row r="12" spans="1:11" x14ac:dyDescent="0.25">
      <c r="A12" s="13">
        <v>1</v>
      </c>
      <c r="B12" s="10" t="s">
        <v>13</v>
      </c>
      <c r="C12" s="10">
        <v>0.57999999999999996</v>
      </c>
      <c r="D12" s="10">
        <v>0.55000000000000004</v>
      </c>
      <c r="E12" s="10">
        <v>0.56000000000000005</v>
      </c>
      <c r="F12" s="10">
        <v>0.87</v>
      </c>
      <c r="G12" s="10">
        <v>0.28999999999999998</v>
      </c>
      <c r="H12" s="10">
        <v>347</v>
      </c>
      <c r="I12" s="10">
        <v>27</v>
      </c>
      <c r="J12" s="10">
        <v>30</v>
      </c>
      <c r="K12" s="10">
        <v>37</v>
      </c>
    </row>
    <row r="13" spans="1:11" x14ac:dyDescent="0.25">
      <c r="A13" s="13">
        <v>9</v>
      </c>
      <c r="B13" s="10" t="s">
        <v>18</v>
      </c>
      <c r="C13" s="10">
        <v>0.45</v>
      </c>
      <c r="D13" s="10">
        <v>0.75</v>
      </c>
      <c r="E13" s="10">
        <v>0.56000000000000005</v>
      </c>
      <c r="F13" s="10">
        <v>0.82</v>
      </c>
      <c r="G13" s="10" t="s">
        <v>92</v>
      </c>
      <c r="H13" s="10">
        <v>313</v>
      </c>
      <c r="I13" s="10">
        <v>61</v>
      </c>
      <c r="J13" s="10">
        <v>17</v>
      </c>
      <c r="K13" s="10">
        <v>50</v>
      </c>
    </row>
    <row r="14" spans="1:11" x14ac:dyDescent="0.25">
      <c r="A14" s="13">
        <v>13</v>
      </c>
      <c r="B14" s="10" t="s">
        <v>78</v>
      </c>
      <c r="C14" s="10">
        <v>0.49</v>
      </c>
      <c r="D14" s="10">
        <v>0.63</v>
      </c>
      <c r="E14" s="10">
        <v>0.55000000000000004</v>
      </c>
      <c r="F14" s="10">
        <v>0.84</v>
      </c>
      <c r="G14" s="10">
        <v>0.95</v>
      </c>
      <c r="H14" s="10">
        <v>330</v>
      </c>
      <c r="I14" s="10">
        <v>44</v>
      </c>
      <c r="J14" s="10">
        <v>25</v>
      </c>
      <c r="K14" s="10">
        <v>42</v>
      </c>
    </row>
    <row r="15" spans="1:11" x14ac:dyDescent="0.25">
      <c r="A15" s="13">
        <v>16</v>
      </c>
      <c r="B15" s="10" t="s">
        <v>81</v>
      </c>
      <c r="C15" s="10">
        <v>0.45</v>
      </c>
      <c r="D15" s="10">
        <v>0.73</v>
      </c>
      <c r="E15" s="10">
        <v>0.55000000000000004</v>
      </c>
      <c r="F15" s="10">
        <v>0.82</v>
      </c>
      <c r="G15" s="10" t="s">
        <v>92</v>
      </c>
      <c r="H15" s="10">
        <v>313</v>
      </c>
      <c r="I15" s="10">
        <v>61</v>
      </c>
      <c r="J15" s="10">
        <v>18</v>
      </c>
      <c r="K15" s="10">
        <v>49</v>
      </c>
    </row>
    <row r="16" spans="1:11" x14ac:dyDescent="0.25">
      <c r="A16" s="13">
        <v>6</v>
      </c>
      <c r="B16" s="10" t="s">
        <v>15</v>
      </c>
      <c r="C16" s="10">
        <v>0.56000000000000005</v>
      </c>
      <c r="D16" s="10">
        <v>0.52</v>
      </c>
      <c r="E16" s="10">
        <v>0.54</v>
      </c>
      <c r="F16" s="10">
        <v>0.87</v>
      </c>
      <c r="G16" s="10">
        <v>1.04</v>
      </c>
      <c r="H16" s="10">
        <v>347</v>
      </c>
      <c r="I16" s="10">
        <v>27</v>
      </c>
      <c r="J16" s="10">
        <v>32</v>
      </c>
      <c r="K16" s="10">
        <v>35</v>
      </c>
    </row>
    <row r="17" spans="1:11" x14ac:dyDescent="0.25">
      <c r="A17" s="13">
        <v>15</v>
      </c>
      <c r="B17" s="10" t="s">
        <v>77</v>
      </c>
      <c r="C17" s="10">
        <v>0.43</v>
      </c>
      <c r="D17" s="10">
        <v>0.72</v>
      </c>
      <c r="E17" s="10">
        <v>0.54</v>
      </c>
      <c r="F17" s="10">
        <v>0.81</v>
      </c>
      <c r="G17" s="10" t="s">
        <v>92</v>
      </c>
      <c r="H17" s="10">
        <v>311</v>
      </c>
      <c r="I17" s="10">
        <v>63</v>
      </c>
      <c r="J17" s="10">
        <v>19</v>
      </c>
      <c r="K17" s="10">
        <v>48</v>
      </c>
    </row>
    <row r="18" spans="1:11" x14ac:dyDescent="0.25">
      <c r="A18" s="13">
        <v>3</v>
      </c>
      <c r="B18" s="10" t="s">
        <v>19</v>
      </c>
      <c r="C18" s="10">
        <v>0.49</v>
      </c>
      <c r="D18" s="10">
        <v>0.61</v>
      </c>
      <c r="E18" s="10">
        <v>0.54</v>
      </c>
      <c r="F18" s="10">
        <v>0.84</v>
      </c>
      <c r="G18" s="10">
        <v>0.67</v>
      </c>
      <c r="H18" s="10">
        <v>331</v>
      </c>
      <c r="I18" s="10">
        <v>43</v>
      </c>
      <c r="J18" s="10">
        <v>26</v>
      </c>
      <c r="K18" s="10">
        <v>41</v>
      </c>
    </row>
    <row r="19" spans="1:11" x14ac:dyDescent="0.25">
      <c r="A19" s="13">
        <v>22</v>
      </c>
      <c r="B19" s="10" t="s">
        <v>89</v>
      </c>
      <c r="C19" s="10">
        <v>0.62</v>
      </c>
      <c r="D19" s="10">
        <v>0.46</v>
      </c>
      <c r="E19" s="10">
        <v>0.53</v>
      </c>
      <c r="F19" s="10">
        <v>0.88</v>
      </c>
      <c r="G19" s="10">
        <v>0.4</v>
      </c>
      <c r="H19" s="10">
        <v>355</v>
      </c>
      <c r="I19" s="10">
        <v>19</v>
      </c>
      <c r="J19" s="10">
        <v>36</v>
      </c>
      <c r="K19" s="10">
        <v>31</v>
      </c>
    </row>
    <row r="20" spans="1:11" x14ac:dyDescent="0.25">
      <c r="A20" s="13">
        <v>20</v>
      </c>
      <c r="B20" s="10" t="s">
        <v>80</v>
      </c>
      <c r="C20" s="10">
        <v>0.55000000000000004</v>
      </c>
      <c r="D20" s="10">
        <v>0.52</v>
      </c>
      <c r="E20" s="10">
        <v>0.53</v>
      </c>
      <c r="F20" s="10">
        <v>0.86</v>
      </c>
      <c r="G20" s="10">
        <v>0.97</v>
      </c>
      <c r="H20" s="10">
        <v>345</v>
      </c>
      <c r="I20" s="10">
        <v>29</v>
      </c>
      <c r="J20" s="10">
        <v>32</v>
      </c>
      <c r="K20" s="10">
        <v>35</v>
      </c>
    </row>
    <row r="21" spans="1:11" x14ac:dyDescent="0.25">
      <c r="A21" s="13">
        <v>12</v>
      </c>
      <c r="B21" s="10" t="s">
        <v>83</v>
      </c>
      <c r="C21" s="10">
        <v>0.41</v>
      </c>
      <c r="D21" s="10">
        <v>0.72</v>
      </c>
      <c r="E21" s="10">
        <v>0.52</v>
      </c>
      <c r="F21" s="10">
        <v>0.8</v>
      </c>
      <c r="G21" s="10">
        <v>0.64</v>
      </c>
      <c r="H21" s="10">
        <v>304</v>
      </c>
      <c r="I21" s="10">
        <v>70</v>
      </c>
      <c r="J21" s="10">
        <v>19</v>
      </c>
      <c r="K21" s="10">
        <v>48</v>
      </c>
    </row>
    <row r="22" spans="1:11" x14ac:dyDescent="0.25">
      <c r="A22" s="13">
        <v>11</v>
      </c>
      <c r="B22" s="10" t="s">
        <v>84</v>
      </c>
      <c r="C22" s="10">
        <v>0.41</v>
      </c>
      <c r="D22" s="10">
        <v>0.72</v>
      </c>
      <c r="E22" s="10">
        <v>0.52</v>
      </c>
      <c r="F22" s="10">
        <v>0.8</v>
      </c>
      <c r="G22" s="10">
        <v>0.64</v>
      </c>
      <c r="H22" s="10">
        <v>304</v>
      </c>
      <c r="I22" s="10">
        <v>70</v>
      </c>
      <c r="J22" s="10">
        <v>19</v>
      </c>
      <c r="K22" s="10">
        <v>48</v>
      </c>
    </row>
    <row r="23" spans="1:11" x14ac:dyDescent="0.25">
      <c r="A23" s="13">
        <v>10</v>
      </c>
      <c r="B23" s="10" t="s">
        <v>72</v>
      </c>
      <c r="C23" s="10">
        <v>0.39</v>
      </c>
      <c r="D23" s="10">
        <v>0.76</v>
      </c>
      <c r="E23" s="10">
        <v>0.52</v>
      </c>
      <c r="F23" s="10">
        <v>0.78</v>
      </c>
      <c r="G23" s="10">
        <v>2.6</v>
      </c>
      <c r="H23" s="10">
        <v>295</v>
      </c>
      <c r="I23" s="10">
        <v>79</v>
      </c>
      <c r="J23" s="10">
        <v>16</v>
      </c>
      <c r="K23" s="10">
        <v>51</v>
      </c>
    </row>
    <row r="24" spans="1:11" x14ac:dyDescent="0.25">
      <c r="A24" s="13">
        <v>18</v>
      </c>
      <c r="B24" s="10" t="s">
        <v>85</v>
      </c>
      <c r="C24" s="10">
        <v>0.4</v>
      </c>
      <c r="D24" s="10">
        <v>0.46</v>
      </c>
      <c r="E24" s="10">
        <v>0.43</v>
      </c>
      <c r="F24" s="10">
        <v>0.81</v>
      </c>
      <c r="G24" s="10">
        <v>6.35</v>
      </c>
      <c r="H24" s="10">
        <v>327</v>
      </c>
      <c r="I24" s="10">
        <v>47</v>
      </c>
      <c r="J24" s="10">
        <v>36</v>
      </c>
      <c r="K24" s="10">
        <v>31</v>
      </c>
    </row>
    <row r="25" spans="1:11" x14ac:dyDescent="0.25">
      <c r="A25" s="13">
        <v>23</v>
      </c>
      <c r="B25" s="10" t="s">
        <v>98</v>
      </c>
      <c r="C25" s="10">
        <v>0.16</v>
      </c>
      <c r="D25" s="10">
        <v>0.96</v>
      </c>
      <c r="E25" s="10">
        <v>0.27</v>
      </c>
      <c r="F25" s="10">
        <v>0.22</v>
      </c>
      <c r="G25" s="10" t="s">
        <v>92</v>
      </c>
      <c r="H25" s="10">
        <v>35</v>
      </c>
      <c r="I25" s="10">
        <v>339</v>
      </c>
      <c r="J25" s="10">
        <v>3</v>
      </c>
      <c r="K25" s="10">
        <v>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27BC-8619-C441-8C73-5A4D85E9B417}">
  <dimension ref="A1:K25"/>
  <sheetViews>
    <sheetView workbookViewId="0"/>
  </sheetViews>
  <sheetFormatPr defaultColWidth="11" defaultRowHeight="15.75" x14ac:dyDescent="0.25"/>
  <cols>
    <col min="1" max="1" width="3.125" bestFit="1" customWidth="1"/>
    <col min="2" max="2" width="22.625" customWidth="1"/>
  </cols>
  <sheetData>
    <row r="1" spans="1:11" x14ac:dyDescent="0.25"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91</v>
      </c>
      <c r="H1" s="12" t="s">
        <v>9</v>
      </c>
      <c r="I1" s="12" t="s">
        <v>10</v>
      </c>
      <c r="J1" s="12" t="s">
        <v>11</v>
      </c>
      <c r="K1" s="12" t="s">
        <v>12</v>
      </c>
    </row>
    <row r="2" spans="1:11" x14ac:dyDescent="0.25">
      <c r="A2" s="12">
        <v>21</v>
      </c>
      <c r="B2" t="s">
        <v>76</v>
      </c>
      <c r="C2">
        <v>0.63</v>
      </c>
      <c r="D2">
        <v>0.61</v>
      </c>
      <c r="E2">
        <v>0.62</v>
      </c>
      <c r="F2">
        <v>0.89</v>
      </c>
      <c r="G2" t="s">
        <v>92</v>
      </c>
      <c r="H2">
        <v>350</v>
      </c>
      <c r="I2">
        <v>24</v>
      </c>
      <c r="J2">
        <v>26</v>
      </c>
      <c r="K2">
        <v>41</v>
      </c>
    </row>
    <row r="3" spans="1:11" x14ac:dyDescent="0.25">
      <c r="A3" s="12">
        <v>0</v>
      </c>
      <c r="B3" t="s">
        <v>16</v>
      </c>
      <c r="C3">
        <v>0.54</v>
      </c>
      <c r="D3">
        <v>0.67</v>
      </c>
      <c r="E3">
        <v>0.6</v>
      </c>
      <c r="F3">
        <v>0.86</v>
      </c>
      <c r="G3">
        <v>0.37</v>
      </c>
      <c r="H3">
        <v>335</v>
      </c>
      <c r="I3">
        <v>39</v>
      </c>
      <c r="J3">
        <v>22</v>
      </c>
      <c r="K3">
        <v>45</v>
      </c>
    </row>
    <row r="4" spans="1:11" x14ac:dyDescent="0.25">
      <c r="A4" s="12">
        <v>1</v>
      </c>
      <c r="B4" t="s">
        <v>13</v>
      </c>
      <c r="C4">
        <v>0.51</v>
      </c>
      <c r="D4">
        <v>0.75</v>
      </c>
      <c r="E4">
        <v>0.6</v>
      </c>
      <c r="F4">
        <v>0.85</v>
      </c>
      <c r="G4">
        <v>0.28999999999999998</v>
      </c>
      <c r="H4">
        <v>325</v>
      </c>
      <c r="I4">
        <v>49</v>
      </c>
      <c r="J4">
        <v>17</v>
      </c>
      <c r="K4">
        <v>50</v>
      </c>
    </row>
    <row r="5" spans="1:11" x14ac:dyDescent="0.25">
      <c r="A5" s="12">
        <v>2</v>
      </c>
      <c r="B5" t="s">
        <v>14</v>
      </c>
      <c r="C5">
        <v>0.52</v>
      </c>
      <c r="D5">
        <v>0.69</v>
      </c>
      <c r="E5">
        <v>0.59</v>
      </c>
      <c r="F5">
        <v>0.85</v>
      </c>
      <c r="G5">
        <v>0.3</v>
      </c>
      <c r="H5">
        <v>331</v>
      </c>
      <c r="I5">
        <v>43</v>
      </c>
      <c r="J5">
        <v>21</v>
      </c>
      <c r="K5">
        <v>46</v>
      </c>
    </row>
    <row r="6" spans="1:11" x14ac:dyDescent="0.25">
      <c r="A6" s="12">
        <v>6</v>
      </c>
      <c r="B6" t="s">
        <v>15</v>
      </c>
      <c r="C6">
        <v>0.44</v>
      </c>
      <c r="D6">
        <v>0.78</v>
      </c>
      <c r="E6">
        <v>0.56999999999999995</v>
      </c>
      <c r="F6">
        <v>0.82</v>
      </c>
      <c r="G6">
        <v>1.04</v>
      </c>
      <c r="H6">
        <v>309</v>
      </c>
      <c r="I6">
        <v>65</v>
      </c>
      <c r="J6">
        <v>15</v>
      </c>
      <c r="K6">
        <v>52</v>
      </c>
    </row>
    <row r="7" spans="1:11" x14ac:dyDescent="0.25">
      <c r="A7" s="12">
        <v>17</v>
      </c>
      <c r="B7" t="s">
        <v>79</v>
      </c>
      <c r="C7">
        <v>0.44</v>
      </c>
      <c r="D7">
        <v>0.75</v>
      </c>
      <c r="E7">
        <v>0.56000000000000005</v>
      </c>
      <c r="F7">
        <v>0.82</v>
      </c>
      <c r="G7" t="s">
        <v>92</v>
      </c>
      <c r="H7">
        <v>311</v>
      </c>
      <c r="I7">
        <v>63</v>
      </c>
      <c r="J7">
        <v>17</v>
      </c>
      <c r="K7">
        <v>50</v>
      </c>
    </row>
    <row r="8" spans="1:11" x14ac:dyDescent="0.25">
      <c r="A8" s="12">
        <v>9</v>
      </c>
      <c r="B8" t="s">
        <v>18</v>
      </c>
      <c r="C8">
        <v>0.45</v>
      </c>
      <c r="D8">
        <v>0.75</v>
      </c>
      <c r="E8">
        <v>0.56000000000000005</v>
      </c>
      <c r="F8">
        <v>0.82</v>
      </c>
      <c r="G8" t="s">
        <v>92</v>
      </c>
      <c r="H8">
        <v>313</v>
      </c>
      <c r="I8">
        <v>61</v>
      </c>
      <c r="J8">
        <v>17</v>
      </c>
      <c r="K8">
        <v>50</v>
      </c>
    </row>
    <row r="9" spans="1:11" x14ac:dyDescent="0.25">
      <c r="A9" s="12">
        <v>4</v>
      </c>
      <c r="B9" t="s">
        <v>17</v>
      </c>
      <c r="C9">
        <v>0.43</v>
      </c>
      <c r="D9">
        <v>0.75</v>
      </c>
      <c r="E9">
        <v>0.55000000000000004</v>
      </c>
      <c r="F9">
        <v>0.81</v>
      </c>
      <c r="G9">
        <v>0.37</v>
      </c>
      <c r="H9">
        <v>309</v>
      </c>
      <c r="I9">
        <v>65</v>
      </c>
      <c r="J9">
        <v>17</v>
      </c>
      <c r="K9">
        <v>50</v>
      </c>
    </row>
    <row r="10" spans="1:11" x14ac:dyDescent="0.25">
      <c r="A10" s="12">
        <v>16</v>
      </c>
      <c r="B10" t="s">
        <v>81</v>
      </c>
      <c r="C10">
        <v>0.45</v>
      </c>
      <c r="D10">
        <v>0.73</v>
      </c>
      <c r="E10">
        <v>0.55000000000000004</v>
      </c>
      <c r="F10">
        <v>0.82</v>
      </c>
      <c r="G10" t="s">
        <v>92</v>
      </c>
      <c r="H10">
        <v>313</v>
      </c>
      <c r="I10">
        <v>61</v>
      </c>
      <c r="J10">
        <v>18</v>
      </c>
      <c r="K10">
        <v>49</v>
      </c>
    </row>
    <row r="11" spans="1:11" x14ac:dyDescent="0.25">
      <c r="A11" s="12">
        <v>7</v>
      </c>
      <c r="B11" t="s">
        <v>20</v>
      </c>
      <c r="C11">
        <v>0.41</v>
      </c>
      <c r="D11">
        <v>0.81</v>
      </c>
      <c r="E11">
        <v>0.54</v>
      </c>
      <c r="F11">
        <v>0.79</v>
      </c>
      <c r="G11">
        <v>0.31</v>
      </c>
      <c r="H11">
        <v>296</v>
      </c>
      <c r="I11">
        <v>78</v>
      </c>
      <c r="J11">
        <v>13</v>
      </c>
      <c r="K11">
        <v>54</v>
      </c>
    </row>
    <row r="12" spans="1:11" x14ac:dyDescent="0.25">
      <c r="A12" s="12">
        <v>15</v>
      </c>
      <c r="B12" t="s">
        <v>77</v>
      </c>
      <c r="C12">
        <v>0.43</v>
      </c>
      <c r="D12">
        <v>0.72</v>
      </c>
      <c r="E12">
        <v>0.54</v>
      </c>
      <c r="F12">
        <v>0.81</v>
      </c>
      <c r="G12" t="s">
        <v>92</v>
      </c>
      <c r="H12">
        <v>311</v>
      </c>
      <c r="I12">
        <v>63</v>
      </c>
      <c r="J12">
        <v>19</v>
      </c>
      <c r="K12">
        <v>48</v>
      </c>
    </row>
    <row r="13" spans="1:11" x14ac:dyDescent="0.25">
      <c r="A13" s="12">
        <v>20</v>
      </c>
      <c r="B13" t="s">
        <v>80</v>
      </c>
      <c r="C13">
        <v>0.52</v>
      </c>
      <c r="D13">
        <v>0.55000000000000004</v>
      </c>
      <c r="E13">
        <v>0.54</v>
      </c>
      <c r="F13">
        <v>0.85</v>
      </c>
      <c r="G13">
        <v>0.97</v>
      </c>
      <c r="H13">
        <v>340</v>
      </c>
      <c r="I13">
        <v>34</v>
      </c>
      <c r="J13">
        <v>30</v>
      </c>
      <c r="K13">
        <v>37</v>
      </c>
    </row>
    <row r="14" spans="1:11" x14ac:dyDescent="0.25">
      <c r="A14" s="12">
        <v>13</v>
      </c>
      <c r="B14" t="s">
        <v>78</v>
      </c>
      <c r="C14">
        <v>0.43</v>
      </c>
      <c r="D14">
        <v>0.67</v>
      </c>
      <c r="E14">
        <v>0.53</v>
      </c>
      <c r="F14">
        <v>0.82</v>
      </c>
      <c r="G14">
        <v>0.95</v>
      </c>
      <c r="H14">
        <v>315</v>
      </c>
      <c r="I14">
        <v>59</v>
      </c>
      <c r="J14">
        <v>22</v>
      </c>
      <c r="K14">
        <v>45</v>
      </c>
    </row>
    <row r="15" spans="1:11" x14ac:dyDescent="0.25">
      <c r="A15" s="12">
        <v>19</v>
      </c>
      <c r="B15" t="s">
        <v>86</v>
      </c>
      <c r="C15">
        <v>0.39</v>
      </c>
      <c r="D15">
        <v>0.79</v>
      </c>
      <c r="E15">
        <v>0.52</v>
      </c>
      <c r="F15">
        <v>0.78</v>
      </c>
      <c r="G15">
        <v>0.75</v>
      </c>
      <c r="H15">
        <v>291</v>
      </c>
      <c r="I15">
        <v>83</v>
      </c>
      <c r="J15">
        <v>14</v>
      </c>
      <c r="K15">
        <v>53</v>
      </c>
    </row>
    <row r="16" spans="1:11" x14ac:dyDescent="0.25">
      <c r="A16" s="12">
        <v>5</v>
      </c>
      <c r="B16" t="s">
        <v>21</v>
      </c>
      <c r="C16">
        <v>0.39</v>
      </c>
      <c r="D16">
        <v>0.79</v>
      </c>
      <c r="E16">
        <v>0.52</v>
      </c>
      <c r="F16">
        <v>0.78</v>
      </c>
      <c r="G16">
        <v>0.75</v>
      </c>
      <c r="H16">
        <v>291</v>
      </c>
      <c r="I16">
        <v>83</v>
      </c>
      <c r="J16">
        <v>14</v>
      </c>
      <c r="K16">
        <v>53</v>
      </c>
    </row>
    <row r="17" spans="1:11" x14ac:dyDescent="0.25">
      <c r="A17" s="12">
        <v>22</v>
      </c>
      <c r="B17" t="s">
        <v>89</v>
      </c>
      <c r="C17">
        <v>0.57999999999999996</v>
      </c>
      <c r="D17">
        <v>0.46</v>
      </c>
      <c r="E17">
        <v>0.52</v>
      </c>
      <c r="F17">
        <v>0.87</v>
      </c>
      <c r="G17">
        <v>0.4</v>
      </c>
      <c r="H17">
        <v>352</v>
      </c>
      <c r="I17">
        <v>22</v>
      </c>
      <c r="J17">
        <v>36</v>
      </c>
      <c r="K17">
        <v>31</v>
      </c>
    </row>
    <row r="18" spans="1:11" x14ac:dyDescent="0.25">
      <c r="A18" s="12">
        <v>14</v>
      </c>
      <c r="B18" t="s">
        <v>82</v>
      </c>
      <c r="C18">
        <v>0.36</v>
      </c>
      <c r="D18">
        <v>0.9</v>
      </c>
      <c r="E18">
        <v>0.51</v>
      </c>
      <c r="F18">
        <v>0.74</v>
      </c>
      <c r="G18">
        <v>0.4</v>
      </c>
      <c r="H18">
        <v>265</v>
      </c>
      <c r="I18">
        <v>109</v>
      </c>
      <c r="J18">
        <v>7</v>
      </c>
      <c r="K18">
        <v>60</v>
      </c>
    </row>
    <row r="19" spans="1:11" x14ac:dyDescent="0.25">
      <c r="A19" s="12">
        <v>8</v>
      </c>
      <c r="B19" t="s">
        <v>22</v>
      </c>
      <c r="C19">
        <v>0.36</v>
      </c>
      <c r="D19">
        <v>0.85</v>
      </c>
      <c r="E19">
        <v>0.51</v>
      </c>
      <c r="F19">
        <v>0.75</v>
      </c>
      <c r="G19">
        <v>0.38</v>
      </c>
      <c r="H19">
        <v>273</v>
      </c>
      <c r="I19">
        <v>101</v>
      </c>
      <c r="J19">
        <v>10</v>
      </c>
      <c r="K19">
        <v>57</v>
      </c>
    </row>
    <row r="20" spans="1:11" x14ac:dyDescent="0.25">
      <c r="A20" s="12">
        <v>10</v>
      </c>
      <c r="B20" t="s">
        <v>72</v>
      </c>
      <c r="C20">
        <v>0.36</v>
      </c>
      <c r="D20">
        <v>0.81</v>
      </c>
      <c r="E20">
        <v>0.5</v>
      </c>
      <c r="F20">
        <v>0.75</v>
      </c>
      <c r="G20">
        <v>2.6</v>
      </c>
      <c r="H20">
        <v>277</v>
      </c>
      <c r="I20">
        <v>97</v>
      </c>
      <c r="J20">
        <v>13</v>
      </c>
      <c r="K20">
        <v>54</v>
      </c>
    </row>
    <row r="21" spans="1:11" x14ac:dyDescent="0.25">
      <c r="A21" s="12">
        <v>18</v>
      </c>
      <c r="B21" t="s">
        <v>85</v>
      </c>
      <c r="C21">
        <v>0.4</v>
      </c>
      <c r="D21">
        <v>0.49</v>
      </c>
      <c r="E21">
        <v>0.44</v>
      </c>
      <c r="F21">
        <v>0.81</v>
      </c>
      <c r="G21">
        <v>6.35</v>
      </c>
      <c r="H21">
        <v>324</v>
      </c>
      <c r="I21">
        <v>50</v>
      </c>
      <c r="J21">
        <v>34</v>
      </c>
      <c r="K21">
        <v>33</v>
      </c>
    </row>
    <row r="22" spans="1:11" x14ac:dyDescent="0.25">
      <c r="A22" s="12">
        <v>12</v>
      </c>
      <c r="B22" t="s">
        <v>83</v>
      </c>
      <c r="C22">
        <v>0.15</v>
      </c>
      <c r="D22">
        <v>1</v>
      </c>
      <c r="E22">
        <v>0.26</v>
      </c>
      <c r="F22">
        <v>0.15</v>
      </c>
      <c r="G22">
        <v>0.64</v>
      </c>
      <c r="H22">
        <v>0</v>
      </c>
      <c r="I22">
        <v>374</v>
      </c>
      <c r="J22">
        <v>0</v>
      </c>
      <c r="K22">
        <v>67</v>
      </c>
    </row>
    <row r="23" spans="1:11" x14ac:dyDescent="0.25">
      <c r="A23" s="12">
        <v>11</v>
      </c>
      <c r="B23" t="s">
        <v>84</v>
      </c>
      <c r="C23">
        <v>0.15</v>
      </c>
      <c r="D23">
        <v>1</v>
      </c>
      <c r="E23">
        <v>0.26</v>
      </c>
      <c r="F23">
        <v>0.15</v>
      </c>
      <c r="G23">
        <v>0.64</v>
      </c>
      <c r="H23">
        <v>0</v>
      </c>
      <c r="I23">
        <v>374</v>
      </c>
      <c r="J23">
        <v>0</v>
      </c>
      <c r="K23">
        <v>67</v>
      </c>
    </row>
    <row r="24" spans="1:11" x14ac:dyDescent="0.25">
      <c r="A24" s="12">
        <v>3</v>
      </c>
      <c r="B24" t="s">
        <v>19</v>
      </c>
      <c r="C24">
        <v>0.15</v>
      </c>
      <c r="D24">
        <v>1</v>
      </c>
      <c r="E24">
        <v>0.26</v>
      </c>
      <c r="F24">
        <v>0.15</v>
      </c>
      <c r="G24">
        <v>0.67</v>
      </c>
      <c r="H24">
        <v>0</v>
      </c>
      <c r="I24">
        <v>374</v>
      </c>
      <c r="J24">
        <v>0</v>
      </c>
      <c r="K24">
        <v>67</v>
      </c>
    </row>
    <row r="25" spans="1:11" x14ac:dyDescent="0.25">
      <c r="A25" s="12">
        <v>23</v>
      </c>
      <c r="B25" t="s">
        <v>98</v>
      </c>
      <c r="C25">
        <v>0.15</v>
      </c>
      <c r="D25">
        <v>1</v>
      </c>
      <c r="E25">
        <v>0.26</v>
      </c>
      <c r="F25">
        <v>0.15</v>
      </c>
      <c r="G25" t="s">
        <v>92</v>
      </c>
      <c r="H25">
        <v>0</v>
      </c>
      <c r="I25">
        <v>374</v>
      </c>
      <c r="J25">
        <v>0</v>
      </c>
      <c r="K25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1FCD-7AF7-9F44-A1CE-6D8E4A2E5838}">
  <dimension ref="A1:J14"/>
  <sheetViews>
    <sheetView workbookViewId="0"/>
  </sheetViews>
  <sheetFormatPr defaultColWidth="11" defaultRowHeight="15.75" x14ac:dyDescent="0.25"/>
  <cols>
    <col min="1" max="1" width="2.125" bestFit="1" customWidth="1"/>
    <col min="2" max="2" width="22.625" customWidth="1"/>
    <col min="3" max="3" width="8.375" bestFit="1" customWidth="1"/>
    <col min="4" max="4" width="5.875" bestFit="1" customWidth="1"/>
    <col min="5" max="5" width="8.125" bestFit="1" customWidth="1"/>
    <col min="6" max="6" width="13.375" bestFit="1" customWidth="1"/>
    <col min="7" max="7" width="12.375" bestFit="1" customWidth="1"/>
    <col min="8" max="8" width="12" bestFit="1" customWidth="1"/>
    <col min="9" max="9" width="12.625" bestFit="1" customWidth="1"/>
    <col min="10" max="10" width="11.625" bestFit="1" customWidth="1"/>
  </cols>
  <sheetData>
    <row r="1" spans="1:10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s="1">
        <v>7</v>
      </c>
      <c r="B2" t="s">
        <v>13</v>
      </c>
      <c r="C2">
        <v>0.74</v>
      </c>
      <c r="D2">
        <v>0.39</v>
      </c>
      <c r="E2">
        <v>0.51</v>
      </c>
      <c r="F2">
        <v>0.89</v>
      </c>
      <c r="G2">
        <v>368</v>
      </c>
      <c r="H2">
        <v>9</v>
      </c>
      <c r="I2">
        <v>41</v>
      </c>
      <c r="J2">
        <v>26</v>
      </c>
    </row>
    <row r="3" spans="1:10" x14ac:dyDescent="0.25">
      <c r="A3" s="1">
        <v>8</v>
      </c>
      <c r="B3" t="s">
        <v>14</v>
      </c>
      <c r="C3">
        <v>0.65</v>
      </c>
      <c r="D3">
        <v>0.42</v>
      </c>
      <c r="E3">
        <v>0.51</v>
      </c>
      <c r="F3">
        <v>0.88</v>
      </c>
      <c r="G3">
        <v>362</v>
      </c>
      <c r="H3">
        <v>15</v>
      </c>
      <c r="I3">
        <v>39</v>
      </c>
      <c r="J3">
        <v>28</v>
      </c>
    </row>
    <row r="4" spans="1:10" x14ac:dyDescent="0.25">
      <c r="A4" s="1">
        <v>2</v>
      </c>
      <c r="B4" t="s">
        <v>15</v>
      </c>
      <c r="C4">
        <v>0.83</v>
      </c>
      <c r="D4">
        <v>0.36</v>
      </c>
      <c r="E4">
        <v>0.5</v>
      </c>
      <c r="F4">
        <v>0.89</v>
      </c>
      <c r="G4">
        <v>372</v>
      </c>
      <c r="H4">
        <v>5</v>
      </c>
      <c r="I4">
        <v>43</v>
      </c>
      <c r="J4">
        <v>24</v>
      </c>
    </row>
    <row r="5" spans="1:10" x14ac:dyDescent="0.25">
      <c r="A5" s="1">
        <v>0</v>
      </c>
      <c r="B5" t="s">
        <v>16</v>
      </c>
      <c r="C5">
        <v>0.63</v>
      </c>
      <c r="D5">
        <v>0.39</v>
      </c>
      <c r="E5">
        <v>0.48</v>
      </c>
      <c r="F5">
        <v>0.87</v>
      </c>
      <c r="G5">
        <v>362</v>
      </c>
      <c r="H5">
        <v>15</v>
      </c>
      <c r="I5">
        <v>41</v>
      </c>
      <c r="J5">
        <v>26</v>
      </c>
    </row>
    <row r="6" spans="1:10" x14ac:dyDescent="0.25">
      <c r="A6" s="1">
        <v>3</v>
      </c>
      <c r="B6" t="s">
        <v>17</v>
      </c>
      <c r="C6">
        <v>0.81</v>
      </c>
      <c r="D6">
        <v>0.33</v>
      </c>
      <c r="E6">
        <v>0.47</v>
      </c>
      <c r="F6">
        <v>0.89</v>
      </c>
      <c r="G6">
        <v>372</v>
      </c>
      <c r="H6">
        <v>5</v>
      </c>
      <c r="I6">
        <v>45</v>
      </c>
      <c r="J6">
        <v>22</v>
      </c>
    </row>
    <row r="7" spans="1:10" x14ac:dyDescent="0.25">
      <c r="A7" s="1">
        <v>6</v>
      </c>
      <c r="B7" t="s">
        <v>18</v>
      </c>
      <c r="C7">
        <v>0.78</v>
      </c>
      <c r="D7">
        <v>0.31</v>
      </c>
      <c r="E7">
        <v>0.45</v>
      </c>
      <c r="F7">
        <v>0.88</v>
      </c>
      <c r="G7">
        <v>371</v>
      </c>
      <c r="H7">
        <v>6</v>
      </c>
      <c r="I7">
        <v>46</v>
      </c>
      <c r="J7">
        <v>21</v>
      </c>
    </row>
    <row r="8" spans="1:10" x14ac:dyDescent="0.25">
      <c r="A8" s="1">
        <v>9</v>
      </c>
      <c r="B8" t="s">
        <v>19</v>
      </c>
      <c r="C8">
        <v>0.56999999999999995</v>
      </c>
      <c r="D8">
        <v>0.37</v>
      </c>
      <c r="E8">
        <v>0.45</v>
      </c>
      <c r="F8">
        <v>0.86</v>
      </c>
      <c r="G8">
        <v>358</v>
      </c>
      <c r="H8">
        <v>19</v>
      </c>
      <c r="I8">
        <v>42</v>
      </c>
      <c r="J8">
        <v>25</v>
      </c>
    </row>
    <row r="9" spans="1:10" x14ac:dyDescent="0.25">
      <c r="A9" s="1">
        <v>4</v>
      </c>
      <c r="B9" t="s">
        <v>20</v>
      </c>
      <c r="C9">
        <v>0.69</v>
      </c>
      <c r="D9">
        <v>0.33</v>
      </c>
      <c r="E9">
        <v>0.44</v>
      </c>
      <c r="F9">
        <v>0.88</v>
      </c>
      <c r="G9">
        <v>367</v>
      </c>
      <c r="H9">
        <v>10</v>
      </c>
      <c r="I9">
        <v>45</v>
      </c>
      <c r="J9">
        <v>22</v>
      </c>
    </row>
    <row r="10" spans="1:10" x14ac:dyDescent="0.25">
      <c r="A10" s="1">
        <v>1</v>
      </c>
      <c r="B10" t="s">
        <v>21</v>
      </c>
      <c r="C10">
        <v>0.73</v>
      </c>
      <c r="D10">
        <v>0.28000000000000003</v>
      </c>
      <c r="E10">
        <v>0.41</v>
      </c>
      <c r="F10">
        <v>0.88</v>
      </c>
      <c r="G10">
        <v>370</v>
      </c>
      <c r="H10">
        <v>7</v>
      </c>
      <c r="I10">
        <v>48</v>
      </c>
      <c r="J10">
        <v>19</v>
      </c>
    </row>
    <row r="11" spans="1:10" x14ac:dyDescent="0.25">
      <c r="A11" s="1">
        <v>5</v>
      </c>
      <c r="B11" t="s">
        <v>22</v>
      </c>
      <c r="C11">
        <v>0.76</v>
      </c>
      <c r="D11">
        <v>0.28000000000000003</v>
      </c>
      <c r="E11">
        <v>0.41</v>
      </c>
      <c r="F11">
        <v>0.88</v>
      </c>
      <c r="G11">
        <v>371</v>
      </c>
      <c r="H11">
        <v>6</v>
      </c>
      <c r="I11">
        <v>48</v>
      </c>
      <c r="J11">
        <v>19</v>
      </c>
    </row>
    <row r="12" spans="1:10" x14ac:dyDescent="0.25">
      <c r="A12" s="1" t="s">
        <v>27</v>
      </c>
      <c r="B12" t="s">
        <v>26</v>
      </c>
      <c r="C12" t="s">
        <v>30</v>
      </c>
    </row>
    <row r="14" spans="1:10" x14ac:dyDescent="0.25">
      <c r="B14" t="s">
        <v>36</v>
      </c>
      <c r="E14">
        <f>AVERAGE(E2:E11)</f>
        <v>0.46299999999999997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62F5-8A17-B94F-AB6D-3F4863E1106E}">
  <dimension ref="A1:K28"/>
  <sheetViews>
    <sheetView workbookViewId="0">
      <selection activeCell="H9" sqref="H9"/>
    </sheetView>
  </sheetViews>
  <sheetFormatPr defaultColWidth="11" defaultRowHeight="15.75" x14ac:dyDescent="0.25"/>
  <cols>
    <col min="1" max="1" width="11.5" customWidth="1"/>
    <col min="2" max="2" width="23.375" bestFit="1" customWidth="1"/>
    <col min="3" max="3" width="23.5" customWidth="1"/>
    <col min="4" max="4" width="8.375" bestFit="1" customWidth="1"/>
    <col min="5" max="5" width="8.125" bestFit="1" customWidth="1"/>
    <col min="6" max="7" width="13.375" bestFit="1" customWidth="1"/>
    <col min="8" max="8" width="12.375" bestFit="1" customWidth="1"/>
    <col min="9" max="10" width="12.625" bestFit="1" customWidth="1"/>
    <col min="11" max="11" width="11.625" customWidth="1"/>
    <col min="13" max="13" width="20.375" bestFit="1" customWidth="1"/>
    <col min="14" max="14" width="2.125" bestFit="1" customWidth="1"/>
    <col min="15" max="15" width="23.375" bestFit="1" customWidth="1"/>
    <col min="16" max="16" width="8.875" bestFit="1" customWidth="1"/>
    <col min="17" max="18" width="8.125" bestFit="1" customWidth="1"/>
    <col min="19" max="19" width="13.375" bestFit="1" customWidth="1"/>
    <col min="20" max="20" width="12.375" bestFit="1" customWidth="1"/>
    <col min="21" max="21" width="12" bestFit="1" customWidth="1"/>
    <col min="22" max="22" width="12.625" bestFit="1" customWidth="1"/>
    <col min="23" max="23" width="11.625" bestFit="1" customWidth="1"/>
  </cols>
  <sheetData>
    <row r="1" spans="1:11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3"/>
    </row>
    <row r="2" spans="1:11" x14ac:dyDescent="0.25">
      <c r="A2" s="1">
        <v>8</v>
      </c>
      <c r="B2" t="s">
        <v>14</v>
      </c>
      <c r="C2">
        <v>0.67</v>
      </c>
      <c r="D2">
        <v>0.54</v>
      </c>
      <c r="E2">
        <v>0.6</v>
      </c>
      <c r="F2">
        <v>0.89</v>
      </c>
      <c r="G2">
        <v>359</v>
      </c>
      <c r="H2">
        <v>18</v>
      </c>
      <c r="I2">
        <v>31</v>
      </c>
      <c r="J2">
        <v>36</v>
      </c>
    </row>
    <row r="3" spans="1:11" x14ac:dyDescent="0.25">
      <c r="A3" s="1">
        <v>2</v>
      </c>
      <c r="B3" t="s">
        <v>15</v>
      </c>
      <c r="C3">
        <v>0.76</v>
      </c>
      <c r="D3">
        <v>0.48</v>
      </c>
      <c r="E3">
        <v>0.59</v>
      </c>
      <c r="F3">
        <v>0.9</v>
      </c>
      <c r="G3">
        <v>367</v>
      </c>
      <c r="H3">
        <v>10</v>
      </c>
      <c r="I3">
        <v>35</v>
      </c>
      <c r="J3">
        <v>32</v>
      </c>
    </row>
    <row r="4" spans="1:11" x14ac:dyDescent="0.25">
      <c r="A4" s="1">
        <v>4</v>
      </c>
      <c r="B4" t="s">
        <v>20</v>
      </c>
      <c r="C4">
        <v>0.55000000000000004</v>
      </c>
      <c r="D4">
        <v>0.63</v>
      </c>
      <c r="E4">
        <v>0.59</v>
      </c>
      <c r="F4">
        <v>0.87</v>
      </c>
      <c r="G4">
        <v>343</v>
      </c>
      <c r="H4">
        <v>34</v>
      </c>
      <c r="I4">
        <v>25</v>
      </c>
      <c r="J4">
        <v>42</v>
      </c>
    </row>
    <row r="5" spans="1:11" x14ac:dyDescent="0.25">
      <c r="A5" s="1">
        <v>7</v>
      </c>
      <c r="B5" t="s">
        <v>13</v>
      </c>
      <c r="C5">
        <v>0.66</v>
      </c>
      <c r="D5">
        <v>0.52</v>
      </c>
      <c r="E5">
        <v>0.57999999999999996</v>
      </c>
      <c r="F5">
        <v>0.89</v>
      </c>
      <c r="G5">
        <v>359</v>
      </c>
      <c r="H5">
        <v>18</v>
      </c>
      <c r="I5">
        <v>32</v>
      </c>
      <c r="J5">
        <v>35</v>
      </c>
    </row>
    <row r="6" spans="1:11" x14ac:dyDescent="0.25">
      <c r="A6" s="1">
        <v>0</v>
      </c>
      <c r="B6" t="s">
        <v>16</v>
      </c>
      <c r="C6">
        <v>0.65</v>
      </c>
      <c r="D6">
        <v>0.51</v>
      </c>
      <c r="E6">
        <v>0.56999999999999995</v>
      </c>
      <c r="F6">
        <v>0.89</v>
      </c>
      <c r="G6">
        <v>359</v>
      </c>
      <c r="H6">
        <v>18</v>
      </c>
      <c r="I6">
        <v>33</v>
      </c>
      <c r="J6">
        <v>34</v>
      </c>
    </row>
    <row r="7" spans="1:11" x14ac:dyDescent="0.25">
      <c r="A7" s="1">
        <v>5</v>
      </c>
      <c r="B7" t="s">
        <v>22</v>
      </c>
      <c r="C7">
        <v>0.47</v>
      </c>
      <c r="D7">
        <v>0.7</v>
      </c>
      <c r="E7">
        <v>0.56000000000000005</v>
      </c>
      <c r="F7">
        <v>0.84</v>
      </c>
      <c r="G7">
        <v>324</v>
      </c>
      <c r="H7">
        <v>53</v>
      </c>
      <c r="I7">
        <v>20</v>
      </c>
      <c r="J7">
        <v>47</v>
      </c>
    </row>
    <row r="8" spans="1:11" x14ac:dyDescent="0.25">
      <c r="A8" s="1">
        <v>6</v>
      </c>
      <c r="B8" t="s">
        <v>18</v>
      </c>
      <c r="C8">
        <v>0.45</v>
      </c>
      <c r="D8">
        <v>0.76</v>
      </c>
      <c r="E8">
        <v>0.56000000000000005</v>
      </c>
      <c r="F8">
        <v>0.82</v>
      </c>
      <c r="G8">
        <v>314</v>
      </c>
      <c r="H8">
        <v>63</v>
      </c>
      <c r="I8">
        <v>16</v>
      </c>
      <c r="J8">
        <v>51</v>
      </c>
    </row>
    <row r="9" spans="1:11" x14ac:dyDescent="0.25">
      <c r="A9" s="1">
        <v>1</v>
      </c>
      <c r="B9" t="s">
        <v>21</v>
      </c>
      <c r="C9">
        <v>0.52</v>
      </c>
      <c r="D9">
        <v>0.51</v>
      </c>
      <c r="E9">
        <v>0.52</v>
      </c>
      <c r="F9">
        <v>0.86</v>
      </c>
      <c r="G9">
        <v>346</v>
      </c>
      <c r="H9">
        <v>31</v>
      </c>
      <c r="I9">
        <v>33</v>
      </c>
      <c r="J9">
        <v>34</v>
      </c>
    </row>
    <row r="10" spans="1:11" x14ac:dyDescent="0.25">
      <c r="A10" s="1">
        <v>3</v>
      </c>
      <c r="B10" t="s">
        <v>17</v>
      </c>
      <c r="C10">
        <v>0.65</v>
      </c>
      <c r="D10">
        <v>0.42</v>
      </c>
      <c r="E10">
        <v>0.51</v>
      </c>
      <c r="F10">
        <v>0.88</v>
      </c>
      <c r="G10">
        <v>362</v>
      </c>
      <c r="H10">
        <v>15</v>
      </c>
      <c r="I10">
        <v>39</v>
      </c>
      <c r="J10">
        <v>28</v>
      </c>
    </row>
    <row r="11" spans="1:11" x14ac:dyDescent="0.25">
      <c r="A11" s="1">
        <v>9</v>
      </c>
      <c r="B11" t="s">
        <v>19</v>
      </c>
      <c r="C11">
        <v>0.45</v>
      </c>
      <c r="D11">
        <v>0.55000000000000004</v>
      </c>
      <c r="E11">
        <v>0.5</v>
      </c>
      <c r="F11">
        <v>0.83</v>
      </c>
      <c r="G11">
        <v>332</v>
      </c>
      <c r="H11">
        <v>45</v>
      </c>
      <c r="I11">
        <v>30</v>
      </c>
      <c r="J11">
        <v>37</v>
      </c>
    </row>
    <row r="12" spans="1:11" x14ac:dyDescent="0.25">
      <c r="A12" s="1" t="s">
        <v>27</v>
      </c>
      <c r="B12" t="s">
        <v>26</v>
      </c>
      <c r="C12" t="s">
        <v>32</v>
      </c>
    </row>
    <row r="13" spans="1:11" x14ac:dyDescent="0.25">
      <c r="A13" s="3"/>
    </row>
    <row r="14" spans="1:11" x14ac:dyDescent="0.25">
      <c r="A14" s="3"/>
    </row>
    <row r="15" spans="1:11" x14ac:dyDescent="0.25">
      <c r="A15" t="s">
        <v>36</v>
      </c>
      <c r="E15" s="5">
        <f>AVERAGE(E2:E11)</f>
        <v>0.55800000000000005</v>
      </c>
    </row>
    <row r="16" spans="1:11" x14ac:dyDescent="0.25">
      <c r="E16" s="5"/>
    </row>
    <row r="18" spans="1:11" x14ac:dyDescent="0.25">
      <c r="A18" s="14" t="s">
        <v>31</v>
      </c>
      <c r="B18" s="1"/>
      <c r="C18" s="1" t="s">
        <v>4</v>
      </c>
      <c r="D18" s="1" t="s">
        <v>5</v>
      </c>
      <c r="E18" s="1" t="s">
        <v>6</v>
      </c>
      <c r="F18" s="1" t="s">
        <v>7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12</v>
      </c>
    </row>
    <row r="19" spans="1:11" x14ac:dyDescent="0.25">
      <c r="A19" s="15"/>
      <c r="B19" s="1">
        <v>8</v>
      </c>
      <c r="C19" t="s">
        <v>14</v>
      </c>
      <c r="D19" s="2">
        <f>(C2-VLOOKUP($B2,Sheet2!$B$1:$J$12,2,FALSE))/VLOOKUP($B2,Sheet2!$B$1:$J$12,2,FALSE)</f>
        <v>3.0769230769230795E-2</v>
      </c>
      <c r="E19" s="2">
        <f>(D2-VLOOKUP($B2,Sheet2!$B$1:$J$12,3,FALSE))/VLOOKUP($B2,Sheet2!$B$1:$J$12,3,FALSE)</f>
        <v>0.28571428571428586</v>
      </c>
      <c r="F19" s="4">
        <f>(E2-VLOOKUP($B2,Sheet2!$B$1:$J$12,4,FALSE))/VLOOKUP($B2,Sheet2!$B$1:$J$12,4,FALSE)</f>
        <v>0.17647058823529405</v>
      </c>
      <c r="G19" s="2">
        <f>(F2-VLOOKUP($B2,Sheet2!$B$1:$J$12,5,FALSE))/VLOOKUP($B2,Sheet2!$B$1:$J$12,5,FALSE)</f>
        <v>1.1363636363636374E-2</v>
      </c>
      <c r="H19" s="2">
        <f>(G2-VLOOKUP($B2,Sheet2!$B$1:$J$12,6,FALSE))/VLOOKUP($B2,Sheet2!$B$1:$J$12,6,FALSE)</f>
        <v>-8.2872928176795577E-3</v>
      </c>
      <c r="I19" s="2">
        <f>(H2-VLOOKUP($B2,Sheet2!$B$1:$J$12,7,FALSE))/VLOOKUP($B2,Sheet2!$B$1:$J$12,7,FALSE)</f>
        <v>0.2</v>
      </c>
      <c r="J19" s="2">
        <f>(I2-VLOOKUP($B2,Sheet2!$B$1:$J$12,8,FALSE))/VLOOKUP($B2,Sheet2!$B$1:$J$12,8,FALSE)</f>
        <v>-0.20512820512820512</v>
      </c>
      <c r="K19" s="2">
        <f>(J2-VLOOKUP($B2,Sheet2!$B$1:$J$12,9,FALSE))/VLOOKUP($B2,Sheet2!$B$1:$J$12,9,FALSE)</f>
        <v>0.2857142857142857</v>
      </c>
    </row>
    <row r="20" spans="1:11" x14ac:dyDescent="0.25">
      <c r="A20" s="15"/>
      <c r="B20" s="1">
        <v>2</v>
      </c>
      <c r="C20" t="s">
        <v>15</v>
      </c>
      <c r="D20" s="2">
        <f>(C3-VLOOKUP($B3,Sheet2!$B$1:$J$12,2,FALSE))/VLOOKUP($B3,Sheet2!$B$1:$J$12,2,FALSE)</f>
        <v>-8.43373493975903E-2</v>
      </c>
      <c r="E20" s="2">
        <f>(D3-VLOOKUP($B3,Sheet2!$B$1:$J$12,3,FALSE))/VLOOKUP($B3,Sheet2!$B$1:$J$12,3,FALSE)</f>
        <v>0.33333333333333331</v>
      </c>
      <c r="F20" s="4">
        <f>(E3-VLOOKUP($B3,Sheet2!$B$1:$J$12,4,FALSE))/VLOOKUP($B3,Sheet2!$B$1:$J$12,4,FALSE)</f>
        <v>0.17999999999999994</v>
      </c>
      <c r="G20" s="2">
        <f>(F3-VLOOKUP($B3,Sheet2!$B$1:$J$12,5,FALSE))/VLOOKUP($B3,Sheet2!$B$1:$J$12,5,FALSE)</f>
        <v>1.1235955056179785E-2</v>
      </c>
      <c r="H20" s="2">
        <f>(G3-VLOOKUP($B3,Sheet2!$B$1:$J$12,6,FALSE))/VLOOKUP($B3,Sheet2!$B$1:$J$12,6,FALSE)</f>
        <v>-1.3440860215053764E-2</v>
      </c>
      <c r="I20" s="2">
        <f>(H3-VLOOKUP($B3,Sheet2!$B$1:$J$12,7,FALSE))/VLOOKUP($B3,Sheet2!$B$1:$J$12,7,FALSE)</f>
        <v>1</v>
      </c>
      <c r="J20" s="2">
        <f>(I3-VLOOKUP($B3,Sheet2!$B$1:$J$12,8,FALSE))/VLOOKUP($B3,Sheet2!$B$1:$J$12,8,FALSE)</f>
        <v>-0.18604651162790697</v>
      </c>
      <c r="K20" s="2">
        <f>(J3-VLOOKUP($B3,Sheet2!$B$1:$J$12,9,FALSE))/VLOOKUP($B3,Sheet2!$B$1:$J$12,9,FALSE)</f>
        <v>0.33333333333333331</v>
      </c>
    </row>
    <row r="21" spans="1:11" x14ac:dyDescent="0.25">
      <c r="A21" s="15"/>
      <c r="B21" s="1">
        <v>4</v>
      </c>
      <c r="C21" t="s">
        <v>20</v>
      </c>
      <c r="D21" s="2">
        <f>(C4-VLOOKUP($B4,Sheet2!$B$1:$J$12,2,FALSE))/VLOOKUP($B4,Sheet2!$B$1:$J$12,2,FALSE)</f>
        <v>-0.20289855072463756</v>
      </c>
      <c r="E21" s="2">
        <f>(D4-VLOOKUP($B4,Sheet2!$B$1:$J$12,3,FALSE))/VLOOKUP($B4,Sheet2!$B$1:$J$12,3,FALSE)</f>
        <v>0.90909090909090906</v>
      </c>
      <c r="F21" s="4">
        <f>(E4-VLOOKUP($B4,Sheet2!$B$1:$J$12,4,FALSE))/VLOOKUP($B4,Sheet2!$B$1:$J$12,4,FALSE)</f>
        <v>0.34090909090909083</v>
      </c>
      <c r="G21" s="2">
        <f>(F4-VLOOKUP($B4,Sheet2!$B$1:$J$12,5,FALSE))/VLOOKUP($B4,Sheet2!$B$1:$J$12,5,FALSE)</f>
        <v>-1.1363636363636374E-2</v>
      </c>
      <c r="H21" s="2">
        <f>(G4-VLOOKUP($B4,Sheet2!$B$1:$J$12,6,FALSE))/VLOOKUP($B4,Sheet2!$B$1:$J$12,6,FALSE)</f>
        <v>-6.5395095367847406E-2</v>
      </c>
      <c r="I21" s="2">
        <f>(H4-VLOOKUP($B4,Sheet2!$B$1:$J$12,7,FALSE))/VLOOKUP($B4,Sheet2!$B$1:$J$12,7,FALSE)</f>
        <v>2.4</v>
      </c>
      <c r="J21" s="2">
        <f>(I4-VLOOKUP($B4,Sheet2!$B$1:$J$12,8,FALSE))/VLOOKUP($B4,Sheet2!$B$1:$J$12,8,FALSE)</f>
        <v>-0.44444444444444442</v>
      </c>
      <c r="K21" s="2">
        <f>(J4-VLOOKUP($B4,Sheet2!$B$1:$J$12,9,FALSE))/VLOOKUP($B4,Sheet2!$B$1:$J$12,9,FALSE)</f>
        <v>0.90909090909090906</v>
      </c>
    </row>
    <row r="22" spans="1:11" x14ac:dyDescent="0.25">
      <c r="B22" s="1">
        <v>7</v>
      </c>
      <c r="C22" t="s">
        <v>13</v>
      </c>
      <c r="D22" s="2">
        <f>(C5-VLOOKUP($B5,Sheet2!$B$1:$J$12,2,FALSE))/VLOOKUP($B5,Sheet2!$B$1:$J$12,2,FALSE)</f>
        <v>-0.10810810810810806</v>
      </c>
      <c r="E22" s="2">
        <f>(D5-VLOOKUP($B5,Sheet2!$B$1:$J$12,3,FALSE))/VLOOKUP($B5,Sheet2!$B$1:$J$12,3,FALSE)</f>
        <v>0.33333333333333331</v>
      </c>
      <c r="F22" s="4">
        <f>(E5-VLOOKUP($B5,Sheet2!$B$1:$J$12,4,FALSE))/VLOOKUP($B5,Sheet2!$B$1:$J$12,4,FALSE)</f>
        <v>0.13725490196078421</v>
      </c>
      <c r="G22" s="2">
        <f>(F5-VLOOKUP($B5,Sheet2!$B$1:$J$12,5,FALSE))/VLOOKUP($B5,Sheet2!$B$1:$J$12,5,FALSE)</f>
        <v>0</v>
      </c>
      <c r="H22" s="2">
        <f>(G5-VLOOKUP($B5,Sheet2!$B$1:$J$12,6,FALSE))/VLOOKUP($B5,Sheet2!$B$1:$J$12,6,FALSE)</f>
        <v>-2.4456521739130436E-2</v>
      </c>
      <c r="I22" s="2">
        <f>(H5-VLOOKUP($B5,Sheet2!$B$1:$J$12,7,FALSE))/VLOOKUP($B5,Sheet2!$B$1:$J$12,7,FALSE)</f>
        <v>1</v>
      </c>
      <c r="J22" s="2">
        <f>(I5-VLOOKUP($B5,Sheet2!$B$1:$J$12,8,FALSE))/VLOOKUP($B5,Sheet2!$B$1:$J$12,8,FALSE)</f>
        <v>-0.21951219512195122</v>
      </c>
      <c r="K22" s="2">
        <f>(J5-VLOOKUP($B5,Sheet2!$B$1:$J$12,9,FALSE))/VLOOKUP($B5,Sheet2!$B$1:$J$12,9,FALSE)</f>
        <v>0.34615384615384615</v>
      </c>
    </row>
    <row r="23" spans="1:11" x14ac:dyDescent="0.25">
      <c r="B23" s="1">
        <v>0</v>
      </c>
      <c r="C23" t="s">
        <v>16</v>
      </c>
      <c r="D23" s="2">
        <f>(C6-VLOOKUP($B6,Sheet2!$B$1:$J$12,2,FALSE))/VLOOKUP($B6,Sheet2!$B$1:$J$12,2,FALSE)</f>
        <v>3.1746031746031772E-2</v>
      </c>
      <c r="E23" s="2">
        <f>(D6-VLOOKUP($B6,Sheet2!$B$1:$J$12,3,FALSE))/VLOOKUP($B6,Sheet2!$B$1:$J$12,3,FALSE)</f>
        <v>0.30769230769230765</v>
      </c>
      <c r="F23" s="4">
        <f>(E6-VLOOKUP($B6,Sheet2!$B$1:$J$12,4,FALSE))/VLOOKUP($B6,Sheet2!$B$1:$J$12,4,FALSE)</f>
        <v>0.18749999999999994</v>
      </c>
      <c r="G23" s="2">
        <f>(F6-VLOOKUP($B6,Sheet2!$B$1:$J$12,5,FALSE))/VLOOKUP($B6,Sheet2!$B$1:$J$12,5,FALSE)</f>
        <v>2.2988505747126457E-2</v>
      </c>
      <c r="H23" s="2">
        <f>(G6-VLOOKUP($B6,Sheet2!$B$1:$J$12,6,FALSE))/VLOOKUP($B6,Sheet2!$B$1:$J$12,6,FALSE)</f>
        <v>-8.2872928176795577E-3</v>
      </c>
      <c r="I23" s="2">
        <f>(H6-VLOOKUP($B6,Sheet2!$B$1:$J$12,7,FALSE))/VLOOKUP($B6,Sheet2!$B$1:$J$12,7,FALSE)</f>
        <v>0.2</v>
      </c>
      <c r="J23" s="2">
        <f>(I6-VLOOKUP($B6,Sheet2!$B$1:$J$12,8,FALSE))/VLOOKUP($B6,Sheet2!$B$1:$J$12,8,FALSE)</f>
        <v>-0.1951219512195122</v>
      </c>
      <c r="K23" s="2">
        <f>(J6-VLOOKUP($B6,Sheet2!$B$1:$J$12,9,FALSE))/VLOOKUP($B6,Sheet2!$B$1:$J$12,9,FALSE)</f>
        <v>0.30769230769230771</v>
      </c>
    </row>
    <row r="24" spans="1:11" x14ac:dyDescent="0.25">
      <c r="B24" s="1">
        <v>5</v>
      </c>
      <c r="C24" t="s">
        <v>22</v>
      </c>
      <c r="D24" s="2">
        <f>(C7-VLOOKUP($B7,Sheet2!$B$1:$J$12,2,FALSE))/VLOOKUP($B7,Sheet2!$B$1:$J$12,2,FALSE)</f>
        <v>-0.38157894736842107</v>
      </c>
      <c r="E24" s="2">
        <f>(D7-VLOOKUP($B7,Sheet2!$B$1:$J$12,3,FALSE))/VLOOKUP($B7,Sheet2!$B$1:$J$12,3,FALSE)</f>
        <v>1.4999999999999996</v>
      </c>
      <c r="F24" s="4">
        <f>(E7-VLOOKUP($B7,Sheet2!$B$1:$J$12,4,FALSE))/VLOOKUP($B7,Sheet2!$B$1:$J$12,4,FALSE)</f>
        <v>0.36585365853658558</v>
      </c>
      <c r="G24" s="2">
        <f>(F7-VLOOKUP($B7,Sheet2!$B$1:$J$12,5,FALSE))/VLOOKUP($B7,Sheet2!$B$1:$J$12,5,FALSE)</f>
        <v>-4.5454545454545497E-2</v>
      </c>
      <c r="H24" s="2">
        <f>(G7-VLOOKUP($B7,Sheet2!$B$1:$J$12,6,FALSE))/VLOOKUP($B7,Sheet2!$B$1:$J$12,6,FALSE)</f>
        <v>-0.12668463611859837</v>
      </c>
      <c r="I24" s="2">
        <f>(H7-VLOOKUP($B7,Sheet2!$B$1:$J$12,7,FALSE))/VLOOKUP($B7,Sheet2!$B$1:$J$12,7,FALSE)</f>
        <v>7.833333333333333</v>
      </c>
      <c r="J24" s="2">
        <f>(I7-VLOOKUP($B7,Sheet2!$B$1:$J$12,8,FALSE))/VLOOKUP($B7,Sheet2!$B$1:$J$12,8,FALSE)</f>
        <v>-0.58333333333333337</v>
      </c>
      <c r="K24" s="2">
        <f>(J7-VLOOKUP($B7,Sheet2!$B$1:$J$12,9,FALSE))/VLOOKUP($B7,Sheet2!$B$1:$J$12,9,FALSE)</f>
        <v>1.4736842105263157</v>
      </c>
    </row>
    <row r="25" spans="1:11" x14ac:dyDescent="0.25">
      <c r="B25" s="1">
        <v>6</v>
      </c>
      <c r="C25" t="s">
        <v>18</v>
      </c>
      <c r="D25" s="2">
        <f>(C8-VLOOKUP($B8,Sheet2!$B$1:$J$12,2,FALSE))/VLOOKUP($B8,Sheet2!$B$1:$J$12,2,FALSE)</f>
        <v>-0.42307692307692307</v>
      </c>
      <c r="E25" s="2">
        <f>(D8-VLOOKUP($B8,Sheet2!$B$1:$J$12,3,FALSE))/VLOOKUP($B8,Sheet2!$B$1:$J$12,3,FALSE)</f>
        <v>1.4516129032258065</v>
      </c>
      <c r="F25" s="4">
        <f>(E8-VLOOKUP($B8,Sheet2!$B$1:$J$12,4,FALSE))/VLOOKUP($B8,Sheet2!$B$1:$J$12,4,FALSE)</f>
        <v>0.24444444444444452</v>
      </c>
      <c r="G25" s="2">
        <f>(F8-VLOOKUP($B8,Sheet2!$B$1:$J$12,5,FALSE))/VLOOKUP($B8,Sheet2!$B$1:$J$12,5,FALSE)</f>
        <v>-6.8181818181818246E-2</v>
      </c>
      <c r="H25" s="2">
        <f>(G8-VLOOKUP($B8,Sheet2!$B$1:$J$12,6,FALSE))/VLOOKUP($B8,Sheet2!$B$1:$J$12,6,FALSE)</f>
        <v>-0.15363881401617252</v>
      </c>
      <c r="I25" s="2">
        <f>(H8-VLOOKUP($B8,Sheet2!$B$1:$J$12,7,FALSE))/VLOOKUP($B8,Sheet2!$B$1:$J$12,7,FALSE)</f>
        <v>9.5</v>
      </c>
      <c r="J25" s="2">
        <f>(I8-VLOOKUP($B8,Sheet2!$B$1:$J$12,8,FALSE))/VLOOKUP($B8,Sheet2!$B$1:$J$12,8,FALSE)</f>
        <v>-0.65217391304347827</v>
      </c>
      <c r="K25" s="2">
        <f>(J8-VLOOKUP($B8,Sheet2!$B$1:$J$12,9,FALSE))/VLOOKUP($B8,Sheet2!$B$1:$J$12,9,FALSE)</f>
        <v>1.4285714285714286</v>
      </c>
    </row>
    <row r="26" spans="1:11" x14ac:dyDescent="0.25">
      <c r="B26" s="1">
        <v>1</v>
      </c>
      <c r="C26" t="s">
        <v>21</v>
      </c>
      <c r="D26" s="2">
        <f>(C9-VLOOKUP($B9,Sheet2!$B$1:$J$12,2,FALSE))/VLOOKUP($B9,Sheet2!$B$1:$J$12,2,FALSE)</f>
        <v>-0.28767123287671231</v>
      </c>
      <c r="E26" s="2">
        <f>(D9-VLOOKUP($B9,Sheet2!$B$1:$J$12,3,FALSE))/VLOOKUP($B9,Sheet2!$B$1:$J$12,3,FALSE)</f>
        <v>0.82142857142857129</v>
      </c>
      <c r="F26" s="4">
        <f>(E9-VLOOKUP($B9,Sheet2!$B$1:$J$12,4,FALSE))/VLOOKUP($B9,Sheet2!$B$1:$J$12,4,FALSE)</f>
        <v>0.2682926829268294</v>
      </c>
      <c r="G26" s="2">
        <f>(F9-VLOOKUP($B9,Sheet2!$B$1:$J$12,5,FALSE))/VLOOKUP($B9,Sheet2!$B$1:$J$12,5,FALSE)</f>
        <v>-2.2727272727272749E-2</v>
      </c>
      <c r="H26" s="2">
        <f>(G9-VLOOKUP($B9,Sheet2!$B$1:$J$12,6,FALSE))/VLOOKUP($B9,Sheet2!$B$1:$J$12,6,FALSE)</f>
        <v>-6.4864864864864868E-2</v>
      </c>
      <c r="I26" s="2">
        <f>(H9-VLOOKUP($B9,Sheet2!$B$1:$J$12,7,FALSE))/VLOOKUP($B9,Sheet2!$B$1:$J$12,7,FALSE)</f>
        <v>3.4285714285714284</v>
      </c>
      <c r="J26" s="2">
        <f>(I9-VLOOKUP($B9,Sheet2!$B$1:$J$12,8,FALSE))/VLOOKUP($B9,Sheet2!$B$1:$J$12,8,FALSE)</f>
        <v>-0.3125</v>
      </c>
      <c r="K26" s="2">
        <f>(J9-VLOOKUP($B9,Sheet2!$B$1:$J$12,9,FALSE))/VLOOKUP($B9,Sheet2!$B$1:$J$12,9,FALSE)</f>
        <v>0.78947368421052633</v>
      </c>
    </row>
    <row r="27" spans="1:11" x14ac:dyDescent="0.25">
      <c r="B27" s="1">
        <v>3</v>
      </c>
      <c r="C27" t="s">
        <v>17</v>
      </c>
      <c r="D27" s="2">
        <f>(C10-VLOOKUP($B10,Sheet2!$B$1:$J$12,2,FALSE))/VLOOKUP($B10,Sheet2!$B$1:$J$12,2,FALSE)</f>
        <v>-0.19753086419753088</v>
      </c>
      <c r="E27" s="2">
        <f>(D10-VLOOKUP($B10,Sheet2!$B$1:$J$12,3,FALSE))/VLOOKUP($B10,Sheet2!$B$1:$J$12,3,FALSE)</f>
        <v>0.2727272727272726</v>
      </c>
      <c r="F27" s="4">
        <f>(E10-VLOOKUP($B10,Sheet2!$B$1:$J$12,4,FALSE))/VLOOKUP($B10,Sheet2!$B$1:$J$12,4,FALSE)</f>
        <v>8.5106382978723485E-2</v>
      </c>
      <c r="G27" s="2">
        <f>(F10-VLOOKUP($B10,Sheet2!$B$1:$J$12,5,FALSE))/VLOOKUP($B10,Sheet2!$B$1:$J$12,5,FALSE)</f>
        <v>-1.1235955056179785E-2</v>
      </c>
      <c r="H27" s="2">
        <f>(G10-VLOOKUP($B10,Sheet2!$B$1:$J$12,6,FALSE))/VLOOKUP($B10,Sheet2!$B$1:$J$12,6,FALSE)</f>
        <v>-2.6881720430107527E-2</v>
      </c>
      <c r="I27" s="2">
        <f>(H10-VLOOKUP($B10,Sheet2!$B$1:$J$12,7,FALSE))/VLOOKUP($B10,Sheet2!$B$1:$J$12,7,FALSE)</f>
        <v>2</v>
      </c>
      <c r="J27" s="2">
        <f>(I10-VLOOKUP($B10,Sheet2!$B$1:$J$12,8,FALSE))/VLOOKUP($B10,Sheet2!$B$1:$J$12,8,FALSE)</f>
        <v>-0.13333333333333333</v>
      </c>
      <c r="K27" s="2">
        <f>(J10-VLOOKUP($B10,Sheet2!$B$1:$J$12,9,FALSE))/VLOOKUP($B10,Sheet2!$B$1:$J$12,9,FALSE)</f>
        <v>0.27272727272727271</v>
      </c>
    </row>
    <row r="28" spans="1:11" x14ac:dyDescent="0.25">
      <c r="B28" s="1">
        <v>9</v>
      </c>
      <c r="C28" t="s">
        <v>19</v>
      </c>
      <c r="D28" s="2">
        <f>(C11-VLOOKUP($B11,Sheet2!$B$1:$J$12,2,FALSE))/VLOOKUP($B11,Sheet2!$B$1:$J$12,2,FALSE)</f>
        <v>-0.21052631578947359</v>
      </c>
      <c r="E28" s="2">
        <f>(D11-VLOOKUP($B11,Sheet2!$B$1:$J$12,3,FALSE))/VLOOKUP($B11,Sheet2!$B$1:$J$12,3,FALSE)</f>
        <v>0.48648648648648662</v>
      </c>
      <c r="F28" s="4">
        <f>(E11-VLOOKUP($B11,Sheet2!$B$1:$J$12,4,FALSE))/VLOOKUP($B11,Sheet2!$B$1:$J$12,4,FALSE)</f>
        <v>0.11111111111111108</v>
      </c>
      <c r="G28" s="2">
        <f>(F11-VLOOKUP($B11,Sheet2!$B$1:$J$12,5,FALSE))/VLOOKUP($B11,Sheet2!$B$1:$J$12,5,FALSE)</f>
        <v>-3.4883720930232592E-2</v>
      </c>
      <c r="H28" s="2">
        <f>(G11-VLOOKUP($B11,Sheet2!$B$1:$J$12,6,FALSE))/VLOOKUP($B11,Sheet2!$B$1:$J$12,6,FALSE)</f>
        <v>-7.2625698324022353E-2</v>
      </c>
      <c r="I28" s="2">
        <f>(H11-VLOOKUP($B11,Sheet2!$B$1:$J$12,7,FALSE))/VLOOKUP($B11,Sheet2!$B$1:$J$12,7,FALSE)</f>
        <v>1.368421052631579</v>
      </c>
      <c r="J28" s="2">
        <f>(I11-VLOOKUP($B11,Sheet2!$B$1:$J$12,8,FALSE))/VLOOKUP($B11,Sheet2!$B$1:$J$12,8,FALSE)</f>
        <v>-0.2857142857142857</v>
      </c>
      <c r="K28" s="2">
        <f>(J11-VLOOKUP($B11,Sheet2!$B$1:$J$12,9,FALSE))/VLOOKUP($B11,Sheet2!$B$1:$J$12,9,FALSE)</f>
        <v>0.48</v>
      </c>
    </row>
  </sheetData>
  <mergeCells count="1">
    <mergeCell ref="A18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AFC9-AC06-7644-BD83-ACE381FC876A}">
  <dimension ref="A1:K28"/>
  <sheetViews>
    <sheetView topLeftCell="A3" workbookViewId="0">
      <selection activeCell="D19" sqref="D19"/>
    </sheetView>
  </sheetViews>
  <sheetFormatPr defaultColWidth="11" defaultRowHeight="15.75" x14ac:dyDescent="0.25"/>
  <cols>
    <col min="1" max="1" width="12.5" customWidth="1"/>
    <col min="2" max="2" width="23.375" bestFit="1" customWidth="1"/>
    <col min="3" max="3" width="8" customWidth="1"/>
    <col min="4" max="5" width="8.375" bestFit="1" customWidth="1"/>
    <col min="6" max="7" width="13.375" bestFit="1" customWidth="1"/>
    <col min="8" max="8" width="12.375" bestFit="1" customWidth="1"/>
    <col min="9" max="10" width="12.625" bestFit="1" customWidth="1"/>
    <col min="11" max="11" width="11.625" bestFit="1" customWidth="1"/>
  </cols>
  <sheetData>
    <row r="1" spans="1:10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s="1">
        <v>8</v>
      </c>
      <c r="B2" t="s">
        <v>14</v>
      </c>
      <c r="C2">
        <v>0.69</v>
      </c>
      <c r="D2">
        <v>0.52</v>
      </c>
      <c r="E2">
        <v>0.59</v>
      </c>
      <c r="F2">
        <v>0.89</v>
      </c>
      <c r="G2">
        <v>361</v>
      </c>
      <c r="H2">
        <v>16</v>
      </c>
      <c r="I2">
        <v>32</v>
      </c>
      <c r="J2">
        <v>35</v>
      </c>
    </row>
    <row r="3" spans="1:10" x14ac:dyDescent="0.25">
      <c r="A3" s="1">
        <v>2</v>
      </c>
      <c r="B3" t="s">
        <v>15</v>
      </c>
      <c r="C3">
        <v>0.67</v>
      </c>
      <c r="D3">
        <v>0.49</v>
      </c>
      <c r="E3">
        <v>0.56999999999999995</v>
      </c>
      <c r="F3">
        <v>0.89</v>
      </c>
      <c r="G3">
        <v>361</v>
      </c>
      <c r="H3">
        <v>16</v>
      </c>
      <c r="I3">
        <v>34</v>
      </c>
      <c r="J3">
        <v>33</v>
      </c>
    </row>
    <row r="4" spans="1:10" x14ac:dyDescent="0.25">
      <c r="A4" s="1">
        <v>6</v>
      </c>
      <c r="B4" t="s">
        <v>18</v>
      </c>
      <c r="C4">
        <v>0.46</v>
      </c>
      <c r="D4">
        <v>0.75</v>
      </c>
      <c r="E4">
        <v>0.56999999999999995</v>
      </c>
      <c r="F4">
        <v>0.83</v>
      </c>
      <c r="G4">
        <v>318</v>
      </c>
      <c r="H4">
        <v>59</v>
      </c>
      <c r="I4">
        <v>17</v>
      </c>
      <c r="J4">
        <v>50</v>
      </c>
    </row>
    <row r="5" spans="1:10" x14ac:dyDescent="0.25">
      <c r="A5" s="1">
        <v>7</v>
      </c>
      <c r="B5" t="s">
        <v>13</v>
      </c>
      <c r="C5">
        <v>0.64</v>
      </c>
      <c r="D5">
        <v>0.52</v>
      </c>
      <c r="E5">
        <v>0.56999999999999995</v>
      </c>
      <c r="F5">
        <v>0.88</v>
      </c>
      <c r="G5">
        <v>357</v>
      </c>
      <c r="H5">
        <v>20</v>
      </c>
      <c r="I5">
        <v>32</v>
      </c>
      <c r="J5">
        <v>35</v>
      </c>
    </row>
    <row r="6" spans="1:10" x14ac:dyDescent="0.25">
      <c r="A6" s="1">
        <v>4</v>
      </c>
      <c r="B6" t="s">
        <v>20</v>
      </c>
      <c r="C6">
        <v>0.54</v>
      </c>
      <c r="D6">
        <v>0.55000000000000004</v>
      </c>
      <c r="E6">
        <v>0.55000000000000004</v>
      </c>
      <c r="F6">
        <v>0.86</v>
      </c>
      <c r="G6">
        <v>346</v>
      </c>
      <c r="H6">
        <v>31</v>
      </c>
      <c r="I6">
        <v>30</v>
      </c>
      <c r="J6">
        <v>37</v>
      </c>
    </row>
    <row r="7" spans="1:10" x14ac:dyDescent="0.25">
      <c r="A7" s="1">
        <v>5</v>
      </c>
      <c r="B7" t="s">
        <v>22</v>
      </c>
      <c r="C7">
        <v>0.45</v>
      </c>
      <c r="D7">
        <v>0.72</v>
      </c>
      <c r="E7">
        <v>0.55000000000000004</v>
      </c>
      <c r="F7">
        <v>0.82</v>
      </c>
      <c r="G7">
        <v>318</v>
      </c>
      <c r="H7">
        <v>59</v>
      </c>
      <c r="I7">
        <v>19</v>
      </c>
      <c r="J7">
        <v>48</v>
      </c>
    </row>
    <row r="8" spans="1:10" x14ac:dyDescent="0.25">
      <c r="A8" s="1">
        <v>0</v>
      </c>
      <c r="B8" t="s">
        <v>16</v>
      </c>
      <c r="C8">
        <v>0.6</v>
      </c>
      <c r="D8">
        <v>0.45</v>
      </c>
      <c r="E8">
        <v>0.51</v>
      </c>
      <c r="F8">
        <v>0.87</v>
      </c>
      <c r="G8">
        <v>357</v>
      </c>
      <c r="H8">
        <v>20</v>
      </c>
      <c r="I8">
        <v>37</v>
      </c>
      <c r="J8">
        <v>30</v>
      </c>
    </row>
    <row r="9" spans="1:10" x14ac:dyDescent="0.25">
      <c r="A9" s="1">
        <v>9</v>
      </c>
      <c r="B9" t="s">
        <v>19</v>
      </c>
      <c r="C9">
        <v>0.46</v>
      </c>
      <c r="D9">
        <v>0.57999999999999996</v>
      </c>
      <c r="E9">
        <v>0.51</v>
      </c>
      <c r="F9">
        <v>0.83</v>
      </c>
      <c r="G9">
        <v>331</v>
      </c>
      <c r="H9">
        <v>46</v>
      </c>
      <c r="I9">
        <v>28</v>
      </c>
      <c r="J9">
        <v>39</v>
      </c>
    </row>
    <row r="10" spans="1:10" x14ac:dyDescent="0.25">
      <c r="A10" s="1">
        <v>1</v>
      </c>
      <c r="B10" t="s">
        <v>21</v>
      </c>
      <c r="C10">
        <v>0.55000000000000004</v>
      </c>
      <c r="D10">
        <v>0.46</v>
      </c>
      <c r="E10">
        <v>0.5</v>
      </c>
      <c r="F10">
        <v>0.86</v>
      </c>
      <c r="G10">
        <v>352</v>
      </c>
      <c r="H10">
        <v>25</v>
      </c>
      <c r="I10">
        <v>36</v>
      </c>
      <c r="J10">
        <v>31</v>
      </c>
    </row>
    <row r="11" spans="1:10" x14ac:dyDescent="0.25">
      <c r="A11" s="1">
        <v>3</v>
      </c>
      <c r="B11" t="s">
        <v>17</v>
      </c>
      <c r="C11">
        <v>0.61</v>
      </c>
      <c r="D11">
        <v>0.42</v>
      </c>
      <c r="E11">
        <v>0.5</v>
      </c>
      <c r="F11">
        <v>0.87</v>
      </c>
      <c r="G11">
        <v>359</v>
      </c>
      <c r="H11">
        <v>18</v>
      </c>
      <c r="I11">
        <v>39</v>
      </c>
      <c r="J11">
        <v>28</v>
      </c>
    </row>
    <row r="12" spans="1:10" x14ac:dyDescent="0.25">
      <c r="A12" s="1" t="s">
        <v>27</v>
      </c>
      <c r="B12" t="s">
        <v>26</v>
      </c>
      <c r="C12" t="s">
        <v>37</v>
      </c>
    </row>
    <row r="13" spans="1:10" x14ac:dyDescent="0.25">
      <c r="A13" s="1"/>
    </row>
    <row r="14" spans="1:10" x14ac:dyDescent="0.25">
      <c r="A14" s="1"/>
      <c r="B14" t="s">
        <v>36</v>
      </c>
      <c r="E14">
        <f>AVERAGE(E2:E11)</f>
        <v>0.54199999999999993</v>
      </c>
    </row>
    <row r="15" spans="1:10" x14ac:dyDescent="0.25">
      <c r="A15" s="1"/>
    </row>
    <row r="16" spans="1:10" x14ac:dyDescent="0.25">
      <c r="A16" s="1"/>
    </row>
    <row r="17" spans="1:11" x14ac:dyDescent="0.25">
      <c r="A17" s="1"/>
    </row>
    <row r="18" spans="1:11" x14ac:dyDescent="0.25">
      <c r="A18" s="16" t="s">
        <v>31</v>
      </c>
      <c r="B18" s="1"/>
      <c r="C18" s="1" t="s">
        <v>4</v>
      </c>
      <c r="D18" s="1" t="s">
        <v>5</v>
      </c>
      <c r="E18" s="1" t="s">
        <v>6</v>
      </c>
      <c r="F18" s="1" t="s">
        <v>7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12</v>
      </c>
    </row>
    <row r="19" spans="1:11" x14ac:dyDescent="0.25">
      <c r="A19" s="17"/>
      <c r="B19" s="1">
        <v>8</v>
      </c>
      <c r="C19" t="s">
        <v>14</v>
      </c>
      <c r="D19" s="2">
        <f>(C2-VLOOKUP($B2,Sheet3!$B$1:$J$12,2,FALSE))/VLOOKUP($B2,Sheet3!$B$1:$J$12,2,FALSE)</f>
        <v>2.9850746268656577E-2</v>
      </c>
      <c r="E19" s="2">
        <f>(D2-VLOOKUP($B2,Sheet3!$B$1:$J$12,3,FALSE))/VLOOKUP($B2,Sheet3!$B$1:$J$12,3,FALSE)</f>
        <v>-3.703703703703707E-2</v>
      </c>
      <c r="F19" s="2">
        <f>(E2-VLOOKUP($B2,Sheet3!$B$1:$J$12,4,FALSE))/VLOOKUP($B2,Sheet3!$B$1:$J$12,4,FALSE)</f>
        <v>-1.6666666666666684E-2</v>
      </c>
      <c r="G19" s="2">
        <f>(F2-VLOOKUP($B2,Sheet3!$B$1:$J$12,5,FALSE))/VLOOKUP($B2,Sheet3!$B$1:$J$12,5,FALSE)</f>
        <v>0</v>
      </c>
      <c r="H19" s="2">
        <f>(G2-VLOOKUP($B2,Sheet3!$B$1:$J$12,6,FALSE))/VLOOKUP($B2,Sheet3!$B$1:$J$12,6,FALSE)</f>
        <v>5.5710306406685237E-3</v>
      </c>
      <c r="I19" s="2">
        <f>(H2-VLOOKUP($B2,Sheet3!$B$1:$J$12,7,FALSE))/VLOOKUP($B2,Sheet3!$B$1:$J$12,7,FALSE)</f>
        <v>-0.1111111111111111</v>
      </c>
      <c r="J19" s="2">
        <f>(I2-VLOOKUP($B2,Sheet3!$B$1:$J$12,8,FALSE))/VLOOKUP($B2,Sheet3!$B$1:$J$12,8,FALSE)</f>
        <v>3.2258064516129031E-2</v>
      </c>
      <c r="K19" s="2">
        <f>(J2-VLOOKUP($B2,Sheet3!$B$1:$J$12,9,FALSE))/VLOOKUP($B2,Sheet3!$B$1:$J$12,9,FALSE)</f>
        <v>-2.7777777777777776E-2</v>
      </c>
    </row>
    <row r="20" spans="1:11" x14ac:dyDescent="0.25">
      <c r="A20" s="17"/>
      <c r="B20" s="1">
        <v>2</v>
      </c>
      <c r="C20" t="s">
        <v>15</v>
      </c>
      <c r="D20" s="2">
        <f>(C3-VLOOKUP($B3,Sheet3!$B$1:$J$12,2,FALSE))/VLOOKUP($B3,Sheet3!$B$1:$J$12,2,FALSE)</f>
        <v>-0.1184210526315789</v>
      </c>
      <c r="E20" s="2">
        <f>(D3-VLOOKUP($B3,Sheet3!$B$1:$J$12,3,FALSE))/VLOOKUP($B3,Sheet3!$B$1:$J$12,3,FALSE)</f>
        <v>2.0833333333333353E-2</v>
      </c>
      <c r="F20" s="2">
        <f>(E3-VLOOKUP($B3,Sheet3!$B$1:$J$12,4,FALSE))/VLOOKUP($B3,Sheet3!$B$1:$J$12,4,FALSE)</f>
        <v>-3.3898305084745797E-2</v>
      </c>
      <c r="G20" s="2">
        <f>(F3-VLOOKUP($B3,Sheet3!$B$1:$J$12,5,FALSE))/VLOOKUP($B3,Sheet3!$B$1:$J$12,5,FALSE)</f>
        <v>-1.111111111111112E-2</v>
      </c>
      <c r="H20" s="2">
        <f>(G3-VLOOKUP($B3,Sheet3!$B$1:$J$12,6,FALSE))/VLOOKUP($B3,Sheet3!$B$1:$J$12,6,FALSE)</f>
        <v>-1.6348773841961851E-2</v>
      </c>
      <c r="I20" s="2">
        <f>(H3-VLOOKUP($B3,Sheet3!$B$1:$J$12,7,FALSE))/VLOOKUP($B3,Sheet3!$B$1:$J$12,7,FALSE)</f>
        <v>0.6</v>
      </c>
      <c r="J20" s="2">
        <f>(I3-VLOOKUP($B3,Sheet3!$B$1:$J$12,8,FALSE))/VLOOKUP($B3,Sheet3!$B$1:$J$12,8,FALSE)</f>
        <v>-2.8571428571428571E-2</v>
      </c>
      <c r="K20" s="2">
        <f>(J3-VLOOKUP($B3,Sheet3!$B$1:$J$12,9,FALSE))/VLOOKUP($B3,Sheet3!$B$1:$J$12,9,FALSE)</f>
        <v>3.125E-2</v>
      </c>
    </row>
    <row r="21" spans="1:11" x14ac:dyDescent="0.25">
      <c r="A21" s="17"/>
      <c r="B21" s="1">
        <v>4</v>
      </c>
      <c r="C21" t="s">
        <v>18</v>
      </c>
      <c r="D21" s="2">
        <f>(C4-VLOOKUP($B4,Sheet3!$B$1:$J$12,2,FALSE))/VLOOKUP($B4,Sheet3!$B$1:$J$12,2,FALSE)</f>
        <v>2.222222222222224E-2</v>
      </c>
      <c r="E21" s="2">
        <f>(D4-VLOOKUP($B4,Sheet3!$B$1:$J$12,3,FALSE))/VLOOKUP($B4,Sheet3!$B$1:$J$12,3,FALSE)</f>
        <v>-1.3157894736842117E-2</v>
      </c>
      <c r="F21" s="2">
        <f>(E4-VLOOKUP($B4,Sheet3!$B$1:$J$12,4,FALSE))/VLOOKUP($B4,Sheet3!$B$1:$J$12,4,FALSE)</f>
        <v>1.7857142857142672E-2</v>
      </c>
      <c r="G21" s="2">
        <f>(F4-VLOOKUP($B4,Sheet3!$B$1:$J$12,5,FALSE))/VLOOKUP($B4,Sheet3!$B$1:$J$12,5,FALSE)</f>
        <v>1.2195121951219523E-2</v>
      </c>
      <c r="H21" s="2">
        <f>(G4-VLOOKUP($B4,Sheet3!$B$1:$J$12,6,FALSE))/VLOOKUP($B4,Sheet3!$B$1:$J$12,6,FALSE)</f>
        <v>1.2738853503184714E-2</v>
      </c>
      <c r="I21" s="2">
        <f>(H4-VLOOKUP($B4,Sheet3!$B$1:$J$12,7,FALSE))/VLOOKUP($B4,Sheet3!$B$1:$J$12,7,FALSE)</f>
        <v>-6.3492063492063489E-2</v>
      </c>
      <c r="J21" s="2">
        <f>(I4-VLOOKUP($B4,Sheet3!$B$1:$J$12,8,FALSE))/VLOOKUP($B4,Sheet3!$B$1:$J$12,8,FALSE)</f>
        <v>6.25E-2</v>
      </c>
      <c r="K21" s="2">
        <f>(J4-VLOOKUP($B4,Sheet3!$B$1:$J$12,9,FALSE))/VLOOKUP($B4,Sheet3!$B$1:$J$12,9,FALSE)</f>
        <v>-1.9607843137254902E-2</v>
      </c>
    </row>
    <row r="22" spans="1:11" x14ac:dyDescent="0.25">
      <c r="A22" s="17"/>
      <c r="B22" s="1">
        <v>7</v>
      </c>
      <c r="C22" t="s">
        <v>13</v>
      </c>
      <c r="D22" s="2">
        <f>(C5-VLOOKUP($B5,Sheet3!$B$1:$J$12,2,FALSE))/VLOOKUP($B5,Sheet3!$B$1:$J$12,2,FALSE)</f>
        <v>-3.0303030303030328E-2</v>
      </c>
      <c r="E22" s="2">
        <f>(D5-VLOOKUP($B5,Sheet3!$B$1:$J$12,3,FALSE))/VLOOKUP($B5,Sheet3!$B$1:$J$12,3,FALSE)</f>
        <v>0</v>
      </c>
      <c r="F22" s="2">
        <f>(E5-VLOOKUP($B5,Sheet3!$B$1:$J$12,4,FALSE))/VLOOKUP($B5,Sheet3!$B$1:$J$12,4,FALSE)</f>
        <v>-1.7241379310344845E-2</v>
      </c>
      <c r="G22" s="2">
        <f>(F5-VLOOKUP($B5,Sheet3!$B$1:$J$12,5,FALSE))/VLOOKUP($B5,Sheet3!$B$1:$J$12,5,FALSE)</f>
        <v>-1.1235955056179785E-2</v>
      </c>
      <c r="H22" s="2">
        <f>(G5-VLOOKUP($B5,Sheet3!$B$1:$J$12,6,FALSE))/VLOOKUP($B5,Sheet3!$B$1:$J$12,6,FALSE)</f>
        <v>-5.5710306406685237E-3</v>
      </c>
      <c r="I22" s="2">
        <f>(H5-VLOOKUP($B5,Sheet3!$B$1:$J$12,7,FALSE))/VLOOKUP($B5,Sheet3!$B$1:$J$12,7,FALSE)</f>
        <v>0.1111111111111111</v>
      </c>
      <c r="J22" s="2">
        <f>(I5-VLOOKUP($B5,Sheet3!$B$1:$J$12,8,FALSE))/VLOOKUP($B5,Sheet3!$B$1:$J$12,8,FALSE)</f>
        <v>0</v>
      </c>
      <c r="K22" s="2">
        <f>(J5-VLOOKUP($B5,Sheet3!$B$1:$J$12,9,FALSE))/VLOOKUP($B5,Sheet3!$B$1:$J$12,9,FALSE)</f>
        <v>0</v>
      </c>
    </row>
    <row r="23" spans="1:11" x14ac:dyDescent="0.25">
      <c r="A23" s="17"/>
      <c r="B23" s="1">
        <v>0</v>
      </c>
      <c r="C23" t="s">
        <v>20</v>
      </c>
      <c r="D23" s="2">
        <f>(C6-VLOOKUP($B6,Sheet3!$B$1:$J$12,2,FALSE))/VLOOKUP($B6,Sheet3!$B$1:$J$12,2,FALSE)</f>
        <v>-1.8181818181818195E-2</v>
      </c>
      <c r="E23" s="2">
        <f>(D6-VLOOKUP($B6,Sheet3!$B$1:$J$12,3,FALSE))/VLOOKUP($B6,Sheet3!$B$1:$J$12,3,FALSE)</f>
        <v>-0.12698412698412692</v>
      </c>
      <c r="F23" s="2">
        <f>(E6-VLOOKUP($B6,Sheet3!$B$1:$J$12,4,FALSE))/VLOOKUP($B6,Sheet3!$B$1:$J$12,4,FALSE)</f>
        <v>-6.77966101694914E-2</v>
      </c>
      <c r="G23" s="2">
        <f>(F6-VLOOKUP($B6,Sheet3!$B$1:$J$12,5,FALSE))/VLOOKUP($B6,Sheet3!$B$1:$J$12,5,FALSE)</f>
        <v>-1.1494252873563229E-2</v>
      </c>
      <c r="H23" s="2">
        <f>(G6-VLOOKUP($B6,Sheet3!$B$1:$J$12,6,FALSE))/VLOOKUP($B6,Sheet3!$B$1:$J$12,6,FALSE)</f>
        <v>8.7463556851311956E-3</v>
      </c>
      <c r="I23" s="2">
        <f>(H6-VLOOKUP($B6,Sheet3!$B$1:$J$12,7,FALSE))/VLOOKUP($B6,Sheet3!$B$1:$J$12,7,FALSE)</f>
        <v>-8.8235294117647065E-2</v>
      </c>
      <c r="J23" s="2">
        <f>(I6-VLOOKUP($B6,Sheet3!$B$1:$J$12,8,FALSE))/VLOOKUP($B6,Sheet3!$B$1:$J$12,8,FALSE)</f>
        <v>0.2</v>
      </c>
      <c r="K23" s="2">
        <f>(J6-VLOOKUP($B6,Sheet3!$B$1:$J$12,9,FALSE))/VLOOKUP($B6,Sheet3!$B$1:$J$12,9,FALSE)</f>
        <v>-0.11904761904761904</v>
      </c>
    </row>
    <row r="24" spans="1:11" x14ac:dyDescent="0.25">
      <c r="B24" s="1">
        <v>5</v>
      </c>
      <c r="C24" t="s">
        <v>22</v>
      </c>
      <c r="D24" s="2">
        <f>(C7-VLOOKUP($B7,Sheet3!$B$1:$J$12,2,FALSE))/VLOOKUP($B7,Sheet3!$B$1:$J$12,2,FALSE)</f>
        <v>-4.2553191489361625E-2</v>
      </c>
      <c r="E24" s="2">
        <f>(D7-VLOOKUP($B7,Sheet3!$B$1:$J$12,3,FALSE))/VLOOKUP($B7,Sheet3!$B$1:$J$12,3,FALSE)</f>
        <v>2.8571428571428598E-2</v>
      </c>
      <c r="F24" s="2">
        <f>(E7-VLOOKUP($B7,Sheet3!$B$1:$J$12,4,FALSE))/VLOOKUP($B7,Sheet3!$B$1:$J$12,4,FALSE)</f>
        <v>-1.785714285714287E-2</v>
      </c>
      <c r="G24" s="2">
        <f>(F7-VLOOKUP($B7,Sheet3!$B$1:$J$12,5,FALSE))/VLOOKUP($B7,Sheet3!$B$1:$J$12,5,FALSE)</f>
        <v>-2.3809523809523832E-2</v>
      </c>
      <c r="H24" s="2">
        <f>(G7-VLOOKUP($B7,Sheet3!$B$1:$J$12,6,FALSE))/VLOOKUP($B7,Sheet3!$B$1:$J$12,6,FALSE)</f>
        <v>-1.8518518518518517E-2</v>
      </c>
      <c r="I24" s="2">
        <f>(H7-VLOOKUP($B7,Sheet3!$B$1:$J$12,7,FALSE))/VLOOKUP($B7,Sheet3!$B$1:$J$12,7,FALSE)</f>
        <v>0.11320754716981132</v>
      </c>
      <c r="J24" s="2">
        <f>(I7-VLOOKUP($B7,Sheet3!$B$1:$J$12,8,FALSE))/VLOOKUP($B7,Sheet3!$B$1:$J$12,8,FALSE)</f>
        <v>-0.05</v>
      </c>
      <c r="K24" s="2">
        <f>(J7-VLOOKUP($B7,Sheet3!$B$1:$J$12,9,FALSE))/VLOOKUP($B7,Sheet3!$B$1:$J$12,9,FALSE)</f>
        <v>2.1276595744680851E-2</v>
      </c>
    </row>
    <row r="25" spans="1:11" x14ac:dyDescent="0.25">
      <c r="B25" s="1">
        <v>6</v>
      </c>
      <c r="C25" t="s">
        <v>16</v>
      </c>
      <c r="D25" s="2">
        <f>(C8-VLOOKUP($B8,Sheet3!$B$1:$J$12,2,FALSE))/VLOOKUP($B8,Sheet3!$B$1:$J$12,2,FALSE)</f>
        <v>-7.6923076923076983E-2</v>
      </c>
      <c r="E25" s="2">
        <f>(D8-VLOOKUP($B8,Sheet3!$B$1:$J$12,3,FALSE))/VLOOKUP($B8,Sheet3!$B$1:$J$12,3,FALSE)</f>
        <v>-0.11764705882352941</v>
      </c>
      <c r="F25" s="2">
        <f>(E8-VLOOKUP($B8,Sheet3!$B$1:$J$12,4,FALSE))/VLOOKUP($B8,Sheet3!$B$1:$J$12,4,FALSE)</f>
        <v>-0.10526315789473675</v>
      </c>
      <c r="G25" s="2">
        <f>(F8-VLOOKUP($B8,Sheet3!$B$1:$J$12,5,FALSE))/VLOOKUP($B8,Sheet3!$B$1:$J$12,5,FALSE)</f>
        <v>-2.2471910112359571E-2</v>
      </c>
      <c r="H25" s="2">
        <f>(G8-VLOOKUP($B8,Sheet3!$B$1:$J$12,6,FALSE))/VLOOKUP($B8,Sheet3!$B$1:$J$12,6,FALSE)</f>
        <v>-5.5710306406685237E-3</v>
      </c>
      <c r="I25" s="2">
        <f>(H8-VLOOKUP($B8,Sheet3!$B$1:$J$12,7,FALSE))/VLOOKUP($B8,Sheet3!$B$1:$J$12,7,FALSE)</f>
        <v>0.1111111111111111</v>
      </c>
      <c r="J25" s="2">
        <f>(I8-VLOOKUP($B8,Sheet3!$B$1:$J$12,8,FALSE))/VLOOKUP($B8,Sheet3!$B$1:$J$12,8,FALSE)</f>
        <v>0.12121212121212122</v>
      </c>
      <c r="K25" s="2">
        <f>(J8-VLOOKUP($B8,Sheet3!$B$1:$J$12,9,FALSE))/VLOOKUP($B8,Sheet3!$B$1:$J$12,9,FALSE)</f>
        <v>-0.11764705882352941</v>
      </c>
    </row>
    <row r="26" spans="1:11" x14ac:dyDescent="0.25">
      <c r="B26" s="1">
        <v>1</v>
      </c>
      <c r="C26" t="s">
        <v>19</v>
      </c>
      <c r="D26" s="2">
        <f>(C9-VLOOKUP($B9,Sheet3!$B$1:$J$12,2,FALSE))/VLOOKUP($B9,Sheet3!$B$1:$J$12,2,FALSE)</f>
        <v>2.222222222222224E-2</v>
      </c>
      <c r="E26" s="2">
        <f>(D9-VLOOKUP($B9,Sheet3!$B$1:$J$12,3,FALSE))/VLOOKUP($B9,Sheet3!$B$1:$J$12,3,FALSE)</f>
        <v>5.454545454545439E-2</v>
      </c>
      <c r="F26" s="2">
        <f>(E9-VLOOKUP($B9,Sheet3!$B$1:$J$12,4,FALSE))/VLOOKUP($B9,Sheet3!$B$1:$J$12,4,FALSE)</f>
        <v>2.0000000000000018E-2</v>
      </c>
      <c r="G26" s="2">
        <f>(F9-VLOOKUP($B9,Sheet3!$B$1:$J$12,5,FALSE))/VLOOKUP($B9,Sheet3!$B$1:$J$12,5,FALSE)</f>
        <v>0</v>
      </c>
      <c r="H26" s="2">
        <f>(G9-VLOOKUP($B9,Sheet3!$B$1:$J$12,6,FALSE))/VLOOKUP($B9,Sheet3!$B$1:$J$12,6,FALSE)</f>
        <v>-3.0120481927710845E-3</v>
      </c>
      <c r="I26" s="2">
        <f>(H9-VLOOKUP($B9,Sheet3!$B$1:$J$12,7,FALSE))/VLOOKUP($B9,Sheet3!$B$1:$J$12,7,FALSE)</f>
        <v>2.2222222222222223E-2</v>
      </c>
      <c r="J26" s="2">
        <f>(I9-VLOOKUP($B9,Sheet3!$B$1:$J$12,8,FALSE))/VLOOKUP($B9,Sheet3!$B$1:$J$12,8,FALSE)</f>
        <v>-6.6666666666666666E-2</v>
      </c>
      <c r="K26" s="2">
        <f>(J9-VLOOKUP($B9,Sheet3!$B$1:$J$12,9,FALSE))/VLOOKUP($B9,Sheet3!$B$1:$J$12,9,FALSE)</f>
        <v>5.4054054054054057E-2</v>
      </c>
    </row>
    <row r="27" spans="1:11" x14ac:dyDescent="0.25">
      <c r="B27" s="1">
        <v>3</v>
      </c>
      <c r="C27" t="s">
        <v>21</v>
      </c>
      <c r="D27" s="2">
        <f>(C10-VLOOKUP($B10,Sheet3!$B$1:$J$12,2,FALSE))/VLOOKUP($B10,Sheet3!$B$1:$J$12,2,FALSE)</f>
        <v>5.7692307692307744E-2</v>
      </c>
      <c r="E27" s="2">
        <f>(D10-VLOOKUP($B10,Sheet3!$B$1:$J$12,3,FALSE))/VLOOKUP($B10,Sheet3!$B$1:$J$12,3,FALSE)</f>
        <v>-9.8039215686274481E-2</v>
      </c>
      <c r="F27" s="2">
        <f>(E10-VLOOKUP($B10,Sheet3!$B$1:$J$12,4,FALSE))/VLOOKUP($B10,Sheet3!$B$1:$J$12,4,FALSE)</f>
        <v>-3.8461538461538491E-2</v>
      </c>
      <c r="G27" s="2">
        <f>(F10-VLOOKUP($B10,Sheet3!$B$1:$J$12,5,FALSE))/VLOOKUP($B10,Sheet3!$B$1:$J$12,5,FALSE)</f>
        <v>0</v>
      </c>
      <c r="H27" s="2">
        <f>(G10-VLOOKUP($B10,Sheet3!$B$1:$J$12,6,FALSE))/VLOOKUP($B10,Sheet3!$B$1:$J$12,6,FALSE)</f>
        <v>1.7341040462427744E-2</v>
      </c>
      <c r="I27" s="2">
        <f>(H10-VLOOKUP($B10,Sheet3!$B$1:$J$12,7,FALSE))/VLOOKUP($B10,Sheet3!$B$1:$J$12,7,FALSE)</f>
        <v>-0.19354838709677419</v>
      </c>
      <c r="J27" s="2">
        <f>(I10-VLOOKUP($B10,Sheet3!$B$1:$J$12,8,FALSE))/VLOOKUP($B10,Sheet3!$B$1:$J$12,8,FALSE)</f>
        <v>9.0909090909090912E-2</v>
      </c>
      <c r="K27" s="2">
        <f>(J10-VLOOKUP($B10,Sheet3!$B$1:$J$12,9,FALSE))/VLOOKUP($B10,Sheet3!$B$1:$J$12,9,FALSE)</f>
        <v>-8.8235294117647065E-2</v>
      </c>
    </row>
    <row r="28" spans="1:11" x14ac:dyDescent="0.25">
      <c r="B28" s="1">
        <v>9</v>
      </c>
      <c r="C28" t="s">
        <v>17</v>
      </c>
      <c r="D28" s="2">
        <f>(C11-VLOOKUP($B11,Sheet3!$B$1:$J$12,2,FALSE))/VLOOKUP($B11,Sheet3!$B$1:$J$12,2,FALSE)</f>
        <v>-6.153846153846159E-2</v>
      </c>
      <c r="E28" s="2">
        <f>(D11-VLOOKUP($B11,Sheet3!$B$1:$J$12,3,FALSE))/VLOOKUP($B11,Sheet3!$B$1:$J$12,3,FALSE)</f>
        <v>0</v>
      </c>
      <c r="F28" s="2">
        <f>(E11-VLOOKUP($B11,Sheet3!$B$1:$J$12,4,FALSE))/VLOOKUP($B11,Sheet3!$B$1:$J$12,4,FALSE)</f>
        <v>-1.9607843137254919E-2</v>
      </c>
      <c r="G28" s="2">
        <f>(F11-VLOOKUP($B11,Sheet3!$B$1:$J$12,5,FALSE))/VLOOKUP($B11,Sheet3!$B$1:$J$12,5,FALSE)</f>
        <v>-1.1363636363636374E-2</v>
      </c>
      <c r="H28" s="2">
        <f>(G11-VLOOKUP($B11,Sheet3!$B$1:$J$12,6,FALSE))/VLOOKUP($B11,Sheet3!$B$1:$J$12,6,FALSE)</f>
        <v>-8.2872928176795577E-3</v>
      </c>
      <c r="I28" s="2">
        <f>(H11-VLOOKUP($B11,Sheet3!$B$1:$J$12,7,FALSE))/VLOOKUP($B11,Sheet3!$B$1:$J$12,7,FALSE)</f>
        <v>0.2</v>
      </c>
      <c r="J28" s="2">
        <f>(I11-VLOOKUP($B11,Sheet3!$B$1:$J$12,8,FALSE))/VLOOKUP($B11,Sheet3!$B$1:$J$12,8,FALSE)</f>
        <v>0</v>
      </c>
      <c r="K28" s="2">
        <f>(J11-VLOOKUP($B11,Sheet3!$B$1:$J$12,9,FALSE))/VLOOKUP($B11,Sheet3!$B$1:$J$12,9,FALSE)</f>
        <v>0</v>
      </c>
    </row>
  </sheetData>
  <mergeCells count="1">
    <mergeCell ref="A18:A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EEEE-D6AB-D049-86D9-6B185FE1C1FA}">
  <dimension ref="A1:J14"/>
  <sheetViews>
    <sheetView workbookViewId="0">
      <selection activeCell="G18" sqref="G18"/>
    </sheetView>
  </sheetViews>
  <sheetFormatPr defaultColWidth="11" defaultRowHeight="15.75" x14ac:dyDescent="0.25"/>
  <cols>
    <col min="1" max="1" width="2.125" bestFit="1" customWidth="1"/>
    <col min="2" max="2" width="23.375" bestFit="1" customWidth="1"/>
    <col min="3" max="3" width="8.375" customWidth="1"/>
    <col min="4" max="4" width="5.875" bestFit="1" customWidth="1"/>
    <col min="5" max="5" width="8.125" bestFit="1" customWidth="1"/>
    <col min="6" max="6" width="13.375" bestFit="1" customWidth="1"/>
    <col min="7" max="7" width="12.375" bestFit="1" customWidth="1"/>
    <col min="8" max="8" width="12" bestFit="1" customWidth="1"/>
    <col min="9" max="9" width="12.625" bestFit="1" customWidth="1"/>
    <col min="10" max="10" width="11.625" bestFit="1" customWidth="1"/>
  </cols>
  <sheetData>
    <row r="1" spans="1:10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s="1">
        <v>0</v>
      </c>
      <c r="B2" t="s">
        <v>16</v>
      </c>
      <c r="C2">
        <v>0.65</v>
      </c>
      <c r="D2">
        <v>0.54</v>
      </c>
      <c r="E2">
        <v>0.59</v>
      </c>
      <c r="F2">
        <v>0.89</v>
      </c>
      <c r="G2">
        <v>358</v>
      </c>
      <c r="H2">
        <v>19</v>
      </c>
      <c r="I2">
        <v>31</v>
      </c>
      <c r="J2">
        <v>36</v>
      </c>
    </row>
    <row r="3" spans="1:10" x14ac:dyDescent="0.25">
      <c r="A3" s="1">
        <v>1</v>
      </c>
      <c r="B3" t="s">
        <v>21</v>
      </c>
      <c r="C3">
        <v>0.61</v>
      </c>
      <c r="D3">
        <v>0.51</v>
      </c>
      <c r="E3">
        <v>0.55000000000000004</v>
      </c>
      <c r="F3">
        <v>0.88</v>
      </c>
      <c r="G3">
        <v>355</v>
      </c>
      <c r="H3">
        <v>22</v>
      </c>
      <c r="I3">
        <v>33</v>
      </c>
      <c r="J3">
        <v>34</v>
      </c>
    </row>
    <row r="4" spans="1:10" x14ac:dyDescent="0.25">
      <c r="A4" s="1">
        <v>5</v>
      </c>
      <c r="B4" t="s">
        <v>22</v>
      </c>
      <c r="C4">
        <v>0.51</v>
      </c>
      <c r="D4">
        <v>0.6</v>
      </c>
      <c r="E4">
        <v>0.55000000000000004</v>
      </c>
      <c r="F4">
        <v>0.85</v>
      </c>
      <c r="G4">
        <v>338</v>
      </c>
      <c r="H4">
        <v>39</v>
      </c>
      <c r="I4">
        <v>27</v>
      </c>
      <c r="J4">
        <v>40</v>
      </c>
    </row>
    <row r="5" spans="1:10" x14ac:dyDescent="0.25">
      <c r="A5" s="1">
        <v>2</v>
      </c>
      <c r="B5" t="s">
        <v>15</v>
      </c>
      <c r="C5">
        <v>0.62</v>
      </c>
      <c r="D5">
        <v>0.48</v>
      </c>
      <c r="E5">
        <v>0.54</v>
      </c>
      <c r="F5">
        <v>0.88</v>
      </c>
      <c r="G5">
        <v>357</v>
      </c>
      <c r="H5">
        <v>20</v>
      </c>
      <c r="I5">
        <v>35</v>
      </c>
      <c r="J5">
        <v>32</v>
      </c>
    </row>
    <row r="6" spans="1:10" x14ac:dyDescent="0.25">
      <c r="A6" s="1">
        <v>6</v>
      </c>
      <c r="B6" t="s">
        <v>18</v>
      </c>
      <c r="C6">
        <v>0.44</v>
      </c>
      <c r="D6">
        <v>0.7</v>
      </c>
      <c r="E6">
        <v>0.54</v>
      </c>
      <c r="F6">
        <v>0.82</v>
      </c>
      <c r="G6">
        <v>316</v>
      </c>
      <c r="H6">
        <v>61</v>
      </c>
      <c r="I6">
        <v>20</v>
      </c>
      <c r="J6">
        <v>47</v>
      </c>
    </row>
    <row r="7" spans="1:10" x14ac:dyDescent="0.25">
      <c r="A7" s="1">
        <v>7</v>
      </c>
      <c r="B7" t="s">
        <v>13</v>
      </c>
      <c r="C7">
        <v>0.62</v>
      </c>
      <c r="D7">
        <v>0.45</v>
      </c>
      <c r="E7">
        <v>0.52</v>
      </c>
      <c r="F7">
        <v>0.88</v>
      </c>
      <c r="G7">
        <v>359</v>
      </c>
      <c r="H7">
        <v>18</v>
      </c>
      <c r="I7">
        <v>37</v>
      </c>
      <c r="J7">
        <v>30</v>
      </c>
    </row>
    <row r="8" spans="1:10" x14ac:dyDescent="0.25">
      <c r="A8" s="1">
        <v>9</v>
      </c>
      <c r="B8" t="s">
        <v>19</v>
      </c>
      <c r="C8">
        <v>0.45</v>
      </c>
      <c r="D8">
        <v>0.6</v>
      </c>
      <c r="E8">
        <v>0.52</v>
      </c>
      <c r="F8">
        <v>0.83</v>
      </c>
      <c r="G8">
        <v>329</v>
      </c>
      <c r="H8">
        <v>48</v>
      </c>
      <c r="I8">
        <v>27</v>
      </c>
      <c r="J8">
        <v>40</v>
      </c>
    </row>
    <row r="9" spans="1:10" x14ac:dyDescent="0.25">
      <c r="A9" s="1">
        <v>4</v>
      </c>
      <c r="B9" t="s">
        <v>20</v>
      </c>
      <c r="C9">
        <v>0.52</v>
      </c>
      <c r="D9">
        <v>0.49</v>
      </c>
      <c r="E9">
        <v>0.5</v>
      </c>
      <c r="F9">
        <v>0.85</v>
      </c>
      <c r="G9">
        <v>346</v>
      </c>
      <c r="H9">
        <v>31</v>
      </c>
      <c r="I9">
        <v>34</v>
      </c>
      <c r="J9">
        <v>33</v>
      </c>
    </row>
    <row r="10" spans="1:10" x14ac:dyDescent="0.25">
      <c r="A10" s="1">
        <v>8</v>
      </c>
      <c r="B10" t="s">
        <v>14</v>
      </c>
      <c r="C10">
        <v>0.59</v>
      </c>
      <c r="D10">
        <v>0.43</v>
      </c>
      <c r="E10">
        <v>0.5</v>
      </c>
      <c r="F10">
        <v>0.87</v>
      </c>
      <c r="G10">
        <v>357</v>
      </c>
      <c r="H10">
        <v>20</v>
      </c>
      <c r="I10">
        <v>38</v>
      </c>
      <c r="J10">
        <v>29</v>
      </c>
    </row>
    <row r="11" spans="1:10" x14ac:dyDescent="0.25">
      <c r="A11" s="1">
        <v>3</v>
      </c>
      <c r="B11" t="s">
        <v>17</v>
      </c>
      <c r="C11">
        <v>0.57999999999999996</v>
      </c>
      <c r="D11">
        <v>0.39</v>
      </c>
      <c r="E11">
        <v>0.46</v>
      </c>
      <c r="F11">
        <v>0.86</v>
      </c>
      <c r="G11">
        <v>358</v>
      </c>
      <c r="H11">
        <v>19</v>
      </c>
      <c r="I11">
        <v>41</v>
      </c>
      <c r="J11">
        <v>26</v>
      </c>
    </row>
    <row r="12" spans="1:10" x14ac:dyDescent="0.25">
      <c r="A12" s="1" t="s">
        <v>27</v>
      </c>
      <c r="B12" t="s">
        <v>26</v>
      </c>
      <c r="C12" t="s">
        <v>44</v>
      </c>
    </row>
    <row r="14" spans="1:10" x14ac:dyDescent="0.25">
      <c r="A14" s="1"/>
      <c r="B14" t="s">
        <v>36</v>
      </c>
      <c r="E14">
        <f>AVERAGE(E2:E11)</f>
        <v>0.52700000000000002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916D-CBC8-1A4B-ABC7-6B01C316A307}">
  <dimension ref="A1:J15"/>
  <sheetViews>
    <sheetView workbookViewId="0">
      <selection activeCell="A13" sqref="A13:XFD13"/>
    </sheetView>
  </sheetViews>
  <sheetFormatPr defaultColWidth="11" defaultRowHeight="15.75" x14ac:dyDescent="0.25"/>
  <cols>
    <col min="1" max="1" width="2.125" bestFit="1" customWidth="1"/>
    <col min="2" max="2" width="21.5" bestFit="1" customWidth="1"/>
    <col min="3" max="3" width="8" customWidth="1"/>
    <col min="4" max="4" width="5.875" bestFit="1" customWidth="1"/>
    <col min="5" max="5" width="8.5" customWidth="1"/>
    <col min="6" max="6" width="13.375" bestFit="1" customWidth="1"/>
    <col min="7" max="7" width="12.375" bestFit="1" customWidth="1"/>
    <col min="8" max="8" width="12" bestFit="1" customWidth="1"/>
    <col min="9" max="9" width="12.625" bestFit="1" customWidth="1"/>
    <col min="10" max="10" width="11.625" bestFit="1" customWidth="1"/>
  </cols>
  <sheetData>
    <row r="1" spans="1:10" x14ac:dyDescent="0.25">
      <c r="A1" s="6"/>
      <c r="B1" s="7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</row>
    <row r="2" spans="1:10" x14ac:dyDescent="0.25">
      <c r="A2" s="7">
        <v>8</v>
      </c>
      <c r="B2" s="6" t="s">
        <v>14</v>
      </c>
      <c r="C2" s="6">
        <v>0.71</v>
      </c>
      <c r="D2" s="6">
        <v>0.55000000000000004</v>
      </c>
      <c r="E2" s="6">
        <v>0.62</v>
      </c>
      <c r="F2" s="6">
        <v>0.9</v>
      </c>
      <c r="G2" s="6">
        <v>362</v>
      </c>
      <c r="H2" s="6">
        <v>15</v>
      </c>
      <c r="I2" s="6">
        <v>30</v>
      </c>
      <c r="J2" s="6">
        <v>37</v>
      </c>
    </row>
    <row r="3" spans="1:10" x14ac:dyDescent="0.25">
      <c r="A3" s="9">
        <v>2</v>
      </c>
      <c r="B3" s="6" t="s">
        <v>15</v>
      </c>
      <c r="C3" s="6">
        <v>0.7</v>
      </c>
      <c r="D3" s="6">
        <v>0.48</v>
      </c>
      <c r="E3" s="6">
        <v>0.56999999999999995</v>
      </c>
      <c r="F3" s="6">
        <v>0.89</v>
      </c>
      <c r="G3" s="6">
        <v>363</v>
      </c>
      <c r="H3" s="6">
        <v>14</v>
      </c>
      <c r="I3" s="6">
        <v>35</v>
      </c>
      <c r="J3" s="6">
        <v>32</v>
      </c>
    </row>
    <row r="4" spans="1:10" x14ac:dyDescent="0.25">
      <c r="A4" s="9">
        <v>0</v>
      </c>
      <c r="B4" s="6" t="s">
        <v>16</v>
      </c>
      <c r="C4" s="6">
        <v>0.66</v>
      </c>
      <c r="D4" s="6">
        <v>0.49</v>
      </c>
      <c r="E4" s="6">
        <v>0.56000000000000005</v>
      </c>
      <c r="F4" s="6">
        <v>0.89</v>
      </c>
      <c r="G4" s="6">
        <v>360</v>
      </c>
      <c r="H4" s="6">
        <v>17</v>
      </c>
      <c r="I4" s="6">
        <v>34</v>
      </c>
      <c r="J4" s="6">
        <v>33</v>
      </c>
    </row>
    <row r="5" spans="1:10" x14ac:dyDescent="0.25">
      <c r="A5" s="9">
        <v>4</v>
      </c>
      <c r="B5" s="6" t="s">
        <v>20</v>
      </c>
      <c r="C5" s="6">
        <v>0.57999999999999996</v>
      </c>
      <c r="D5" s="6">
        <v>0.55000000000000004</v>
      </c>
      <c r="E5" s="6">
        <v>0.56000000000000005</v>
      </c>
      <c r="F5" s="6">
        <v>0.87</v>
      </c>
      <c r="G5" s="6">
        <v>350</v>
      </c>
      <c r="H5" s="6">
        <v>27</v>
      </c>
      <c r="I5" s="6">
        <v>30</v>
      </c>
      <c r="J5" s="6">
        <v>37</v>
      </c>
    </row>
    <row r="6" spans="1:10" x14ac:dyDescent="0.25">
      <c r="A6" s="9">
        <v>6</v>
      </c>
      <c r="B6" s="6" t="s">
        <v>18</v>
      </c>
      <c r="C6" s="6">
        <v>0.45</v>
      </c>
      <c r="D6" s="6">
        <v>0.76</v>
      </c>
      <c r="E6" s="6">
        <v>0.56000000000000005</v>
      </c>
      <c r="F6" s="6">
        <v>0.82</v>
      </c>
      <c r="G6" s="6">
        <v>314</v>
      </c>
      <c r="H6" s="6">
        <v>63</v>
      </c>
      <c r="I6" s="6">
        <v>16</v>
      </c>
      <c r="J6" s="6">
        <v>51</v>
      </c>
    </row>
    <row r="7" spans="1:10" x14ac:dyDescent="0.25">
      <c r="A7" s="9">
        <v>7</v>
      </c>
      <c r="B7" s="6" t="s">
        <v>13</v>
      </c>
      <c r="C7" s="6">
        <v>0.66</v>
      </c>
      <c r="D7" s="6">
        <v>0.49</v>
      </c>
      <c r="E7" s="6">
        <v>0.56000000000000005</v>
      </c>
      <c r="F7" s="6">
        <v>0.89</v>
      </c>
      <c r="G7" s="6">
        <v>360</v>
      </c>
      <c r="H7" s="6">
        <v>17</v>
      </c>
      <c r="I7" s="6">
        <v>34</v>
      </c>
      <c r="J7" s="6">
        <v>33</v>
      </c>
    </row>
    <row r="8" spans="1:10" x14ac:dyDescent="0.25">
      <c r="A8" s="9">
        <v>3</v>
      </c>
      <c r="B8" s="6" t="s">
        <v>17</v>
      </c>
      <c r="C8" s="6">
        <v>0.65</v>
      </c>
      <c r="D8" s="6">
        <v>0.48</v>
      </c>
      <c r="E8" s="6">
        <v>0.55000000000000004</v>
      </c>
      <c r="F8" s="6">
        <v>0.88</v>
      </c>
      <c r="G8" s="6">
        <v>360</v>
      </c>
      <c r="H8" s="6">
        <v>17</v>
      </c>
      <c r="I8" s="6">
        <v>35</v>
      </c>
      <c r="J8" s="6">
        <v>32</v>
      </c>
    </row>
    <row r="9" spans="1:10" x14ac:dyDescent="0.25">
      <c r="A9" s="9">
        <v>1</v>
      </c>
      <c r="B9" s="6" t="s">
        <v>21</v>
      </c>
      <c r="C9" s="6">
        <v>0.59</v>
      </c>
      <c r="D9" s="6">
        <v>0.49</v>
      </c>
      <c r="E9" s="6">
        <v>0.54</v>
      </c>
      <c r="F9" s="6">
        <v>0.87</v>
      </c>
      <c r="G9" s="6">
        <v>354</v>
      </c>
      <c r="H9" s="6">
        <v>23</v>
      </c>
      <c r="I9" s="6">
        <v>34</v>
      </c>
      <c r="J9" s="6">
        <v>33</v>
      </c>
    </row>
    <row r="10" spans="1:10" x14ac:dyDescent="0.25">
      <c r="A10" s="9">
        <v>5</v>
      </c>
      <c r="B10" s="6" t="s">
        <v>22</v>
      </c>
      <c r="C10" s="6">
        <v>0.39</v>
      </c>
      <c r="D10" s="6">
        <v>0.84</v>
      </c>
      <c r="E10" s="6">
        <v>0.53</v>
      </c>
      <c r="F10" s="6">
        <v>0.78</v>
      </c>
      <c r="G10" s="6">
        <v>290</v>
      </c>
      <c r="H10" s="6">
        <v>87</v>
      </c>
      <c r="I10" s="6">
        <v>11</v>
      </c>
      <c r="J10" s="6">
        <v>56</v>
      </c>
    </row>
    <row r="11" spans="1:10" x14ac:dyDescent="0.25">
      <c r="A11" s="9">
        <v>9</v>
      </c>
      <c r="B11" s="6" t="s">
        <v>19</v>
      </c>
      <c r="C11" s="6">
        <v>0.45</v>
      </c>
      <c r="D11" s="6">
        <v>0.55000000000000004</v>
      </c>
      <c r="E11" s="6">
        <v>0.49</v>
      </c>
      <c r="F11" s="6">
        <v>0.83</v>
      </c>
      <c r="G11" s="6">
        <v>331</v>
      </c>
      <c r="H11" s="6">
        <v>46</v>
      </c>
      <c r="I11" s="6">
        <v>30</v>
      </c>
      <c r="J11" s="6">
        <v>37</v>
      </c>
    </row>
    <row r="13" spans="1:10" x14ac:dyDescent="0.25">
      <c r="A13" s="1" t="s">
        <v>27</v>
      </c>
      <c r="B13" t="s">
        <v>26</v>
      </c>
      <c r="C13" t="s">
        <v>44</v>
      </c>
    </row>
    <row r="15" spans="1:10" x14ac:dyDescent="0.25">
      <c r="A15" s="1"/>
      <c r="B15" t="s">
        <v>36</v>
      </c>
      <c r="E15">
        <f>AVERAGE(E3:E12)</f>
        <v>0.54666666666666675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1761E-FAA1-B041-A813-A42BF9FEE8A9}">
  <dimension ref="A1:J14"/>
  <sheetViews>
    <sheetView workbookViewId="0">
      <selection activeCell="A14" sqref="A14:XFD14"/>
    </sheetView>
  </sheetViews>
  <sheetFormatPr defaultColWidth="11" defaultRowHeight="15.75" x14ac:dyDescent="0.25"/>
  <sheetData>
    <row r="1" spans="1:10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s="1">
        <v>8</v>
      </c>
      <c r="B2" t="s">
        <v>14</v>
      </c>
      <c r="C2">
        <v>0.71</v>
      </c>
      <c r="D2">
        <v>0.52</v>
      </c>
      <c r="E2">
        <v>0.6</v>
      </c>
      <c r="F2">
        <v>0.9</v>
      </c>
      <c r="G2">
        <v>363</v>
      </c>
      <c r="H2">
        <v>14</v>
      </c>
      <c r="I2">
        <v>32</v>
      </c>
      <c r="J2">
        <v>35</v>
      </c>
    </row>
    <row r="3" spans="1:10" x14ac:dyDescent="0.25">
      <c r="A3" s="1">
        <v>4</v>
      </c>
      <c r="B3" t="s">
        <v>20</v>
      </c>
      <c r="C3">
        <v>0.61</v>
      </c>
      <c r="D3">
        <v>0.56999999999999995</v>
      </c>
      <c r="E3">
        <v>0.59</v>
      </c>
      <c r="F3">
        <v>0.88</v>
      </c>
      <c r="G3">
        <v>353</v>
      </c>
      <c r="H3">
        <v>24</v>
      </c>
      <c r="I3">
        <v>29</v>
      </c>
      <c r="J3">
        <v>38</v>
      </c>
    </row>
    <row r="4" spans="1:10" x14ac:dyDescent="0.25">
      <c r="A4" s="1">
        <v>2</v>
      </c>
      <c r="B4" t="s">
        <v>15</v>
      </c>
      <c r="C4">
        <v>0.71</v>
      </c>
      <c r="D4">
        <v>0.48</v>
      </c>
      <c r="E4">
        <v>0.56999999999999995</v>
      </c>
      <c r="F4">
        <v>0.89</v>
      </c>
      <c r="G4">
        <v>364</v>
      </c>
      <c r="H4">
        <v>13</v>
      </c>
      <c r="I4">
        <v>35</v>
      </c>
      <c r="J4">
        <v>32</v>
      </c>
    </row>
    <row r="5" spans="1:10" x14ac:dyDescent="0.25">
      <c r="A5" s="1">
        <v>7</v>
      </c>
      <c r="B5" t="s">
        <v>13</v>
      </c>
      <c r="C5">
        <v>0.67</v>
      </c>
      <c r="D5">
        <v>0.49</v>
      </c>
      <c r="E5">
        <v>0.56999999999999995</v>
      </c>
      <c r="F5">
        <v>0.89</v>
      </c>
      <c r="G5">
        <v>361</v>
      </c>
      <c r="H5">
        <v>16</v>
      </c>
      <c r="I5">
        <v>34</v>
      </c>
      <c r="J5">
        <v>33</v>
      </c>
    </row>
    <row r="6" spans="1:10" x14ac:dyDescent="0.25">
      <c r="A6" s="1">
        <v>6</v>
      </c>
      <c r="B6" t="s">
        <v>18</v>
      </c>
      <c r="C6">
        <v>0.44</v>
      </c>
      <c r="D6">
        <v>0.73</v>
      </c>
      <c r="E6">
        <v>0.55000000000000004</v>
      </c>
      <c r="F6">
        <v>0.82</v>
      </c>
      <c r="G6">
        <v>314</v>
      </c>
      <c r="H6">
        <v>63</v>
      </c>
      <c r="I6">
        <v>18</v>
      </c>
      <c r="J6">
        <v>49</v>
      </c>
    </row>
    <row r="7" spans="1:10" x14ac:dyDescent="0.25">
      <c r="A7" s="1">
        <v>0</v>
      </c>
      <c r="B7" t="s">
        <v>16</v>
      </c>
      <c r="C7">
        <v>0.63</v>
      </c>
      <c r="D7">
        <v>0.46</v>
      </c>
      <c r="E7">
        <v>0.53</v>
      </c>
      <c r="F7">
        <v>0.88</v>
      </c>
      <c r="G7">
        <v>359</v>
      </c>
      <c r="H7">
        <v>18</v>
      </c>
      <c r="I7">
        <v>36</v>
      </c>
      <c r="J7">
        <v>31</v>
      </c>
    </row>
    <row r="8" spans="1:10" x14ac:dyDescent="0.25">
      <c r="A8" s="1">
        <v>3</v>
      </c>
      <c r="B8" t="s">
        <v>17</v>
      </c>
      <c r="C8">
        <v>0.66</v>
      </c>
      <c r="D8">
        <v>0.43</v>
      </c>
      <c r="E8">
        <v>0.52</v>
      </c>
      <c r="F8">
        <v>0.88</v>
      </c>
      <c r="G8">
        <v>362</v>
      </c>
      <c r="H8">
        <v>15</v>
      </c>
      <c r="I8">
        <v>38</v>
      </c>
      <c r="J8">
        <v>29</v>
      </c>
    </row>
    <row r="9" spans="1:10" x14ac:dyDescent="0.25">
      <c r="A9" s="1">
        <v>9</v>
      </c>
      <c r="B9" t="s">
        <v>19</v>
      </c>
      <c r="C9">
        <v>0.46</v>
      </c>
      <c r="D9">
        <v>0.6</v>
      </c>
      <c r="E9">
        <v>0.52</v>
      </c>
      <c r="F9">
        <v>0.83</v>
      </c>
      <c r="G9">
        <v>330</v>
      </c>
      <c r="H9">
        <v>47</v>
      </c>
      <c r="I9">
        <v>27</v>
      </c>
      <c r="J9">
        <v>40</v>
      </c>
    </row>
    <row r="10" spans="1:10" x14ac:dyDescent="0.25">
      <c r="A10" s="1">
        <v>5</v>
      </c>
      <c r="B10" t="s">
        <v>22</v>
      </c>
      <c r="C10">
        <v>0.39</v>
      </c>
      <c r="D10">
        <v>0.75</v>
      </c>
      <c r="E10">
        <v>0.51</v>
      </c>
      <c r="F10">
        <v>0.78</v>
      </c>
      <c r="G10">
        <v>298</v>
      </c>
      <c r="H10">
        <v>79</v>
      </c>
      <c r="I10">
        <v>17</v>
      </c>
      <c r="J10">
        <v>50</v>
      </c>
    </row>
    <row r="11" spans="1:10" x14ac:dyDescent="0.25">
      <c r="A11" s="1">
        <v>1</v>
      </c>
      <c r="B11" t="s">
        <v>21</v>
      </c>
      <c r="C11">
        <v>0.6</v>
      </c>
      <c r="D11">
        <v>0.4</v>
      </c>
      <c r="E11">
        <v>0.48</v>
      </c>
      <c r="F11">
        <v>0.87</v>
      </c>
      <c r="G11">
        <v>359</v>
      </c>
      <c r="H11">
        <v>18</v>
      </c>
      <c r="I11">
        <v>40</v>
      </c>
      <c r="J11">
        <v>27</v>
      </c>
    </row>
    <row r="14" spans="1:10" x14ac:dyDescent="0.25">
      <c r="A14" s="1"/>
      <c r="B14" t="s">
        <v>36</v>
      </c>
      <c r="E14">
        <f>AVERAGE(E2:E11)</f>
        <v>0.54399999999999993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834D-5A63-1840-B7DF-83D685035B37}">
  <dimension ref="A1:J14"/>
  <sheetViews>
    <sheetView workbookViewId="0">
      <selection activeCell="A14" sqref="A14:XFD14"/>
    </sheetView>
  </sheetViews>
  <sheetFormatPr defaultColWidth="11" defaultRowHeight="15.75" x14ac:dyDescent="0.25"/>
  <cols>
    <col min="1" max="1" width="2.125" bestFit="1" customWidth="1"/>
    <col min="2" max="2" width="23.375" bestFit="1" customWidth="1"/>
    <col min="3" max="3" width="8.375" bestFit="1" customWidth="1"/>
    <col min="4" max="4" width="5.875" bestFit="1" customWidth="1"/>
    <col min="5" max="5" width="8.125" bestFit="1" customWidth="1"/>
    <col min="6" max="6" width="13.375" bestFit="1" customWidth="1"/>
    <col min="7" max="7" width="12.375" bestFit="1" customWidth="1"/>
    <col min="8" max="8" width="12" bestFit="1" customWidth="1"/>
    <col min="9" max="9" width="12.625" bestFit="1" customWidth="1"/>
    <col min="10" max="10" width="11.625" bestFit="1" customWidth="1"/>
  </cols>
  <sheetData>
    <row r="1" spans="1:10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s="1">
        <v>2</v>
      </c>
      <c r="B2" t="s">
        <v>15</v>
      </c>
      <c r="C2">
        <v>0.73</v>
      </c>
      <c r="D2">
        <v>0.52</v>
      </c>
      <c r="E2">
        <v>0.61</v>
      </c>
      <c r="F2">
        <v>0.9</v>
      </c>
      <c r="G2">
        <v>364</v>
      </c>
      <c r="H2">
        <v>13</v>
      </c>
      <c r="I2">
        <v>32</v>
      </c>
      <c r="J2">
        <v>35</v>
      </c>
    </row>
    <row r="3" spans="1:10" x14ac:dyDescent="0.25">
      <c r="A3" s="1">
        <v>8</v>
      </c>
      <c r="B3" t="s">
        <v>14</v>
      </c>
      <c r="C3">
        <v>0.67</v>
      </c>
      <c r="D3">
        <v>0.54</v>
      </c>
      <c r="E3">
        <v>0.6</v>
      </c>
      <c r="F3">
        <v>0.89</v>
      </c>
      <c r="G3">
        <v>359</v>
      </c>
      <c r="H3">
        <v>18</v>
      </c>
      <c r="I3">
        <v>31</v>
      </c>
      <c r="J3">
        <v>36</v>
      </c>
    </row>
    <row r="4" spans="1:10" x14ac:dyDescent="0.25">
      <c r="A4" s="1">
        <v>4</v>
      </c>
      <c r="B4" t="s">
        <v>20</v>
      </c>
      <c r="C4">
        <v>0.57999999999999996</v>
      </c>
      <c r="D4">
        <v>0.56999999999999995</v>
      </c>
      <c r="E4">
        <v>0.57999999999999996</v>
      </c>
      <c r="F4">
        <v>0.87</v>
      </c>
      <c r="G4">
        <v>350</v>
      </c>
      <c r="H4">
        <v>27</v>
      </c>
      <c r="I4">
        <v>29</v>
      </c>
      <c r="J4">
        <v>38</v>
      </c>
    </row>
    <row r="5" spans="1:10" x14ac:dyDescent="0.25">
      <c r="A5" s="1">
        <v>0</v>
      </c>
      <c r="B5" t="s">
        <v>16</v>
      </c>
      <c r="C5">
        <v>0.64</v>
      </c>
      <c r="D5">
        <v>0.51</v>
      </c>
      <c r="E5">
        <v>0.56999999999999995</v>
      </c>
      <c r="F5">
        <v>0.88</v>
      </c>
      <c r="G5">
        <v>358</v>
      </c>
      <c r="H5">
        <v>19</v>
      </c>
      <c r="I5">
        <v>33</v>
      </c>
      <c r="J5">
        <v>34</v>
      </c>
    </row>
    <row r="6" spans="1:10" x14ac:dyDescent="0.25">
      <c r="A6" s="1">
        <v>7</v>
      </c>
      <c r="B6" t="s">
        <v>13</v>
      </c>
      <c r="C6">
        <v>0.63</v>
      </c>
      <c r="D6">
        <v>0.51</v>
      </c>
      <c r="E6">
        <v>0.56000000000000005</v>
      </c>
      <c r="F6">
        <v>0.88</v>
      </c>
      <c r="G6">
        <v>357</v>
      </c>
      <c r="H6">
        <v>20</v>
      </c>
      <c r="I6">
        <v>33</v>
      </c>
      <c r="J6">
        <v>34</v>
      </c>
    </row>
    <row r="7" spans="1:10" x14ac:dyDescent="0.25">
      <c r="A7" s="1">
        <v>5</v>
      </c>
      <c r="B7" t="s">
        <v>22</v>
      </c>
      <c r="C7">
        <v>0.41</v>
      </c>
      <c r="D7">
        <v>0.73</v>
      </c>
      <c r="E7">
        <v>0.52</v>
      </c>
      <c r="F7">
        <v>0.8</v>
      </c>
      <c r="G7">
        <v>306</v>
      </c>
      <c r="H7">
        <v>71</v>
      </c>
      <c r="I7">
        <v>18</v>
      </c>
      <c r="J7">
        <v>49</v>
      </c>
    </row>
    <row r="8" spans="1:10" x14ac:dyDescent="0.25">
      <c r="A8" s="1">
        <v>9</v>
      </c>
      <c r="B8" t="s">
        <v>19</v>
      </c>
      <c r="C8">
        <v>0.47</v>
      </c>
      <c r="D8">
        <v>0.56999999999999995</v>
      </c>
      <c r="E8">
        <v>0.51</v>
      </c>
      <c r="F8">
        <v>0.84</v>
      </c>
      <c r="G8">
        <v>334</v>
      </c>
      <c r="H8">
        <v>43</v>
      </c>
      <c r="I8">
        <v>29</v>
      </c>
      <c r="J8">
        <v>38</v>
      </c>
    </row>
    <row r="9" spans="1:10" x14ac:dyDescent="0.25">
      <c r="A9" s="1">
        <v>1</v>
      </c>
      <c r="B9" t="s">
        <v>21</v>
      </c>
      <c r="C9">
        <v>0.53</v>
      </c>
      <c r="D9">
        <v>0.48</v>
      </c>
      <c r="E9">
        <v>0.5</v>
      </c>
      <c r="F9">
        <v>0.86</v>
      </c>
      <c r="G9">
        <v>349</v>
      </c>
      <c r="H9">
        <v>28</v>
      </c>
      <c r="I9">
        <v>35</v>
      </c>
      <c r="J9">
        <v>32</v>
      </c>
    </row>
    <row r="10" spans="1:10" x14ac:dyDescent="0.25">
      <c r="A10" s="1">
        <v>6</v>
      </c>
      <c r="B10" t="s">
        <v>18</v>
      </c>
      <c r="C10">
        <v>0.4</v>
      </c>
      <c r="D10">
        <v>0.69</v>
      </c>
      <c r="E10">
        <v>0.5</v>
      </c>
      <c r="F10">
        <v>0.8</v>
      </c>
      <c r="G10">
        <v>307</v>
      </c>
      <c r="H10">
        <v>70</v>
      </c>
      <c r="I10">
        <v>21</v>
      </c>
      <c r="J10">
        <v>46</v>
      </c>
    </row>
    <row r="11" spans="1:10" x14ac:dyDescent="0.25">
      <c r="A11" s="1">
        <v>3</v>
      </c>
      <c r="B11" t="s">
        <v>17</v>
      </c>
      <c r="C11">
        <v>0.63</v>
      </c>
      <c r="D11">
        <v>0.4</v>
      </c>
      <c r="E11">
        <v>0.49</v>
      </c>
      <c r="F11">
        <v>0.87</v>
      </c>
      <c r="G11">
        <v>361</v>
      </c>
      <c r="H11">
        <v>16</v>
      </c>
      <c r="I11">
        <v>40</v>
      </c>
      <c r="J11">
        <v>27</v>
      </c>
    </row>
    <row r="14" spans="1:10" x14ac:dyDescent="0.25">
      <c r="A14" s="1"/>
      <c r="B14" t="s">
        <v>36</v>
      </c>
      <c r="E14">
        <f>AVERAGE(E2:E11)</f>
        <v>0.54400000000000004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37ED-C2BC-CB45-B6AC-34EADB02FC2C}">
  <dimension ref="A1:J14"/>
  <sheetViews>
    <sheetView workbookViewId="0">
      <selection activeCell="G12" sqref="G12"/>
    </sheetView>
  </sheetViews>
  <sheetFormatPr defaultColWidth="8.875" defaultRowHeight="15.75" x14ac:dyDescent="0.25"/>
  <cols>
    <col min="1" max="1" width="2.125" bestFit="1" customWidth="1"/>
    <col min="2" max="2" width="23.375" bestFit="1" customWidth="1"/>
    <col min="3" max="3" width="8.375" bestFit="1" customWidth="1"/>
    <col min="4" max="4" width="5.875" bestFit="1" customWidth="1"/>
    <col min="5" max="5" width="8.125" bestFit="1" customWidth="1"/>
    <col min="6" max="6" width="13.375" bestFit="1" customWidth="1"/>
    <col min="7" max="7" width="12.375" bestFit="1" customWidth="1"/>
    <col min="8" max="8" width="12" bestFit="1" customWidth="1"/>
    <col min="9" max="9" width="12.625" bestFit="1" customWidth="1"/>
    <col min="10" max="10" width="11.625" bestFit="1" customWidth="1"/>
  </cols>
  <sheetData>
    <row r="1" spans="1:10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s="1">
        <v>7</v>
      </c>
      <c r="B2" t="s">
        <v>13</v>
      </c>
      <c r="C2">
        <v>0.7</v>
      </c>
      <c r="D2">
        <v>0.57999999999999996</v>
      </c>
      <c r="E2">
        <v>0.63</v>
      </c>
      <c r="F2">
        <v>0.9</v>
      </c>
      <c r="G2">
        <v>358</v>
      </c>
      <c r="H2">
        <v>17</v>
      </c>
      <c r="I2">
        <v>28</v>
      </c>
      <c r="J2">
        <v>39</v>
      </c>
    </row>
    <row r="3" spans="1:10" x14ac:dyDescent="0.25">
      <c r="A3" s="1">
        <v>8</v>
      </c>
      <c r="B3" t="s">
        <v>14</v>
      </c>
      <c r="C3">
        <v>0.65</v>
      </c>
      <c r="D3">
        <v>0.55000000000000004</v>
      </c>
      <c r="E3">
        <v>0.6</v>
      </c>
      <c r="F3">
        <v>0.89</v>
      </c>
      <c r="G3">
        <v>355</v>
      </c>
      <c r="H3">
        <v>20</v>
      </c>
      <c r="I3">
        <v>30</v>
      </c>
      <c r="J3">
        <v>37</v>
      </c>
    </row>
    <row r="4" spans="1:10" x14ac:dyDescent="0.25">
      <c r="A4" s="1">
        <v>2</v>
      </c>
      <c r="B4" t="s">
        <v>15</v>
      </c>
      <c r="C4">
        <v>0.62</v>
      </c>
      <c r="D4">
        <v>0.54</v>
      </c>
      <c r="E4">
        <v>0.57999999999999996</v>
      </c>
      <c r="F4">
        <v>0.88</v>
      </c>
      <c r="G4">
        <v>353</v>
      </c>
      <c r="H4">
        <v>22</v>
      </c>
      <c r="I4">
        <v>31</v>
      </c>
      <c r="J4">
        <v>36</v>
      </c>
    </row>
    <row r="5" spans="1:10" x14ac:dyDescent="0.25">
      <c r="A5" s="1">
        <v>5</v>
      </c>
      <c r="B5" t="s">
        <v>22</v>
      </c>
      <c r="C5">
        <v>0.45</v>
      </c>
      <c r="D5">
        <v>0.79</v>
      </c>
      <c r="E5">
        <v>0.56999999999999995</v>
      </c>
      <c r="F5">
        <v>0.82</v>
      </c>
      <c r="G5">
        <v>310</v>
      </c>
      <c r="H5">
        <v>65</v>
      </c>
      <c r="I5">
        <v>14</v>
      </c>
      <c r="J5">
        <v>53</v>
      </c>
    </row>
    <row r="6" spans="1:10" x14ac:dyDescent="0.25">
      <c r="A6" s="1">
        <v>3</v>
      </c>
      <c r="B6" t="s">
        <v>17</v>
      </c>
      <c r="C6">
        <v>0.66</v>
      </c>
      <c r="D6">
        <v>0.49</v>
      </c>
      <c r="E6">
        <v>0.56000000000000005</v>
      </c>
      <c r="F6">
        <v>0.88</v>
      </c>
      <c r="G6">
        <v>358</v>
      </c>
      <c r="H6">
        <v>17</v>
      </c>
      <c r="I6">
        <v>34</v>
      </c>
      <c r="J6">
        <v>33</v>
      </c>
    </row>
    <row r="7" spans="1:10" x14ac:dyDescent="0.25">
      <c r="A7" s="1">
        <v>4</v>
      </c>
      <c r="B7" t="s">
        <v>20</v>
      </c>
      <c r="C7">
        <v>0.56999999999999995</v>
      </c>
      <c r="D7">
        <v>0.55000000000000004</v>
      </c>
      <c r="E7">
        <v>0.56000000000000005</v>
      </c>
      <c r="F7">
        <v>0.87</v>
      </c>
      <c r="G7">
        <v>347</v>
      </c>
      <c r="H7">
        <v>28</v>
      </c>
      <c r="I7">
        <v>30</v>
      </c>
      <c r="J7">
        <v>37</v>
      </c>
    </row>
    <row r="8" spans="1:10" x14ac:dyDescent="0.25">
      <c r="A8" s="1">
        <v>6</v>
      </c>
      <c r="B8" t="s">
        <v>18</v>
      </c>
      <c r="C8">
        <v>0.43</v>
      </c>
      <c r="D8">
        <v>0.76</v>
      </c>
      <c r="E8">
        <v>0.55000000000000004</v>
      </c>
      <c r="F8">
        <v>0.81</v>
      </c>
      <c r="G8">
        <v>308</v>
      </c>
      <c r="H8">
        <v>67</v>
      </c>
      <c r="I8">
        <v>16</v>
      </c>
      <c r="J8">
        <v>51</v>
      </c>
    </row>
    <row r="9" spans="1:10" x14ac:dyDescent="0.25">
      <c r="A9" s="1">
        <v>0</v>
      </c>
      <c r="B9" t="s">
        <v>16</v>
      </c>
      <c r="C9">
        <v>0.64</v>
      </c>
      <c r="D9">
        <v>0.45</v>
      </c>
      <c r="E9">
        <v>0.53</v>
      </c>
      <c r="F9">
        <v>0.88</v>
      </c>
      <c r="G9">
        <v>358</v>
      </c>
      <c r="H9">
        <v>17</v>
      </c>
      <c r="I9">
        <v>37</v>
      </c>
      <c r="J9">
        <v>30</v>
      </c>
    </row>
    <row r="10" spans="1:10" x14ac:dyDescent="0.25">
      <c r="A10" s="1">
        <v>1</v>
      </c>
      <c r="B10" t="s">
        <v>21</v>
      </c>
      <c r="C10">
        <v>0.57999999999999996</v>
      </c>
      <c r="D10">
        <v>0.46</v>
      </c>
      <c r="E10">
        <v>0.52</v>
      </c>
      <c r="F10">
        <v>0.87</v>
      </c>
      <c r="G10">
        <v>353</v>
      </c>
      <c r="H10">
        <v>22</v>
      </c>
      <c r="I10">
        <v>36</v>
      </c>
      <c r="J10">
        <v>31</v>
      </c>
    </row>
    <row r="11" spans="1:10" x14ac:dyDescent="0.25">
      <c r="A11" s="1">
        <v>9</v>
      </c>
      <c r="B11" t="s">
        <v>19</v>
      </c>
      <c r="C11">
        <v>0.51</v>
      </c>
      <c r="D11">
        <v>0.52</v>
      </c>
      <c r="E11">
        <v>0.51</v>
      </c>
      <c r="F11">
        <v>0.85</v>
      </c>
      <c r="G11">
        <v>341</v>
      </c>
      <c r="H11">
        <v>34</v>
      </c>
      <c r="I11">
        <v>32</v>
      </c>
      <c r="J11">
        <v>35</v>
      </c>
    </row>
    <row r="14" spans="1:10" x14ac:dyDescent="0.25">
      <c r="A14" s="1"/>
      <c r="B14" t="s">
        <v>36</v>
      </c>
      <c r="E14">
        <f>AVERAGE(E2:E11)</f>
        <v>0.56099999999999994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Main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kemal</cp:lastModifiedBy>
  <dcterms:created xsi:type="dcterms:W3CDTF">2022-05-03T18:36:37Z</dcterms:created>
  <dcterms:modified xsi:type="dcterms:W3CDTF">2022-05-18T20:21:27Z</dcterms:modified>
</cp:coreProperties>
</file>