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Sheet1!$A$1:$I$299</definedName>
    <definedName hidden="1" localSheetId="0" name="Z_2AE2A125_7CD0_45EC_BF5A_28568A6708E3_.wvu.FilterData">Sheet1!$A$1:$H$1016</definedName>
    <definedName hidden="1" localSheetId="0" name="Z_DE1F14D5_74A7_4B4D_90A2_CA8C7D051A45_.wvu.FilterData">Sheet1!$A$1:$I$1</definedName>
    <definedName hidden="1" localSheetId="1" name="Z_DE1F14D5_74A7_4B4D_90A2_CA8C7D051A45_.wvu.FilterData">Sheet2!$A$1:$G$23</definedName>
  </definedNames>
  <calcPr/>
  <customWorkbookViews>
    <customWorkbookView activeSheetId="0" maximized="1" windowHeight="0" windowWidth="0" guid="{2AE2A125-7CD0-45EC-BF5A-28568A6708E3}" name="Filter 2"/>
    <customWorkbookView activeSheetId="0" maximized="1" windowHeight="0" windowWidth="0" guid="{DE1F14D5-74A7-4B4D-90A2-CA8C7D051A4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21">
      <text>
        <t xml:space="preserve">biri kodlu
	-Efe Çalış (Student)</t>
      </text>
    </comment>
  </commentList>
</comments>
</file>

<file path=xl/sharedStrings.xml><?xml version="1.0" encoding="utf-8"?>
<sst xmlns="http://schemas.openxmlformats.org/spreadsheetml/2006/main" count="1194" uniqueCount="314">
  <si>
    <t>HARCAMAYI YAPAN KİŞİ</t>
  </si>
  <si>
    <t>PLATFORM</t>
  </si>
  <si>
    <t>REKLAM TÜRÜ</t>
  </si>
  <si>
    <t>INFLUENCER</t>
  </si>
  <si>
    <t>ÖDEME YÖNTEMİ</t>
  </si>
  <si>
    <t>TARİH</t>
  </si>
  <si>
    <t>FİYAT</t>
  </si>
  <si>
    <t>ÖDEME DURUMU</t>
  </si>
  <si>
    <t>AÇIKLAMA</t>
  </si>
  <si>
    <t>EFE</t>
  </si>
  <si>
    <t>INSTAGRAM</t>
  </si>
  <si>
    <t>story</t>
  </si>
  <si>
    <t>sekerimsi.bir.blog</t>
  </si>
  <si>
    <t>IBAN</t>
  </si>
  <si>
    <t>emekverenbey</t>
  </si>
  <si>
    <t>birhukukcudersolog</t>
  </si>
  <si>
    <t>silawyer</t>
  </si>
  <si>
    <t>rabiabis</t>
  </si>
  <si>
    <t>fou18__</t>
  </si>
  <si>
    <t>story+reels</t>
  </si>
  <si>
    <t>withsyla</t>
  </si>
  <si>
    <t>calismarotasi</t>
  </si>
  <si>
    <t>theworldofsevval</t>
  </si>
  <si>
    <t>CANVA</t>
  </si>
  <si>
    <t>POST ÜRETİMİ İÇİN</t>
  </si>
  <si>
    <t>reelslar</t>
  </si>
  <si>
    <t>mevzuyks_</t>
  </si>
  <si>
    <t>POSTLARDA BİZİ ETİKETLİYORLAR</t>
  </si>
  <si>
    <t>öne çıkartma</t>
  </si>
  <si>
    <t>KART</t>
  </si>
  <si>
    <t>18 temmuz-2 ağustos</t>
  </si>
  <si>
    <t>EGE</t>
  </si>
  <si>
    <t>BROŞÜR</t>
  </si>
  <si>
    <t>-</t>
  </si>
  <si>
    <t>nisaadailyy</t>
  </si>
  <si>
    <t>MAIL</t>
  </si>
  <si>
    <t>kurumsal mail</t>
  </si>
  <si>
    <t>dailyofceey</t>
  </si>
  <si>
    <t>4-21 ağustos</t>
  </si>
  <si>
    <t>mail</t>
  </si>
  <si>
    <t>COACHIFY</t>
  </si>
  <si>
    <t>TELEFON</t>
  </si>
  <si>
    <t>whatsapp hattı</t>
  </si>
  <si>
    <t>GÖKTUĞ</t>
  </si>
  <si>
    <t>goktugarslanart</t>
  </si>
  <si>
    <t>MENTOR ÖDEME</t>
  </si>
  <si>
    <t>2,5 öğrencilik para(çekiliş)</t>
  </si>
  <si>
    <t>REKLAM ÖDEME</t>
  </si>
  <si>
    <t>kemal ve egenin ödemesi gereken reklam ücreti</t>
  </si>
  <si>
    <t>efenin hesaba</t>
  </si>
  <si>
    <t>efenin hesabına aktarıldı</t>
  </si>
  <si>
    <t>ilk 3 ödeme dönemi</t>
  </si>
  <si>
    <t>6-21 EYLÜL ARASI</t>
  </si>
  <si>
    <t>ireme fazla verildiği, iremin bir öğrencisinde 200 verildi</t>
  </si>
  <si>
    <t>BONANZA</t>
  </si>
  <si>
    <t>bonanza 700 kayıp</t>
  </si>
  <si>
    <t>DİĞER</t>
  </si>
  <si>
    <t>efenin hesabina aktarildi, ne için hatırlamıyorum</t>
  </si>
  <si>
    <t>efenin hesaba elementor pro için aktarıldı</t>
  </si>
  <si>
    <t>GOOGLE ADS</t>
  </si>
  <si>
    <t>kemalin hesaba aktarilip ödendi, karışmasın diye coachifydan ödenmiş gibi yazdım</t>
  </si>
  <si>
    <t>insta öne çıkartma bakiyesi</t>
  </si>
  <si>
    <t>insta öne çıkartma</t>
  </si>
  <si>
    <t>11-15 eylül arası</t>
  </si>
  <si>
    <t>WEBSITE</t>
  </si>
  <si>
    <t>elementor pro 1 yıllık</t>
  </si>
  <si>
    <t>23-25 eylül arası</t>
  </si>
  <si>
    <t>26 eylül-26 ekim arası</t>
  </si>
  <si>
    <t>01.10</t>
  </si>
  <si>
    <t>25.10</t>
  </si>
  <si>
    <t>COACHIFY HESABI</t>
  </si>
  <si>
    <t>çok karışacağı için detayları yazmıyorum bundan sonra coachify hesabından devam ediyoruz</t>
  </si>
  <si>
    <t>insta</t>
  </si>
  <si>
    <t>27 ekim-4 kasım</t>
  </si>
  <si>
    <t>2 Şubat</t>
  </si>
  <si>
    <t>Coachify</t>
  </si>
  <si>
    <t>Mentor Ödeme</t>
  </si>
  <si>
    <t>3 Ocak</t>
  </si>
  <si>
    <t>10 Ocak</t>
  </si>
  <si>
    <t>17 Ocak</t>
  </si>
  <si>
    <t>24 Ocak</t>
  </si>
  <si>
    <t>31 Ocak</t>
  </si>
  <si>
    <t>Telefon</t>
  </si>
  <si>
    <t>1 Ocak</t>
  </si>
  <si>
    <t>Reklam Ödeme</t>
  </si>
  <si>
    <t>google ads</t>
  </si>
  <si>
    <t>6 Ocak</t>
  </si>
  <si>
    <t>instagram</t>
  </si>
  <si>
    <t>9 Ocak</t>
  </si>
  <si>
    <t>12 Ocak</t>
  </si>
  <si>
    <t>İade</t>
  </si>
  <si>
    <t>14 Ocak</t>
  </si>
  <si>
    <t>aysima gözüaçık 2 haftanın yarısı</t>
  </si>
  <si>
    <t>Geliştirme</t>
  </si>
  <si>
    <t>chatgpt</t>
  </si>
  <si>
    <t>16 Ocak</t>
  </si>
  <si>
    <t>19 Ocak</t>
  </si>
  <si>
    <t>rıdvan kurttaş</t>
  </si>
  <si>
    <t>medine pergel</t>
  </si>
  <si>
    <t>21 Ocak</t>
  </si>
  <si>
    <t>beyza erol</t>
  </si>
  <si>
    <t>22 Ocak</t>
  </si>
  <si>
    <t>Canva</t>
  </si>
  <si>
    <t>25 Ocak</t>
  </si>
  <si>
    <t>27 Ocak</t>
  </si>
  <si>
    <t>29 Ocak</t>
  </si>
  <si>
    <t>sabancitalks</t>
  </si>
  <si>
    <t>18 Ocak</t>
  </si>
  <si>
    <t>Ekstra</t>
  </si>
  <si>
    <t>Ocak</t>
  </si>
  <si>
    <t>kemal 900 uçak bileti, efe 900</t>
  </si>
  <si>
    <t>Öğrenci</t>
  </si>
  <si>
    <t>vinkampüs, kübra ateş</t>
  </si>
  <si>
    <t>Kart</t>
  </si>
  <si>
    <t>bire bir verilemedi</t>
  </si>
  <si>
    <t>Kar</t>
  </si>
  <si>
    <t>Mentor</t>
  </si>
  <si>
    <t>Google Ads</t>
  </si>
  <si>
    <t>Instagram</t>
  </si>
  <si>
    <t>toplam reklam</t>
  </si>
  <si>
    <t>Toplam</t>
  </si>
  <si>
    <t>1 Şubat</t>
  </si>
  <si>
    <t>4 Şubat</t>
  </si>
  <si>
    <t>6 Şubat</t>
  </si>
  <si>
    <t>7 Şubat</t>
  </si>
  <si>
    <t>tally</t>
  </si>
  <si>
    <t>9 Şubat</t>
  </si>
  <si>
    <t>11 Şubat</t>
  </si>
  <si>
    <t>can'ın ahsen bıraktığı için ödemesi</t>
  </si>
  <si>
    <t>12 Şubat</t>
  </si>
  <si>
    <t>14 Şubat</t>
  </si>
  <si>
    <t>15 Şubat</t>
  </si>
  <si>
    <t>18 Şubat</t>
  </si>
  <si>
    <t>21 Şubat</t>
  </si>
  <si>
    <t>22 Şubat</t>
  </si>
  <si>
    <t>bırakan ama para almadığımız öğrenci ödemesi umuta</t>
  </si>
  <si>
    <t>turkcell</t>
  </si>
  <si>
    <t>24 Şubat</t>
  </si>
  <si>
    <t>canva</t>
  </si>
  <si>
    <t>25 Şubat</t>
  </si>
  <si>
    <t>28 Şubat</t>
  </si>
  <si>
    <t>shopier</t>
  </si>
  <si>
    <t>Şubat</t>
  </si>
  <si>
    <t>gökçenin öğrencisi</t>
  </si>
  <si>
    <t>geliştirme</t>
  </si>
  <si>
    <t>mentor ödeme</t>
  </si>
  <si>
    <t>iade</t>
  </si>
  <si>
    <t>toplam</t>
  </si>
  <si>
    <t>1 Mart</t>
  </si>
  <si>
    <t>2 Mart</t>
  </si>
  <si>
    <t>4 Mart</t>
  </si>
  <si>
    <t>7 Mart</t>
  </si>
  <si>
    <t>influencer</t>
  </si>
  <si>
    <t>oremikkks</t>
  </si>
  <si>
    <t>10 Mart</t>
  </si>
  <si>
    <t>11 Mart</t>
  </si>
  <si>
    <t>13 Mart</t>
  </si>
  <si>
    <t>14 Mart</t>
  </si>
  <si>
    <t>19 Mart</t>
  </si>
  <si>
    <t>25 Mart</t>
  </si>
  <si>
    <t>27 Mart</t>
  </si>
  <si>
    <t>Mart</t>
  </si>
  <si>
    <t>6600 Efe - 5400 Kemal</t>
  </si>
  <si>
    <t>2 Nisan</t>
  </si>
  <si>
    <t>Sultan Salman'a iade</t>
  </si>
  <si>
    <t>5 Nisan</t>
  </si>
  <si>
    <t>Kemal'e kardan ön ödeme</t>
  </si>
  <si>
    <t>7 Nisan</t>
  </si>
  <si>
    <t>8 Nisan</t>
  </si>
  <si>
    <t>9 Nisan</t>
  </si>
  <si>
    <t>10 Nisan</t>
  </si>
  <si>
    <t>11 Nisan</t>
  </si>
  <si>
    <t>10-15 mart arasındaki reklamların ödemesi, 3k sınıra ulaşmadığı için bu tarihte yapılmış</t>
  </si>
  <si>
    <t>14 Nisan</t>
  </si>
  <si>
    <t>17 Nisan</t>
  </si>
  <si>
    <t>24 Nisan</t>
  </si>
  <si>
    <t>25 Nisan</t>
  </si>
  <si>
    <t>irem çakır</t>
  </si>
  <si>
    <t>26 Nisan</t>
  </si>
  <si>
    <t>orhan samet</t>
  </si>
  <si>
    <t>Nisan</t>
  </si>
  <si>
    <t>7 Mayıs</t>
  </si>
  <si>
    <t>8 Mayıs</t>
  </si>
  <si>
    <t>14 Mayıs</t>
  </si>
  <si>
    <t>23 Mayıs</t>
  </si>
  <si>
    <t>25 Mayıs</t>
  </si>
  <si>
    <t>29 Mayıs</t>
  </si>
  <si>
    <t>Shopier</t>
  </si>
  <si>
    <t>Mayıs</t>
  </si>
  <si>
    <t>10 Haziran</t>
  </si>
  <si>
    <t>14 Haziran</t>
  </si>
  <si>
    <t>19 Haziran</t>
  </si>
  <si>
    <t>26 Haziran</t>
  </si>
  <si>
    <t>27 Haziran</t>
  </si>
  <si>
    <t>capcut</t>
  </si>
  <si>
    <t>28 Haziran</t>
  </si>
  <si>
    <t>Haziran</t>
  </si>
  <si>
    <t>2 Temmuz</t>
  </si>
  <si>
    <t>efe mentor ödemesini 1000₺ tamamlandı</t>
  </si>
  <si>
    <t>8 Temmuz</t>
  </si>
  <si>
    <t>efe ödeme</t>
  </si>
  <si>
    <t>capcut pro</t>
  </si>
  <si>
    <t>15 Temmuz</t>
  </si>
  <si>
    <t>kemal 2 öğrenci</t>
  </si>
  <si>
    <t>25 Temmuz</t>
  </si>
  <si>
    <t>ekstra</t>
  </si>
  <si>
    <t>26 Temmuz</t>
  </si>
  <si>
    <t>bj kemalle ortak - kayıda yazmıyorum</t>
  </si>
  <si>
    <t>Temmuz</t>
  </si>
  <si>
    <t>Mentor ödeme</t>
  </si>
  <si>
    <t>2 Ağustos</t>
  </si>
  <si>
    <t>7 Ağustos</t>
  </si>
  <si>
    <t>telefon</t>
  </si>
  <si>
    <t>12 Ağustos</t>
  </si>
  <si>
    <t>17 Ağustos</t>
  </si>
  <si>
    <t>kloud - kayıda yazmıyorum</t>
  </si>
  <si>
    <t>25 Ağustos</t>
  </si>
  <si>
    <t>27 Ağustos</t>
  </si>
  <si>
    <t>14 Ağustos</t>
  </si>
  <si>
    <t>kemal + efe</t>
  </si>
  <si>
    <t>Ağustos</t>
  </si>
  <si>
    <t>irem gülen</t>
  </si>
  <si>
    <t>4 Eylül</t>
  </si>
  <si>
    <t>zeynep şaşmaz</t>
  </si>
  <si>
    <t>6 Eylül</t>
  </si>
  <si>
    <t>7 Eylül</t>
  </si>
  <si>
    <t>ömer gönül</t>
  </si>
  <si>
    <t>8 Eylül</t>
  </si>
  <si>
    <t>11 Eylül</t>
  </si>
  <si>
    <t>Efe</t>
  </si>
  <si>
    <t>elementor pro</t>
  </si>
  <si>
    <t>13 Eylül</t>
  </si>
  <si>
    <t>karttan ödenmediği için semih çalış ödedi, ibandan gönderildi</t>
  </si>
  <si>
    <t>16 Eylül</t>
  </si>
  <si>
    <t>18 Eylül</t>
  </si>
  <si>
    <t>20 Eylül</t>
  </si>
  <si>
    <t>23 Eylül</t>
  </si>
  <si>
    <t>25 Eylül</t>
  </si>
  <si>
    <t>27 Eylül</t>
  </si>
  <si>
    <t>mentor buluşması</t>
  </si>
  <si>
    <t>30 Eylül</t>
  </si>
  <si>
    <t>Eylül</t>
  </si>
  <si>
    <t>efe 15k - kemal 10k ön ödeme 1 ekim'de alınacak paradan</t>
  </si>
  <si>
    <t>iade - shopier</t>
  </si>
  <si>
    <t>indirim kodu - öğrenci</t>
  </si>
  <si>
    <t>komisyon - influencer</t>
  </si>
  <si>
    <t>2 Ekim</t>
  </si>
  <si>
    <t>iremgulen tiktok öne çıkartma</t>
  </si>
  <si>
    <t>3 Ekim</t>
  </si>
  <si>
    <t>4 Ekim</t>
  </si>
  <si>
    <t>tallly</t>
  </si>
  <si>
    <t>7 Ekim</t>
  </si>
  <si>
    <t>9 Ekim</t>
  </si>
  <si>
    <t>11 Ekim</t>
  </si>
  <si>
    <t>14 Ekim</t>
  </si>
  <si>
    <t>mina tiktok böne çıkartma</t>
  </si>
  <si>
    <t>16 Ekim</t>
  </si>
  <si>
    <t>17 Ekim</t>
  </si>
  <si>
    <t>efe enes baştuğ</t>
  </si>
  <si>
    <t>mina tiktok öne çıkartma</t>
  </si>
  <si>
    <t>18 Ekim</t>
  </si>
  <si>
    <t>20 Ekim</t>
  </si>
  <si>
    <t>21 Ekim</t>
  </si>
  <si>
    <t>23 Ekim</t>
  </si>
  <si>
    <t>25 Ekim</t>
  </si>
  <si>
    <t>27 Ekim</t>
  </si>
  <si>
    <t>toplantı taksi parası</t>
  </si>
  <si>
    <t>efe pazarlama eğitimi</t>
  </si>
  <si>
    <t>29 Ekim</t>
  </si>
  <si>
    <t>30 Ekim</t>
  </si>
  <si>
    <t>kemal</t>
  </si>
  <si>
    <t>Ekim</t>
  </si>
  <si>
    <t>influencer ücretsiz koçluk</t>
  </si>
  <si>
    <t>KAR</t>
  </si>
  <si>
    <t>EKİM KARI</t>
  </si>
  <si>
    <t>bu para çekilmedi</t>
  </si>
  <si>
    <t>tiktok foto - çiçeksepeti</t>
  </si>
  <si>
    <t>oremikks</t>
  </si>
  <si>
    <t>5 Kasım</t>
  </si>
  <si>
    <t>6 Kasım</t>
  </si>
  <si>
    <t>editör</t>
  </si>
  <si>
    <t>7 Kasım</t>
  </si>
  <si>
    <t>8 Kasım</t>
  </si>
  <si>
    <t>9 Kasım</t>
  </si>
  <si>
    <t>11 Kasım</t>
  </si>
  <si>
    <t>13 Kasım</t>
  </si>
  <si>
    <t>5 reels</t>
  </si>
  <si>
    <t>15 Kasım</t>
  </si>
  <si>
    <t>16 Kasım</t>
  </si>
  <si>
    <t>17 Kasım</t>
  </si>
  <si>
    <t>tiktok fotoğrafları</t>
  </si>
  <si>
    <t>19 Kasım</t>
  </si>
  <si>
    <t>20 Kasım</t>
  </si>
  <si>
    <t>21 Kasım</t>
  </si>
  <si>
    <t>22 Kasım</t>
  </si>
  <si>
    <t>23 Kasım</t>
  </si>
  <si>
    <t>vidiq</t>
  </si>
  <si>
    <t>24 Kasım</t>
  </si>
  <si>
    <t>25 Kasım</t>
  </si>
  <si>
    <t>MÜKELLEF</t>
  </si>
  <si>
    <t>Marka Tescil</t>
  </si>
  <si>
    <t>26 Kasım</t>
  </si>
  <si>
    <t>27 Kasım</t>
  </si>
  <si>
    <t>convertkit</t>
  </si>
  <si>
    <t>wetransfer</t>
  </si>
  <si>
    <t>28 Kasım</t>
  </si>
  <si>
    <t>5 reels + youtube</t>
  </si>
  <si>
    <t>29 Kasım</t>
  </si>
  <si>
    <t>rizarubey</t>
  </si>
  <si>
    <t>30 Kasım</t>
  </si>
  <si>
    <t>Kasım</t>
  </si>
  <si>
    <t>ücretsiz koçluk</t>
  </si>
  <si>
    <t>black friday</t>
  </si>
  <si>
    <t>KASIM KARI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</si>
</sst>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1" numFmtId="49" xfId="0" applyAlignment="1" applyFont="1" applyNumberFormat="1">
      <alignment horizontal="right" readingOrder="0"/>
    </xf>
    <xf borderId="0" fillId="4" fontId="1" numFmtId="0" xfId="0" applyAlignment="1" applyFill="1" applyFont="1">
      <alignment readingOrder="0"/>
    </xf>
    <xf borderId="0" fillId="3" fontId="1" numFmtId="0" xfId="0" applyFont="1"/>
    <xf borderId="0" fillId="0" fontId="1" numFmtId="10" xfId="0" applyFont="1" applyNumberFormat="1"/>
    <xf borderId="0" fillId="0" fontId="1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5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3" max="3" width="20.5"/>
    <col customWidth="1" min="4" max="4" width="23.0"/>
    <col customWidth="1" min="5" max="5" width="19.0"/>
    <col customWidth="1" min="8" max="8" width="14.63"/>
    <col customWidth="1" min="9" max="9" width="3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>
      <c r="G2" s="3"/>
    </row>
    <row r="3">
      <c r="A3" s="1" t="s">
        <v>9</v>
      </c>
      <c r="B3" s="1" t="s">
        <v>10</v>
      </c>
      <c r="C3" s="4" t="s">
        <v>11</v>
      </c>
      <c r="D3" s="1" t="s">
        <v>12</v>
      </c>
      <c r="E3" s="1" t="s">
        <v>13</v>
      </c>
      <c r="F3" s="1">
        <v>19.07</v>
      </c>
      <c r="G3" s="2">
        <v>250.0</v>
      </c>
      <c r="H3" s="5"/>
    </row>
    <row r="4">
      <c r="A4" s="1" t="s">
        <v>9</v>
      </c>
      <c r="B4" s="1" t="s">
        <v>10</v>
      </c>
      <c r="C4" s="4" t="s">
        <v>11</v>
      </c>
      <c r="D4" s="1" t="s">
        <v>14</v>
      </c>
      <c r="E4" s="1" t="s">
        <v>13</v>
      </c>
      <c r="F4" s="1">
        <v>20.07</v>
      </c>
      <c r="G4" s="2">
        <v>200.0</v>
      </c>
      <c r="H4" s="5"/>
    </row>
    <row r="5">
      <c r="A5" s="1" t="s">
        <v>9</v>
      </c>
      <c r="B5" s="1" t="s">
        <v>10</v>
      </c>
      <c r="C5" s="4" t="s">
        <v>11</v>
      </c>
      <c r="D5" s="1" t="s">
        <v>15</v>
      </c>
      <c r="E5" s="1" t="s">
        <v>13</v>
      </c>
      <c r="F5" s="1">
        <v>25.07</v>
      </c>
      <c r="G5" s="2">
        <v>400.0</v>
      </c>
      <c r="H5" s="5"/>
    </row>
    <row r="6">
      <c r="A6" s="1" t="s">
        <v>9</v>
      </c>
      <c r="B6" s="1" t="s">
        <v>10</v>
      </c>
      <c r="C6" s="4" t="s">
        <v>11</v>
      </c>
      <c r="D6" s="1" t="s">
        <v>16</v>
      </c>
      <c r="E6" s="1" t="s">
        <v>13</v>
      </c>
      <c r="F6" s="1">
        <v>25.07</v>
      </c>
      <c r="G6" s="2">
        <v>120.0</v>
      </c>
      <c r="H6" s="5"/>
    </row>
    <row r="7">
      <c r="A7" s="1" t="s">
        <v>9</v>
      </c>
      <c r="B7" s="1" t="s">
        <v>10</v>
      </c>
      <c r="C7" s="4" t="s">
        <v>11</v>
      </c>
      <c r="D7" s="1" t="s">
        <v>17</v>
      </c>
      <c r="E7" s="1" t="s">
        <v>13</v>
      </c>
      <c r="F7" s="1">
        <v>26.07</v>
      </c>
      <c r="G7" s="2">
        <v>150.0</v>
      </c>
      <c r="H7" s="5"/>
    </row>
    <row r="8">
      <c r="A8" s="1" t="s">
        <v>9</v>
      </c>
      <c r="B8" s="1" t="s">
        <v>10</v>
      </c>
      <c r="C8" s="4" t="s">
        <v>11</v>
      </c>
      <c r="D8" s="1" t="s">
        <v>18</v>
      </c>
      <c r="E8" s="1" t="s">
        <v>13</v>
      </c>
      <c r="F8" s="1">
        <v>26.07</v>
      </c>
      <c r="G8" s="2">
        <v>150.0</v>
      </c>
      <c r="H8" s="5"/>
    </row>
    <row r="9">
      <c r="A9" s="1" t="s">
        <v>9</v>
      </c>
      <c r="B9" s="1" t="s">
        <v>10</v>
      </c>
      <c r="C9" s="4" t="s">
        <v>19</v>
      </c>
      <c r="D9" s="1" t="s">
        <v>20</v>
      </c>
      <c r="E9" s="1" t="s">
        <v>13</v>
      </c>
      <c r="F9" s="1">
        <v>27.07</v>
      </c>
      <c r="G9" s="2">
        <v>450.0</v>
      </c>
      <c r="H9" s="5"/>
    </row>
    <row r="10">
      <c r="A10" s="1" t="s">
        <v>9</v>
      </c>
      <c r="B10" s="1" t="s">
        <v>10</v>
      </c>
      <c r="C10" s="4" t="s">
        <v>11</v>
      </c>
      <c r="D10" s="1" t="s">
        <v>21</v>
      </c>
      <c r="E10" s="1" t="s">
        <v>13</v>
      </c>
      <c r="F10" s="1">
        <v>27.07</v>
      </c>
      <c r="G10" s="2">
        <v>200.0</v>
      </c>
      <c r="H10" s="5"/>
    </row>
    <row r="11">
      <c r="A11" s="1" t="s">
        <v>9</v>
      </c>
      <c r="B11" s="1" t="s">
        <v>10</v>
      </c>
      <c r="C11" s="4" t="s">
        <v>11</v>
      </c>
      <c r="D11" s="1" t="s">
        <v>22</v>
      </c>
      <c r="E11" s="1" t="s">
        <v>13</v>
      </c>
      <c r="F11" s="1">
        <v>19.07</v>
      </c>
      <c r="G11" s="2">
        <v>100.0</v>
      </c>
      <c r="H11" s="5"/>
    </row>
    <row r="12">
      <c r="A12" s="1" t="s">
        <v>9</v>
      </c>
      <c r="B12" s="1" t="s">
        <v>23</v>
      </c>
      <c r="C12" s="4"/>
      <c r="F12" s="1">
        <v>25.07</v>
      </c>
      <c r="G12" s="2">
        <v>100.0</v>
      </c>
      <c r="H12" s="5"/>
      <c r="I12" s="1" t="s">
        <v>24</v>
      </c>
    </row>
    <row r="13">
      <c r="A13" s="1" t="s">
        <v>9</v>
      </c>
      <c r="B13" s="1" t="s">
        <v>10</v>
      </c>
      <c r="C13" s="4" t="s">
        <v>25</v>
      </c>
      <c r="D13" s="1" t="s">
        <v>26</v>
      </c>
      <c r="E13" s="1" t="s">
        <v>13</v>
      </c>
      <c r="F13" s="1">
        <v>24.07</v>
      </c>
      <c r="G13" s="2">
        <v>250.0</v>
      </c>
      <c r="H13" s="5"/>
      <c r="I13" s="1" t="s">
        <v>27</v>
      </c>
    </row>
    <row r="14">
      <c r="A14" s="1" t="s">
        <v>9</v>
      </c>
      <c r="B14" s="1" t="s">
        <v>10</v>
      </c>
      <c r="C14" s="4" t="s">
        <v>28</v>
      </c>
      <c r="E14" s="1" t="s">
        <v>29</v>
      </c>
      <c r="F14" s="1" t="s">
        <v>30</v>
      </c>
      <c r="G14" s="2">
        <v>920.0</v>
      </c>
      <c r="H14" s="5"/>
    </row>
    <row r="15">
      <c r="A15" s="1" t="s">
        <v>31</v>
      </c>
      <c r="B15" s="1" t="s">
        <v>32</v>
      </c>
      <c r="C15" s="4"/>
      <c r="F15" s="1" t="s">
        <v>33</v>
      </c>
      <c r="G15" s="2">
        <v>800.0</v>
      </c>
      <c r="H15" s="5"/>
    </row>
    <row r="16">
      <c r="A16" s="1" t="s">
        <v>9</v>
      </c>
      <c r="B16" s="1" t="s">
        <v>10</v>
      </c>
      <c r="C16" s="4" t="s">
        <v>11</v>
      </c>
      <c r="D16" s="1" t="s">
        <v>34</v>
      </c>
      <c r="E16" s="1" t="s">
        <v>13</v>
      </c>
      <c r="F16" s="1">
        <v>2.08</v>
      </c>
      <c r="G16" s="2">
        <v>254.0</v>
      </c>
      <c r="H16" s="6"/>
    </row>
    <row r="17">
      <c r="A17" s="1" t="s">
        <v>9</v>
      </c>
      <c r="B17" s="1" t="s">
        <v>35</v>
      </c>
      <c r="C17" s="1" t="s">
        <v>36</v>
      </c>
      <c r="F17" s="1">
        <v>1.08</v>
      </c>
      <c r="G17" s="2">
        <v>38.0</v>
      </c>
      <c r="H17" s="6"/>
    </row>
    <row r="18">
      <c r="A18" s="1" t="s">
        <v>9</v>
      </c>
      <c r="B18" s="1" t="s">
        <v>10</v>
      </c>
      <c r="D18" s="1" t="s">
        <v>37</v>
      </c>
      <c r="E18" s="1" t="s">
        <v>13</v>
      </c>
      <c r="F18" s="1">
        <v>29.07</v>
      </c>
      <c r="G18" s="2">
        <v>70.0</v>
      </c>
      <c r="H18" s="6"/>
    </row>
    <row r="19">
      <c r="A19" s="1" t="s">
        <v>9</v>
      </c>
      <c r="B19" s="1" t="s">
        <v>10</v>
      </c>
      <c r="C19" s="1" t="s">
        <v>28</v>
      </c>
      <c r="E19" s="1" t="s">
        <v>13</v>
      </c>
      <c r="F19" s="1" t="s">
        <v>38</v>
      </c>
      <c r="G19" s="2">
        <v>3460.0</v>
      </c>
      <c r="H19" s="6"/>
    </row>
    <row r="20">
      <c r="A20" s="1" t="s">
        <v>9</v>
      </c>
      <c r="B20" s="1" t="s">
        <v>35</v>
      </c>
      <c r="C20" s="1" t="s">
        <v>39</v>
      </c>
      <c r="E20" s="1" t="s">
        <v>13</v>
      </c>
      <c r="G20" s="2">
        <v>75.0</v>
      </c>
      <c r="H20" s="6"/>
    </row>
    <row r="21">
      <c r="A21" s="1" t="s">
        <v>9</v>
      </c>
      <c r="B21" s="1" t="s">
        <v>23</v>
      </c>
      <c r="E21" s="1" t="s">
        <v>13</v>
      </c>
      <c r="F21" s="1">
        <v>25.08</v>
      </c>
      <c r="G21" s="2">
        <v>100.0</v>
      </c>
      <c r="H21" s="6"/>
    </row>
    <row r="22">
      <c r="A22" s="1" t="s">
        <v>40</v>
      </c>
      <c r="B22" s="1" t="s">
        <v>41</v>
      </c>
      <c r="C22" s="1" t="s">
        <v>42</v>
      </c>
      <c r="E22" s="1" t="s">
        <v>29</v>
      </c>
      <c r="G22" s="2">
        <v>170.0</v>
      </c>
      <c r="H22" s="6"/>
    </row>
    <row r="23">
      <c r="A23" s="1" t="s">
        <v>40</v>
      </c>
      <c r="B23" s="1" t="s">
        <v>10</v>
      </c>
      <c r="C23" s="1" t="s">
        <v>43</v>
      </c>
      <c r="D23" s="1" t="s">
        <v>44</v>
      </c>
      <c r="E23" s="1" t="s">
        <v>13</v>
      </c>
      <c r="G23" s="2">
        <v>2500.0</v>
      </c>
      <c r="H23" s="6"/>
    </row>
    <row r="24">
      <c r="A24" s="1" t="s">
        <v>40</v>
      </c>
      <c r="B24" s="1" t="s">
        <v>45</v>
      </c>
      <c r="C24" s="1" t="s">
        <v>46</v>
      </c>
      <c r="E24" s="1" t="s">
        <v>13</v>
      </c>
      <c r="G24" s="2">
        <v>1000.0</v>
      </c>
      <c r="H24" s="6"/>
    </row>
    <row r="25">
      <c r="A25" s="1" t="s">
        <v>40</v>
      </c>
      <c r="B25" s="1" t="s">
        <v>47</v>
      </c>
      <c r="E25" s="1" t="s">
        <v>13</v>
      </c>
      <c r="G25" s="2">
        <v>2425.0</v>
      </c>
      <c r="H25" s="6"/>
      <c r="I25" s="1" t="s">
        <v>48</v>
      </c>
    </row>
    <row r="26">
      <c r="A26" s="7" t="s">
        <v>40</v>
      </c>
      <c r="B26" s="1" t="s">
        <v>47</v>
      </c>
      <c r="C26" s="1" t="s">
        <v>49</v>
      </c>
      <c r="E26" s="1" t="s">
        <v>13</v>
      </c>
      <c r="G26" s="2">
        <v>4000.0</v>
      </c>
      <c r="H26" s="6"/>
      <c r="I26" s="1" t="s">
        <v>50</v>
      </c>
    </row>
    <row r="27">
      <c r="A27" s="1" t="s">
        <v>40</v>
      </c>
      <c r="B27" s="1" t="s">
        <v>45</v>
      </c>
      <c r="C27" s="1" t="s">
        <v>51</v>
      </c>
      <c r="E27" s="1" t="s">
        <v>13</v>
      </c>
      <c r="F27" s="1" t="s">
        <v>52</v>
      </c>
      <c r="G27" s="2">
        <v>6600.0</v>
      </c>
      <c r="H27" s="6"/>
      <c r="I27" s="1" t="s">
        <v>53</v>
      </c>
    </row>
    <row r="28">
      <c r="A28" s="1" t="s">
        <v>40</v>
      </c>
      <c r="B28" s="1" t="s">
        <v>54</v>
      </c>
      <c r="C28" s="1" t="s">
        <v>49</v>
      </c>
      <c r="E28" s="1" t="s">
        <v>13</v>
      </c>
      <c r="F28" s="1">
        <v>20.09</v>
      </c>
      <c r="G28" s="2">
        <v>700.0</v>
      </c>
      <c r="H28" s="6"/>
      <c r="I28" s="1" t="s">
        <v>55</v>
      </c>
    </row>
    <row r="29">
      <c r="A29" s="8" t="s">
        <v>40</v>
      </c>
      <c r="B29" s="1" t="s">
        <v>56</v>
      </c>
      <c r="C29" s="1" t="s">
        <v>49</v>
      </c>
      <c r="E29" s="1" t="s">
        <v>13</v>
      </c>
      <c r="F29" s="1">
        <v>15.09</v>
      </c>
      <c r="G29" s="2">
        <v>1000.0</v>
      </c>
      <c r="H29" s="6"/>
      <c r="I29" s="1" t="s">
        <v>57</v>
      </c>
    </row>
    <row r="30">
      <c r="A30" s="8" t="s">
        <v>40</v>
      </c>
      <c r="B30" s="1" t="s">
        <v>47</v>
      </c>
      <c r="C30" s="1" t="s">
        <v>49</v>
      </c>
      <c r="E30" s="1" t="s">
        <v>13</v>
      </c>
      <c r="F30" s="1">
        <v>20.09</v>
      </c>
      <c r="G30" s="2">
        <v>1500.0</v>
      </c>
      <c r="H30" s="6"/>
      <c r="I30" s="1" t="s">
        <v>58</v>
      </c>
    </row>
    <row r="31">
      <c r="A31" s="1" t="s">
        <v>40</v>
      </c>
      <c r="B31" s="1" t="s">
        <v>59</v>
      </c>
      <c r="E31" s="1" t="s">
        <v>13</v>
      </c>
      <c r="F31" s="1">
        <v>21.09</v>
      </c>
      <c r="G31" s="2">
        <v>1037.0</v>
      </c>
      <c r="H31" s="6"/>
      <c r="I31" s="1" t="s">
        <v>60</v>
      </c>
    </row>
    <row r="32">
      <c r="A32" s="1" t="s">
        <v>9</v>
      </c>
      <c r="B32" s="1" t="s">
        <v>23</v>
      </c>
      <c r="E32" s="1" t="s">
        <v>13</v>
      </c>
      <c r="F32" s="1">
        <v>25.09</v>
      </c>
      <c r="G32" s="2">
        <v>100.0</v>
      </c>
      <c r="H32" s="6"/>
    </row>
    <row r="33">
      <c r="A33" s="1" t="s">
        <v>9</v>
      </c>
      <c r="B33" s="1" t="s">
        <v>47</v>
      </c>
      <c r="C33" s="1" t="s">
        <v>61</v>
      </c>
      <c r="E33" s="1" t="s">
        <v>13</v>
      </c>
      <c r="F33" s="1">
        <v>10.09</v>
      </c>
      <c r="G33" s="2">
        <v>3000.0</v>
      </c>
      <c r="H33" s="6"/>
    </row>
    <row r="34">
      <c r="A34" s="1" t="s">
        <v>9</v>
      </c>
      <c r="B34" s="1" t="s">
        <v>47</v>
      </c>
      <c r="C34" s="1" t="s">
        <v>62</v>
      </c>
      <c r="E34" s="1" t="s">
        <v>29</v>
      </c>
      <c r="F34" s="1" t="s">
        <v>63</v>
      </c>
      <c r="G34" s="2">
        <v>600.0</v>
      </c>
      <c r="H34" s="6"/>
    </row>
    <row r="35">
      <c r="A35" s="1" t="s">
        <v>9</v>
      </c>
      <c r="B35" s="1" t="s">
        <v>64</v>
      </c>
      <c r="C35" s="1" t="s">
        <v>65</v>
      </c>
      <c r="E35" s="1" t="s">
        <v>29</v>
      </c>
      <c r="F35" s="1">
        <v>20.09</v>
      </c>
      <c r="G35" s="2">
        <v>1680.0</v>
      </c>
      <c r="H35" s="6"/>
    </row>
    <row r="36">
      <c r="A36" s="1" t="s">
        <v>9</v>
      </c>
      <c r="B36" s="1" t="s">
        <v>47</v>
      </c>
      <c r="C36" s="1" t="s">
        <v>62</v>
      </c>
      <c r="E36" s="1" t="s">
        <v>29</v>
      </c>
      <c r="F36" s="1" t="s">
        <v>66</v>
      </c>
      <c r="G36" s="2">
        <v>780.0</v>
      </c>
      <c r="H36" s="6"/>
    </row>
    <row r="37">
      <c r="A37" s="1" t="s">
        <v>9</v>
      </c>
      <c r="B37" s="1" t="s">
        <v>47</v>
      </c>
      <c r="C37" s="1" t="s">
        <v>62</v>
      </c>
      <c r="E37" s="1" t="s">
        <v>29</v>
      </c>
      <c r="F37" s="1" t="s">
        <v>67</v>
      </c>
      <c r="G37" s="2">
        <v>4865.0</v>
      </c>
      <c r="H37" s="6"/>
    </row>
    <row r="38">
      <c r="A38" s="1" t="s">
        <v>9</v>
      </c>
      <c r="B38" s="1" t="s">
        <v>35</v>
      </c>
      <c r="C38" s="1" t="s">
        <v>39</v>
      </c>
      <c r="E38" s="1" t="s">
        <v>29</v>
      </c>
      <c r="F38" s="9" t="s">
        <v>68</v>
      </c>
      <c r="G38" s="2">
        <v>73.0</v>
      </c>
      <c r="H38" s="6"/>
    </row>
    <row r="39">
      <c r="A39" s="1" t="s">
        <v>9</v>
      </c>
      <c r="B39" s="1" t="s">
        <v>23</v>
      </c>
      <c r="E39" s="1" t="s">
        <v>29</v>
      </c>
      <c r="F39" s="9" t="s">
        <v>69</v>
      </c>
      <c r="G39" s="2">
        <v>100.0</v>
      </c>
      <c r="H39" s="6"/>
    </row>
    <row r="40">
      <c r="G40" s="3"/>
    </row>
    <row r="41">
      <c r="A41" s="1" t="s">
        <v>70</v>
      </c>
      <c r="B41" s="1">
        <v>13.645</v>
      </c>
      <c r="G41" s="3"/>
      <c r="I41" s="1" t="s">
        <v>71</v>
      </c>
    </row>
    <row r="42">
      <c r="G42" s="3"/>
    </row>
    <row r="43">
      <c r="A43" s="1" t="s">
        <v>9</v>
      </c>
      <c r="B43" s="1" t="s">
        <v>47</v>
      </c>
      <c r="C43" s="1" t="s">
        <v>72</v>
      </c>
      <c r="E43" s="1" t="s">
        <v>29</v>
      </c>
      <c r="F43" s="1" t="s">
        <v>73</v>
      </c>
      <c r="G43" s="2">
        <v>5435.0</v>
      </c>
      <c r="H43" s="6"/>
    </row>
    <row r="44">
      <c r="A44" s="1" t="s">
        <v>70</v>
      </c>
      <c r="B44" s="1">
        <v>15.189</v>
      </c>
      <c r="G44" s="3"/>
    </row>
    <row r="45">
      <c r="A45" s="1" t="s">
        <v>70</v>
      </c>
      <c r="B45" s="10">
        <v>24.871</v>
      </c>
      <c r="F45" s="1" t="s">
        <v>74</v>
      </c>
      <c r="G45" s="3"/>
    </row>
    <row r="46">
      <c r="A46" s="1" t="s">
        <v>75</v>
      </c>
      <c r="B46" s="1" t="s">
        <v>76</v>
      </c>
      <c r="E46" s="1" t="s">
        <v>13</v>
      </c>
      <c r="F46" s="1" t="s">
        <v>77</v>
      </c>
      <c r="G46" s="2">
        <v>5550.0</v>
      </c>
    </row>
    <row r="47">
      <c r="A47" s="1" t="s">
        <v>75</v>
      </c>
      <c r="B47" s="1" t="s">
        <v>76</v>
      </c>
      <c r="E47" s="1" t="s">
        <v>13</v>
      </c>
      <c r="F47" s="1" t="s">
        <v>78</v>
      </c>
      <c r="G47" s="2">
        <v>4500.0</v>
      </c>
    </row>
    <row r="48">
      <c r="A48" s="1" t="s">
        <v>75</v>
      </c>
      <c r="B48" s="1" t="s">
        <v>76</v>
      </c>
      <c r="E48" s="1" t="s">
        <v>13</v>
      </c>
      <c r="F48" s="1" t="s">
        <v>79</v>
      </c>
      <c r="G48" s="2">
        <v>1250.0</v>
      </c>
    </row>
    <row r="49">
      <c r="A49" s="1" t="s">
        <v>75</v>
      </c>
      <c r="B49" s="1" t="s">
        <v>76</v>
      </c>
      <c r="E49" s="1" t="s">
        <v>13</v>
      </c>
      <c r="F49" s="1" t="s">
        <v>80</v>
      </c>
      <c r="G49" s="2">
        <v>1200.0</v>
      </c>
    </row>
    <row r="50">
      <c r="A50" s="1" t="s">
        <v>75</v>
      </c>
      <c r="B50" s="1" t="s">
        <v>76</v>
      </c>
      <c r="E50" s="1" t="s">
        <v>13</v>
      </c>
      <c r="F50" s="1" t="s">
        <v>81</v>
      </c>
      <c r="G50" s="2">
        <v>4300.0</v>
      </c>
    </row>
    <row r="51">
      <c r="A51" s="1" t="s">
        <v>75</v>
      </c>
      <c r="B51" s="1" t="s">
        <v>82</v>
      </c>
      <c r="E51" s="1" t="s">
        <v>29</v>
      </c>
      <c r="F51" s="1" t="s">
        <v>83</v>
      </c>
      <c r="G51" s="2">
        <v>327.0</v>
      </c>
    </row>
    <row r="52">
      <c r="A52" s="1" t="s">
        <v>75</v>
      </c>
      <c r="B52" s="1" t="s">
        <v>84</v>
      </c>
      <c r="C52" s="1" t="s">
        <v>85</v>
      </c>
      <c r="E52" s="1" t="s">
        <v>29</v>
      </c>
      <c r="F52" s="1" t="s">
        <v>83</v>
      </c>
      <c r="G52" s="2">
        <v>670.0</v>
      </c>
    </row>
    <row r="53">
      <c r="A53" s="1" t="s">
        <v>75</v>
      </c>
      <c r="B53" s="1" t="s">
        <v>84</v>
      </c>
      <c r="C53" s="1" t="s">
        <v>85</v>
      </c>
      <c r="E53" s="1" t="s">
        <v>29</v>
      </c>
      <c r="F53" s="1" t="s">
        <v>86</v>
      </c>
      <c r="G53" s="2">
        <v>500.0</v>
      </c>
    </row>
    <row r="54">
      <c r="A54" s="1" t="s">
        <v>75</v>
      </c>
      <c r="B54" s="1" t="s">
        <v>84</v>
      </c>
      <c r="C54" s="1" t="s">
        <v>87</v>
      </c>
      <c r="E54" s="1" t="s">
        <v>29</v>
      </c>
      <c r="F54" s="1" t="s">
        <v>88</v>
      </c>
      <c r="G54" s="2">
        <v>180.0</v>
      </c>
    </row>
    <row r="55">
      <c r="A55" s="1" t="s">
        <v>75</v>
      </c>
      <c r="B55" s="1" t="s">
        <v>84</v>
      </c>
      <c r="C55" s="1" t="s">
        <v>85</v>
      </c>
      <c r="E55" s="1" t="s">
        <v>29</v>
      </c>
      <c r="F55" s="1" t="s">
        <v>89</v>
      </c>
      <c r="G55" s="2">
        <v>500.0</v>
      </c>
    </row>
    <row r="56">
      <c r="A56" s="1" t="s">
        <v>75</v>
      </c>
      <c r="B56" s="1" t="s">
        <v>90</v>
      </c>
      <c r="E56" s="1" t="s">
        <v>13</v>
      </c>
      <c r="F56" s="1" t="s">
        <v>91</v>
      </c>
      <c r="G56" s="2">
        <v>300.0</v>
      </c>
      <c r="I56" s="1" t="s">
        <v>92</v>
      </c>
    </row>
    <row r="57">
      <c r="A57" s="1" t="s">
        <v>75</v>
      </c>
      <c r="B57" s="1" t="s">
        <v>93</v>
      </c>
      <c r="C57" s="1" t="s">
        <v>94</v>
      </c>
      <c r="E57" s="1" t="s">
        <v>29</v>
      </c>
      <c r="F57" s="1" t="s">
        <v>91</v>
      </c>
      <c r="G57" s="2">
        <v>626.0</v>
      </c>
    </row>
    <row r="58">
      <c r="A58" s="1" t="s">
        <v>75</v>
      </c>
      <c r="B58" s="1" t="s">
        <v>84</v>
      </c>
      <c r="C58" s="1" t="s">
        <v>87</v>
      </c>
      <c r="E58" s="1" t="s">
        <v>29</v>
      </c>
      <c r="F58" s="1" t="s">
        <v>95</v>
      </c>
      <c r="G58" s="2">
        <v>180.0</v>
      </c>
    </row>
    <row r="59">
      <c r="A59" s="1" t="s">
        <v>75</v>
      </c>
      <c r="B59" s="1" t="s">
        <v>84</v>
      </c>
      <c r="C59" s="1" t="s">
        <v>85</v>
      </c>
      <c r="E59" s="1" t="s">
        <v>13</v>
      </c>
      <c r="F59" s="1" t="s">
        <v>95</v>
      </c>
      <c r="G59" s="2">
        <v>500.0</v>
      </c>
    </row>
    <row r="60">
      <c r="A60" s="1" t="s">
        <v>75</v>
      </c>
      <c r="B60" s="1" t="s">
        <v>90</v>
      </c>
      <c r="E60" s="1" t="s">
        <v>13</v>
      </c>
      <c r="F60" s="1" t="s">
        <v>96</v>
      </c>
      <c r="G60" s="2">
        <v>1299.0</v>
      </c>
      <c r="I60" s="1" t="s">
        <v>97</v>
      </c>
    </row>
    <row r="61">
      <c r="A61" s="1" t="s">
        <v>75</v>
      </c>
      <c r="B61" s="1" t="s">
        <v>90</v>
      </c>
      <c r="E61" s="1" t="s">
        <v>13</v>
      </c>
      <c r="F61" s="1" t="s">
        <v>96</v>
      </c>
      <c r="G61" s="2">
        <v>899.0</v>
      </c>
      <c r="I61" s="1" t="s">
        <v>98</v>
      </c>
    </row>
    <row r="62">
      <c r="A62" s="1" t="s">
        <v>75</v>
      </c>
      <c r="B62" s="1" t="s">
        <v>84</v>
      </c>
      <c r="C62" s="1" t="s">
        <v>85</v>
      </c>
      <c r="E62" s="1" t="s">
        <v>13</v>
      </c>
      <c r="F62" s="1" t="s">
        <v>96</v>
      </c>
      <c r="G62" s="2">
        <v>500.0</v>
      </c>
    </row>
    <row r="63">
      <c r="A63" s="1" t="s">
        <v>75</v>
      </c>
      <c r="B63" s="1" t="s">
        <v>90</v>
      </c>
      <c r="E63" s="1" t="s">
        <v>13</v>
      </c>
      <c r="F63" s="1" t="s">
        <v>99</v>
      </c>
      <c r="G63" s="2">
        <v>1299.0</v>
      </c>
      <c r="I63" s="1" t="s">
        <v>100</v>
      </c>
    </row>
    <row r="64">
      <c r="A64" s="1" t="s">
        <v>75</v>
      </c>
      <c r="B64" s="1" t="s">
        <v>84</v>
      </c>
      <c r="C64" s="1" t="s">
        <v>85</v>
      </c>
      <c r="E64" s="1" t="s">
        <v>29</v>
      </c>
      <c r="F64" s="1" t="s">
        <v>101</v>
      </c>
      <c r="G64" s="2">
        <v>500.0</v>
      </c>
    </row>
    <row r="65">
      <c r="A65" s="1" t="s">
        <v>75</v>
      </c>
      <c r="B65" s="1" t="s">
        <v>102</v>
      </c>
      <c r="E65" s="1" t="s">
        <v>29</v>
      </c>
      <c r="F65" s="1" t="s">
        <v>103</v>
      </c>
      <c r="G65" s="2">
        <v>100.0</v>
      </c>
    </row>
    <row r="66">
      <c r="A66" s="1" t="s">
        <v>75</v>
      </c>
      <c r="B66" s="1" t="s">
        <v>84</v>
      </c>
      <c r="C66" s="1" t="s">
        <v>85</v>
      </c>
      <c r="E66" s="1" t="s">
        <v>29</v>
      </c>
      <c r="F66" s="1" t="s">
        <v>103</v>
      </c>
      <c r="G66" s="2">
        <v>500.0</v>
      </c>
    </row>
    <row r="67">
      <c r="A67" s="1" t="s">
        <v>75</v>
      </c>
      <c r="B67" s="1" t="s">
        <v>84</v>
      </c>
      <c r="C67" s="1" t="s">
        <v>87</v>
      </c>
      <c r="E67" s="1" t="s">
        <v>29</v>
      </c>
      <c r="F67" s="1" t="s">
        <v>104</v>
      </c>
      <c r="G67" s="2">
        <v>101.0</v>
      </c>
    </row>
    <row r="68">
      <c r="A68" s="1" t="s">
        <v>75</v>
      </c>
      <c r="B68" s="1" t="s">
        <v>84</v>
      </c>
      <c r="C68" s="1" t="s">
        <v>85</v>
      </c>
      <c r="E68" s="1" t="s">
        <v>13</v>
      </c>
      <c r="F68" s="1" t="s">
        <v>105</v>
      </c>
      <c r="G68" s="2">
        <v>500.0</v>
      </c>
    </row>
    <row r="69">
      <c r="A69" s="1" t="s">
        <v>75</v>
      </c>
      <c r="B69" s="1" t="s">
        <v>84</v>
      </c>
      <c r="C69" s="1" t="s">
        <v>106</v>
      </c>
      <c r="E69" s="1" t="s">
        <v>13</v>
      </c>
      <c r="F69" s="1" t="s">
        <v>107</v>
      </c>
      <c r="G69" s="2">
        <v>750.0</v>
      </c>
    </row>
    <row r="70">
      <c r="A70" s="1" t="s">
        <v>75</v>
      </c>
      <c r="B70" s="1" t="s">
        <v>108</v>
      </c>
      <c r="E70" s="1" t="s">
        <v>13</v>
      </c>
      <c r="F70" s="1" t="s">
        <v>109</v>
      </c>
      <c r="G70" s="2">
        <v>1800.0</v>
      </c>
      <c r="I70" s="1" t="s">
        <v>110</v>
      </c>
    </row>
    <row r="71">
      <c r="A71" s="1" t="s">
        <v>75</v>
      </c>
      <c r="B71" s="1" t="s">
        <v>111</v>
      </c>
      <c r="C71" s="1" t="s">
        <v>112</v>
      </c>
      <c r="E71" s="1" t="s">
        <v>113</v>
      </c>
      <c r="F71" s="1" t="s">
        <v>109</v>
      </c>
      <c r="G71" s="2">
        <v>156.0</v>
      </c>
      <c r="H71" s="11"/>
      <c r="I71" s="1" t="s">
        <v>114</v>
      </c>
    </row>
    <row r="72">
      <c r="A72" s="1" t="s">
        <v>75</v>
      </c>
      <c r="B72" s="1" t="s">
        <v>115</v>
      </c>
      <c r="C72" s="1" t="s">
        <v>115</v>
      </c>
      <c r="E72" s="1" t="s">
        <v>13</v>
      </c>
      <c r="F72" s="1" t="s">
        <v>109</v>
      </c>
      <c r="G72" s="2">
        <v>10000.0</v>
      </c>
      <c r="I72" s="1"/>
    </row>
    <row r="73">
      <c r="B73" s="1" t="s">
        <v>116</v>
      </c>
      <c r="C73" s="1">
        <v>16800.0</v>
      </c>
      <c r="D73" s="12">
        <f t="shared" ref="D73:D78" si="1">C73/$C$79</f>
        <v>0.6202924236</v>
      </c>
      <c r="G73" s="3"/>
    </row>
    <row r="74">
      <c r="B74" s="1" t="s">
        <v>117</v>
      </c>
      <c r="C74" s="3">
        <f>SUM(G53+G55+G59+G62+G64+G66+G68)</f>
        <v>3500</v>
      </c>
      <c r="D74" s="12">
        <f t="shared" si="1"/>
        <v>0.1292275882</v>
      </c>
      <c r="G74" s="3"/>
    </row>
    <row r="75">
      <c r="B75" s="1" t="s">
        <v>118</v>
      </c>
      <c r="C75" s="3">
        <f>sum(G54+G58+G67)</f>
        <v>461</v>
      </c>
      <c r="D75" s="12">
        <f t="shared" si="1"/>
        <v>0.01702111948</v>
      </c>
      <c r="G75" s="3">
        <f>SUM(C74+C75+C102+C103+C123+C124+C146)</f>
        <v>16146</v>
      </c>
      <c r="H75" s="1" t="s">
        <v>119</v>
      </c>
    </row>
    <row r="76">
      <c r="B76" s="1" t="s">
        <v>90</v>
      </c>
      <c r="C76" s="3">
        <f>sum(G56+G60+G61+G63)</f>
        <v>3797</v>
      </c>
      <c r="D76" s="12">
        <f t="shared" si="1"/>
        <v>0.1401934722</v>
      </c>
      <c r="G76" s="3"/>
    </row>
    <row r="77">
      <c r="B77" s="1" t="s">
        <v>93</v>
      </c>
      <c r="C77" s="1">
        <v>726.0</v>
      </c>
      <c r="D77" s="12">
        <f t="shared" si="1"/>
        <v>0.02680549402</v>
      </c>
      <c r="G77" s="3"/>
    </row>
    <row r="78">
      <c r="B78" s="1" t="s">
        <v>108</v>
      </c>
      <c r="C78" s="1">
        <v>1800.0</v>
      </c>
      <c r="D78" s="12">
        <f t="shared" si="1"/>
        <v>0.06645990253</v>
      </c>
      <c r="G78" s="3"/>
    </row>
    <row r="79">
      <c r="B79" s="1" t="s">
        <v>120</v>
      </c>
      <c r="C79" s="13">
        <f>sum(C73:C78)</f>
        <v>27084</v>
      </c>
      <c r="G79" s="3"/>
    </row>
    <row r="80">
      <c r="A80" s="1" t="s">
        <v>75</v>
      </c>
      <c r="B80" s="1" t="s">
        <v>84</v>
      </c>
      <c r="C80" s="1" t="s">
        <v>85</v>
      </c>
      <c r="E80" s="1" t="s">
        <v>29</v>
      </c>
      <c r="F80" s="1" t="s">
        <v>121</v>
      </c>
      <c r="G80" s="2">
        <v>668.0</v>
      </c>
    </row>
    <row r="81">
      <c r="A81" s="1" t="s">
        <v>75</v>
      </c>
      <c r="B81" s="1" t="s">
        <v>84</v>
      </c>
      <c r="C81" s="1" t="s">
        <v>85</v>
      </c>
      <c r="E81" s="1" t="s">
        <v>29</v>
      </c>
      <c r="F81" s="1" t="s">
        <v>122</v>
      </c>
      <c r="G81" s="2">
        <v>400.0</v>
      </c>
    </row>
    <row r="82">
      <c r="A82" s="1" t="s">
        <v>75</v>
      </c>
      <c r="B82" s="1" t="s">
        <v>76</v>
      </c>
      <c r="E82" s="1" t="s">
        <v>13</v>
      </c>
      <c r="F82" s="1" t="s">
        <v>123</v>
      </c>
      <c r="G82" s="2">
        <v>3600.0</v>
      </c>
    </row>
    <row r="83">
      <c r="A83" s="1" t="s">
        <v>75</v>
      </c>
      <c r="B83" s="1" t="s">
        <v>84</v>
      </c>
      <c r="C83" s="1" t="s">
        <v>85</v>
      </c>
      <c r="E83" s="1" t="s">
        <v>29</v>
      </c>
      <c r="F83" s="1" t="s">
        <v>124</v>
      </c>
      <c r="G83" s="2">
        <v>500.0</v>
      </c>
    </row>
    <row r="84">
      <c r="A84" s="1" t="s">
        <v>75</v>
      </c>
      <c r="B84" s="1" t="s">
        <v>84</v>
      </c>
      <c r="C84" s="1" t="s">
        <v>125</v>
      </c>
      <c r="E84" s="1" t="s">
        <v>29</v>
      </c>
      <c r="F84" s="1" t="s">
        <v>124</v>
      </c>
      <c r="G84" s="2">
        <v>913.0</v>
      </c>
    </row>
    <row r="85">
      <c r="A85" s="1" t="s">
        <v>75</v>
      </c>
      <c r="B85" s="1" t="s">
        <v>84</v>
      </c>
      <c r="C85" s="1" t="s">
        <v>85</v>
      </c>
      <c r="E85" s="1" t="s">
        <v>29</v>
      </c>
      <c r="F85" s="1" t="s">
        <v>126</v>
      </c>
      <c r="G85" s="2">
        <v>500.0</v>
      </c>
    </row>
    <row r="86">
      <c r="A86" s="1" t="s">
        <v>75</v>
      </c>
      <c r="B86" s="1" t="s">
        <v>76</v>
      </c>
      <c r="E86" s="1" t="s">
        <v>13</v>
      </c>
      <c r="F86" s="1" t="s">
        <v>127</v>
      </c>
      <c r="G86" s="2">
        <v>100.0</v>
      </c>
      <c r="I86" s="1" t="s">
        <v>128</v>
      </c>
    </row>
    <row r="87">
      <c r="A87" s="1" t="s">
        <v>75</v>
      </c>
      <c r="B87" s="1" t="s">
        <v>84</v>
      </c>
      <c r="C87" s="1" t="s">
        <v>85</v>
      </c>
      <c r="E87" s="1" t="s">
        <v>29</v>
      </c>
      <c r="F87" s="1" t="s">
        <v>129</v>
      </c>
      <c r="G87" s="2">
        <v>500.0</v>
      </c>
    </row>
    <row r="88">
      <c r="A88" s="1" t="s">
        <v>75</v>
      </c>
      <c r="B88" s="1" t="s">
        <v>76</v>
      </c>
      <c r="E88" s="1" t="s">
        <v>13</v>
      </c>
      <c r="F88" s="1" t="s">
        <v>130</v>
      </c>
      <c r="G88" s="2">
        <v>4200.0</v>
      </c>
    </row>
    <row r="89">
      <c r="A89" s="1" t="s">
        <v>75</v>
      </c>
      <c r="B89" s="1" t="s">
        <v>93</v>
      </c>
      <c r="C89" s="1" t="s">
        <v>94</v>
      </c>
      <c r="E89" s="1" t="s">
        <v>29</v>
      </c>
      <c r="F89" s="1" t="s">
        <v>130</v>
      </c>
      <c r="G89" s="2">
        <v>640.0</v>
      </c>
    </row>
    <row r="90">
      <c r="A90" s="1" t="s">
        <v>75</v>
      </c>
      <c r="B90" s="1" t="s">
        <v>84</v>
      </c>
      <c r="C90" s="1" t="s">
        <v>85</v>
      </c>
      <c r="E90" s="1" t="s">
        <v>13</v>
      </c>
      <c r="F90" s="1" t="s">
        <v>131</v>
      </c>
      <c r="G90" s="2">
        <v>500.0</v>
      </c>
    </row>
    <row r="91">
      <c r="A91" s="1" t="s">
        <v>75</v>
      </c>
      <c r="B91" s="1" t="s">
        <v>84</v>
      </c>
      <c r="C91" s="1" t="s">
        <v>87</v>
      </c>
      <c r="E91" s="1" t="s">
        <v>29</v>
      </c>
      <c r="F91" s="1" t="s">
        <v>132</v>
      </c>
      <c r="G91" s="2">
        <v>240.0</v>
      </c>
    </row>
    <row r="92">
      <c r="A92" s="1" t="s">
        <v>75</v>
      </c>
      <c r="B92" s="1" t="s">
        <v>84</v>
      </c>
      <c r="C92" s="1" t="s">
        <v>85</v>
      </c>
      <c r="E92" s="1" t="s">
        <v>29</v>
      </c>
      <c r="F92" s="1" t="s">
        <v>132</v>
      </c>
      <c r="G92" s="2">
        <v>500.0</v>
      </c>
    </row>
    <row r="93">
      <c r="A93" s="1" t="s">
        <v>75</v>
      </c>
      <c r="B93" s="1" t="s">
        <v>76</v>
      </c>
      <c r="E93" s="1" t="s">
        <v>29</v>
      </c>
      <c r="F93" s="1" t="s">
        <v>133</v>
      </c>
      <c r="G93" s="2">
        <v>2100.0</v>
      </c>
    </row>
    <row r="94">
      <c r="A94" s="1" t="s">
        <v>75</v>
      </c>
      <c r="B94" s="1" t="s">
        <v>76</v>
      </c>
      <c r="E94" s="1" t="s">
        <v>29</v>
      </c>
      <c r="F94" s="1" t="s">
        <v>134</v>
      </c>
      <c r="G94" s="2">
        <v>240.0</v>
      </c>
      <c r="I94" s="1" t="s">
        <v>135</v>
      </c>
    </row>
    <row r="95">
      <c r="A95" s="1" t="s">
        <v>75</v>
      </c>
      <c r="B95" s="1" t="s">
        <v>93</v>
      </c>
      <c r="C95" s="1" t="s">
        <v>136</v>
      </c>
      <c r="E95" s="1" t="s">
        <v>29</v>
      </c>
      <c r="F95" s="1" t="s">
        <v>134</v>
      </c>
      <c r="G95" s="2">
        <v>345.0</v>
      </c>
    </row>
    <row r="96">
      <c r="A96" s="1" t="s">
        <v>75</v>
      </c>
      <c r="B96" s="1" t="s">
        <v>84</v>
      </c>
      <c r="C96" s="1" t="s">
        <v>87</v>
      </c>
      <c r="E96" s="1" t="s">
        <v>29</v>
      </c>
      <c r="F96" s="1" t="s">
        <v>137</v>
      </c>
      <c r="G96" s="2">
        <v>1200.0</v>
      </c>
    </row>
    <row r="97">
      <c r="A97" s="1" t="s">
        <v>75</v>
      </c>
      <c r="B97" s="1" t="s">
        <v>93</v>
      </c>
      <c r="C97" s="1" t="s">
        <v>138</v>
      </c>
      <c r="E97" s="1" t="s">
        <v>29</v>
      </c>
      <c r="F97" s="1" t="s">
        <v>139</v>
      </c>
      <c r="G97" s="2">
        <v>100.0</v>
      </c>
    </row>
    <row r="98">
      <c r="A98" s="1" t="s">
        <v>75</v>
      </c>
      <c r="B98" s="1" t="s">
        <v>76</v>
      </c>
      <c r="E98" s="1" t="s">
        <v>13</v>
      </c>
      <c r="F98" s="1" t="s">
        <v>140</v>
      </c>
      <c r="G98" s="2">
        <v>3750.0</v>
      </c>
    </row>
    <row r="99">
      <c r="A99" s="1" t="s">
        <v>75</v>
      </c>
      <c r="B99" s="1" t="s">
        <v>93</v>
      </c>
      <c r="C99" s="1" t="s">
        <v>141</v>
      </c>
      <c r="E99" s="1" t="s">
        <v>29</v>
      </c>
      <c r="F99" s="1" t="s">
        <v>142</v>
      </c>
      <c r="G99" s="2">
        <v>400.0</v>
      </c>
    </row>
    <row r="100">
      <c r="A100" s="1" t="s">
        <v>75</v>
      </c>
      <c r="B100" s="1" t="s">
        <v>115</v>
      </c>
      <c r="C100" s="1" t="s">
        <v>115</v>
      </c>
      <c r="E100" s="1" t="s">
        <v>13</v>
      </c>
      <c r="F100" s="1" t="s">
        <v>142</v>
      </c>
      <c r="G100" s="2">
        <v>10000.0</v>
      </c>
    </row>
    <row r="101">
      <c r="A101" s="1" t="s">
        <v>75</v>
      </c>
      <c r="B101" s="1" t="s">
        <v>90</v>
      </c>
      <c r="E101" s="1" t="s">
        <v>13</v>
      </c>
      <c r="F101" s="1" t="s">
        <v>142</v>
      </c>
      <c r="G101" s="2">
        <v>1300.0</v>
      </c>
      <c r="I101" s="1" t="s">
        <v>143</v>
      </c>
    </row>
    <row r="102">
      <c r="B102" s="1" t="s">
        <v>85</v>
      </c>
      <c r="C102" s="1">
        <v>3568.0</v>
      </c>
      <c r="D102" s="12">
        <f>C102/C108</f>
        <v>0.1572083186</v>
      </c>
      <c r="G102" s="3"/>
    </row>
    <row r="103">
      <c r="B103" s="1" t="s">
        <v>87</v>
      </c>
      <c r="C103" s="1">
        <v>1440.0</v>
      </c>
      <c r="D103" s="12">
        <f>C103/C108</f>
        <v>0.06344730349</v>
      </c>
      <c r="G103" s="3"/>
    </row>
    <row r="104">
      <c r="B104" s="1" t="s">
        <v>125</v>
      </c>
      <c r="C104" s="1">
        <v>913.0</v>
      </c>
      <c r="D104" s="12">
        <f>C104/C108</f>
        <v>0.04022735284</v>
      </c>
      <c r="G104" s="3"/>
    </row>
    <row r="105">
      <c r="B105" s="1" t="s">
        <v>144</v>
      </c>
      <c r="C105" s="1">
        <v>1485.0</v>
      </c>
      <c r="D105" s="12">
        <f>C105/C108</f>
        <v>0.06543003172</v>
      </c>
      <c r="G105" s="3"/>
    </row>
    <row r="106">
      <c r="B106" s="1" t="s">
        <v>145</v>
      </c>
      <c r="C106" s="1">
        <v>13990.0</v>
      </c>
      <c r="D106" s="12">
        <f>C106/C108</f>
        <v>0.6164081777</v>
      </c>
      <c r="G106" s="3"/>
    </row>
    <row r="107">
      <c r="B107" s="1" t="s">
        <v>146</v>
      </c>
      <c r="C107" s="1">
        <v>1300.0</v>
      </c>
      <c r="D107" s="12">
        <f>C107/C108</f>
        <v>0.05727881565</v>
      </c>
      <c r="G107" s="3"/>
    </row>
    <row r="108">
      <c r="B108" s="1" t="s">
        <v>147</v>
      </c>
      <c r="C108" s="1">
        <v>22696.0</v>
      </c>
      <c r="G108" s="3"/>
    </row>
    <row r="109">
      <c r="A109" s="1" t="s">
        <v>75</v>
      </c>
      <c r="B109" s="1" t="s">
        <v>84</v>
      </c>
      <c r="C109" s="1" t="s">
        <v>85</v>
      </c>
      <c r="E109" s="1" t="s">
        <v>29</v>
      </c>
      <c r="F109" s="1" t="s">
        <v>148</v>
      </c>
      <c r="G109" s="2">
        <v>147.0</v>
      </c>
    </row>
    <row r="110">
      <c r="A110" s="1" t="s">
        <v>75</v>
      </c>
      <c r="B110" s="1" t="s">
        <v>115</v>
      </c>
      <c r="C110" s="1" t="s">
        <v>115</v>
      </c>
      <c r="E110" s="1" t="s">
        <v>13</v>
      </c>
      <c r="F110" s="1" t="s">
        <v>149</v>
      </c>
      <c r="G110" s="2">
        <v>5000.0</v>
      </c>
    </row>
    <row r="111">
      <c r="A111" s="1" t="s">
        <v>75</v>
      </c>
      <c r="B111" s="1" t="s">
        <v>84</v>
      </c>
      <c r="C111" s="1" t="s">
        <v>87</v>
      </c>
      <c r="E111" s="1" t="s">
        <v>29</v>
      </c>
      <c r="F111" s="1" t="s">
        <v>150</v>
      </c>
      <c r="G111" s="2">
        <v>1800.0</v>
      </c>
    </row>
    <row r="112">
      <c r="A112" s="1" t="s">
        <v>75</v>
      </c>
      <c r="B112" s="1" t="s">
        <v>93</v>
      </c>
      <c r="C112" s="1" t="s">
        <v>125</v>
      </c>
      <c r="E112" s="1" t="s">
        <v>29</v>
      </c>
      <c r="F112" s="1" t="s">
        <v>151</v>
      </c>
      <c r="G112" s="2">
        <v>965.0</v>
      </c>
    </row>
    <row r="113">
      <c r="A113" s="1" t="s">
        <v>75</v>
      </c>
      <c r="B113" s="1" t="s">
        <v>84</v>
      </c>
      <c r="C113" s="1" t="s">
        <v>152</v>
      </c>
      <c r="D113" s="1" t="s">
        <v>153</v>
      </c>
      <c r="E113" s="1" t="s">
        <v>13</v>
      </c>
      <c r="F113" s="1" t="s">
        <v>151</v>
      </c>
      <c r="G113" s="2">
        <v>500.0</v>
      </c>
    </row>
    <row r="114">
      <c r="A114" s="1" t="s">
        <v>75</v>
      </c>
      <c r="B114" s="1" t="s">
        <v>84</v>
      </c>
      <c r="C114" s="1" t="s">
        <v>87</v>
      </c>
      <c r="E114" s="1" t="s">
        <v>29</v>
      </c>
      <c r="F114" s="1" t="s">
        <v>154</v>
      </c>
      <c r="G114" s="2">
        <v>3000.0</v>
      </c>
    </row>
    <row r="115">
      <c r="A115" s="1" t="s">
        <v>75</v>
      </c>
      <c r="B115" s="1" t="s">
        <v>84</v>
      </c>
      <c r="C115" s="1" t="s">
        <v>87</v>
      </c>
      <c r="E115" s="1" t="s">
        <v>29</v>
      </c>
      <c r="F115" s="1" t="s">
        <v>155</v>
      </c>
      <c r="G115" s="2">
        <v>100.0</v>
      </c>
    </row>
    <row r="116">
      <c r="A116" s="1" t="s">
        <v>75</v>
      </c>
      <c r="B116" s="1" t="s">
        <v>76</v>
      </c>
      <c r="E116" s="1" t="s">
        <v>13</v>
      </c>
      <c r="F116" s="1" t="s">
        <v>156</v>
      </c>
      <c r="G116" s="2">
        <v>5700.0</v>
      </c>
    </row>
    <row r="117">
      <c r="A117" s="1" t="s">
        <v>75</v>
      </c>
      <c r="B117" s="1" t="s">
        <v>93</v>
      </c>
      <c r="C117" s="1" t="s">
        <v>94</v>
      </c>
      <c r="E117" s="1" t="s">
        <v>29</v>
      </c>
      <c r="F117" s="1" t="s">
        <v>157</v>
      </c>
      <c r="G117" s="2">
        <v>680.0</v>
      </c>
    </row>
    <row r="118">
      <c r="A118" s="1" t="s">
        <v>75</v>
      </c>
      <c r="B118" s="1" t="s">
        <v>76</v>
      </c>
      <c r="E118" s="1" t="s">
        <v>13</v>
      </c>
      <c r="F118" s="1" t="s">
        <v>158</v>
      </c>
      <c r="G118" s="2">
        <v>5460.0</v>
      </c>
    </row>
    <row r="119">
      <c r="A119" s="1" t="s">
        <v>75</v>
      </c>
      <c r="B119" s="1" t="s">
        <v>93</v>
      </c>
      <c r="C119" s="1" t="s">
        <v>138</v>
      </c>
      <c r="E119" s="1" t="s">
        <v>29</v>
      </c>
      <c r="F119" s="1" t="s">
        <v>159</v>
      </c>
      <c r="G119" s="2">
        <v>100.0</v>
      </c>
    </row>
    <row r="120">
      <c r="A120" s="1" t="s">
        <v>75</v>
      </c>
      <c r="B120" s="1" t="s">
        <v>76</v>
      </c>
      <c r="E120" s="1" t="s">
        <v>13</v>
      </c>
      <c r="F120" s="1" t="s">
        <v>160</v>
      </c>
      <c r="G120" s="2">
        <v>7320.0</v>
      </c>
    </row>
    <row r="121">
      <c r="A121" s="1" t="s">
        <v>75</v>
      </c>
      <c r="B121" s="1" t="s">
        <v>93</v>
      </c>
      <c r="C121" s="1" t="s">
        <v>141</v>
      </c>
      <c r="E121" s="1" t="s">
        <v>29</v>
      </c>
      <c r="F121" s="1" t="s">
        <v>161</v>
      </c>
      <c r="G121" s="2">
        <v>1680.0</v>
      </c>
    </row>
    <row r="122">
      <c r="A122" s="1" t="s">
        <v>75</v>
      </c>
      <c r="B122" s="1" t="s">
        <v>115</v>
      </c>
      <c r="C122" s="1" t="s">
        <v>115</v>
      </c>
      <c r="E122" s="1" t="s">
        <v>13</v>
      </c>
      <c r="F122" s="1" t="s">
        <v>161</v>
      </c>
      <c r="G122" s="2">
        <v>12000.0</v>
      </c>
      <c r="I122" s="1" t="s">
        <v>162</v>
      </c>
    </row>
    <row r="123">
      <c r="B123" s="1" t="s">
        <v>85</v>
      </c>
      <c r="C123" s="1">
        <v>147.0</v>
      </c>
      <c r="D123" s="12">
        <f>C123/C129</f>
        <v>0.005354801107</v>
      </c>
      <c r="G123" s="3"/>
    </row>
    <row r="124">
      <c r="B124" s="1" t="s">
        <v>87</v>
      </c>
      <c r="C124" s="1">
        <v>5400.0</v>
      </c>
      <c r="D124" s="12">
        <f>C124/C129</f>
        <v>0.1967069795</v>
      </c>
      <c r="G124" s="3"/>
    </row>
    <row r="125">
      <c r="B125" s="1" t="s">
        <v>125</v>
      </c>
      <c r="C125" s="1">
        <v>965.0</v>
      </c>
      <c r="D125" s="12">
        <f>C125/C129</f>
        <v>0.03515226577</v>
      </c>
      <c r="G125" s="3"/>
    </row>
    <row r="126">
      <c r="B126" s="1" t="s">
        <v>144</v>
      </c>
      <c r="C126" s="1">
        <v>2460.0</v>
      </c>
      <c r="D126" s="12">
        <f>C126/C129</f>
        <v>0.08961095731</v>
      </c>
      <c r="G126" s="3"/>
    </row>
    <row r="127">
      <c r="B127" s="1" t="s">
        <v>145</v>
      </c>
      <c r="C127" s="1">
        <v>18480.0</v>
      </c>
      <c r="D127" s="12">
        <f>C127/C129</f>
        <v>0.6731749964</v>
      </c>
      <c r="G127" s="3"/>
    </row>
    <row r="128">
      <c r="B128" s="1" t="s">
        <v>146</v>
      </c>
      <c r="C128" s="1">
        <v>0.0</v>
      </c>
      <c r="D128" s="12">
        <f>C128/C129</f>
        <v>0</v>
      </c>
      <c r="G128" s="3"/>
    </row>
    <row r="129">
      <c r="B129" s="1" t="s">
        <v>147</v>
      </c>
      <c r="C129" s="1">
        <f>SUM(C123:C127)</f>
        <v>27452</v>
      </c>
      <c r="G129" s="3"/>
    </row>
    <row r="130">
      <c r="A130" s="1" t="s">
        <v>75</v>
      </c>
      <c r="B130" s="1" t="s">
        <v>90</v>
      </c>
      <c r="F130" s="1" t="s">
        <v>163</v>
      </c>
      <c r="G130" s="2">
        <v>1300.0</v>
      </c>
      <c r="I130" s="1" t="s">
        <v>164</v>
      </c>
    </row>
    <row r="131">
      <c r="A131" s="1" t="s">
        <v>75</v>
      </c>
      <c r="B131" s="1" t="s">
        <v>115</v>
      </c>
      <c r="F131" s="1" t="s">
        <v>165</v>
      </c>
      <c r="G131" s="2">
        <v>1300.0</v>
      </c>
      <c r="I131" s="1" t="s">
        <v>166</v>
      </c>
    </row>
    <row r="132">
      <c r="A132" s="1" t="s">
        <v>75</v>
      </c>
      <c r="B132" s="1" t="s">
        <v>93</v>
      </c>
      <c r="C132" s="1" t="s">
        <v>125</v>
      </c>
      <c r="F132" s="1" t="s">
        <v>167</v>
      </c>
      <c r="G132" s="2">
        <v>976.0</v>
      </c>
    </row>
    <row r="133">
      <c r="A133" s="1" t="s">
        <v>75</v>
      </c>
      <c r="B133" s="1" t="s">
        <v>115</v>
      </c>
      <c r="F133" s="1" t="s">
        <v>168</v>
      </c>
      <c r="G133" s="2">
        <v>2000.0</v>
      </c>
      <c r="I133" s="1" t="s">
        <v>166</v>
      </c>
    </row>
    <row r="134">
      <c r="A134" s="1" t="s">
        <v>75</v>
      </c>
      <c r="B134" s="1" t="s">
        <v>115</v>
      </c>
      <c r="F134" s="1" t="s">
        <v>169</v>
      </c>
      <c r="G134" s="2">
        <v>9000.0</v>
      </c>
    </row>
    <row r="135">
      <c r="A135" s="1" t="s">
        <v>75</v>
      </c>
      <c r="B135" s="1" t="s">
        <v>76</v>
      </c>
      <c r="F135" s="1" t="s">
        <v>170</v>
      </c>
      <c r="G135" s="2">
        <v>9000.0</v>
      </c>
    </row>
    <row r="136">
      <c r="A136" s="1" t="s">
        <v>75</v>
      </c>
      <c r="B136" s="1" t="s">
        <v>93</v>
      </c>
      <c r="C136" s="1" t="s">
        <v>136</v>
      </c>
      <c r="F136" s="1" t="s">
        <v>171</v>
      </c>
      <c r="G136" s="2">
        <v>268.0</v>
      </c>
    </row>
    <row r="137">
      <c r="A137" s="1" t="s">
        <v>75</v>
      </c>
      <c r="B137" s="1" t="s">
        <v>84</v>
      </c>
      <c r="C137" s="1" t="s">
        <v>87</v>
      </c>
      <c r="F137" s="1" t="s">
        <v>171</v>
      </c>
      <c r="G137" s="2">
        <v>1630.0</v>
      </c>
      <c r="I137" s="1" t="s">
        <v>172</v>
      </c>
    </row>
    <row r="138">
      <c r="A138" s="1" t="s">
        <v>75</v>
      </c>
      <c r="B138" s="1" t="s">
        <v>93</v>
      </c>
      <c r="C138" s="1" t="s">
        <v>94</v>
      </c>
      <c r="F138" s="1" t="s">
        <v>173</v>
      </c>
      <c r="G138" s="2">
        <v>680.0</v>
      </c>
    </row>
    <row r="139">
      <c r="A139" s="1" t="s">
        <v>75</v>
      </c>
      <c r="B139" s="1" t="s">
        <v>76</v>
      </c>
      <c r="F139" s="1" t="s">
        <v>174</v>
      </c>
      <c r="G139" s="2">
        <v>3600.0</v>
      </c>
    </row>
    <row r="140">
      <c r="A140" s="1" t="s">
        <v>75</v>
      </c>
      <c r="B140" s="1" t="s">
        <v>76</v>
      </c>
      <c r="F140" s="1" t="s">
        <v>175</v>
      </c>
      <c r="G140" s="2">
        <v>9000.0</v>
      </c>
    </row>
    <row r="141">
      <c r="A141" s="1" t="s">
        <v>75</v>
      </c>
      <c r="B141" s="1" t="s">
        <v>93</v>
      </c>
      <c r="C141" s="1" t="s">
        <v>138</v>
      </c>
      <c r="F141" s="1" t="s">
        <v>176</v>
      </c>
      <c r="G141" s="2">
        <v>100.0</v>
      </c>
    </row>
    <row r="142">
      <c r="A142" s="1" t="s">
        <v>75</v>
      </c>
      <c r="B142" s="1" t="s">
        <v>76</v>
      </c>
      <c r="F142" s="1" t="s">
        <v>176</v>
      </c>
      <c r="G142" s="2">
        <v>600.0</v>
      </c>
      <c r="I142" s="1" t="s">
        <v>177</v>
      </c>
    </row>
    <row r="143">
      <c r="A143" s="1" t="s">
        <v>75</v>
      </c>
      <c r="B143" s="1" t="s">
        <v>76</v>
      </c>
      <c r="F143" s="1" t="s">
        <v>178</v>
      </c>
      <c r="G143" s="2">
        <v>300.0</v>
      </c>
      <c r="I143" s="1" t="s">
        <v>179</v>
      </c>
    </row>
    <row r="144">
      <c r="A144" s="1" t="s">
        <v>75</v>
      </c>
      <c r="B144" s="1" t="s">
        <v>93</v>
      </c>
      <c r="C144" s="1" t="s">
        <v>141</v>
      </c>
      <c r="F144" s="1" t="s">
        <v>180</v>
      </c>
      <c r="G144" s="2">
        <v>453.0</v>
      </c>
      <c r="I144" s="1"/>
    </row>
    <row r="145">
      <c r="B145" s="1" t="s">
        <v>85</v>
      </c>
      <c r="C145" s="1">
        <v>0.0</v>
      </c>
      <c r="D145" s="12">
        <f>C145/C151</f>
        <v>0</v>
      </c>
      <c r="G145" s="3"/>
    </row>
    <row r="146">
      <c r="B146" s="1" t="s">
        <v>87</v>
      </c>
      <c r="C146" s="1">
        <v>1630.0</v>
      </c>
      <c r="D146" s="12">
        <f>C146/C151</f>
        <v>0.05840828466</v>
      </c>
      <c r="G146" s="3"/>
    </row>
    <row r="147">
      <c r="B147" s="1" t="s">
        <v>125</v>
      </c>
      <c r="C147" s="1">
        <v>976.0</v>
      </c>
      <c r="D147" s="12">
        <f>C147/C151</f>
        <v>0.03497330419</v>
      </c>
      <c r="G147" s="3"/>
    </row>
    <row r="148">
      <c r="B148" s="1" t="s">
        <v>144</v>
      </c>
      <c r="C148" s="1">
        <v>1501.0</v>
      </c>
      <c r="D148" s="12">
        <f>C148/C151</f>
        <v>0.05378578851</v>
      </c>
      <c r="G148" s="3"/>
    </row>
    <row r="149">
      <c r="B149" s="1" t="s">
        <v>145</v>
      </c>
      <c r="C149" s="1">
        <v>22500.0</v>
      </c>
      <c r="D149" s="12">
        <f>C149/C151</f>
        <v>0.8062493281</v>
      </c>
      <c r="G149" s="3"/>
    </row>
    <row r="150">
      <c r="B150" s="1" t="s">
        <v>146</v>
      </c>
      <c r="C150" s="1">
        <v>1300.0</v>
      </c>
      <c r="D150" s="12">
        <f>C150/C151</f>
        <v>0.04658329451</v>
      </c>
      <c r="G150" s="3"/>
    </row>
    <row r="151">
      <c r="B151" s="1" t="s">
        <v>147</v>
      </c>
      <c r="C151" s="1">
        <f>SUM(C145:C150)</f>
        <v>27907</v>
      </c>
      <c r="G151" s="3"/>
    </row>
    <row r="152">
      <c r="A152" s="1" t="s">
        <v>75</v>
      </c>
      <c r="B152" s="1" t="s">
        <v>93</v>
      </c>
      <c r="C152" s="1" t="s">
        <v>125</v>
      </c>
      <c r="F152" s="1" t="s">
        <v>181</v>
      </c>
      <c r="G152" s="2">
        <v>964.0</v>
      </c>
    </row>
    <row r="153">
      <c r="A153" s="1" t="s">
        <v>75</v>
      </c>
      <c r="B153" s="1" t="s">
        <v>115</v>
      </c>
      <c r="F153" s="1" t="s">
        <v>182</v>
      </c>
      <c r="G153" s="2">
        <v>8000.0</v>
      </c>
    </row>
    <row r="154">
      <c r="A154" s="1" t="s">
        <v>75</v>
      </c>
      <c r="B154" s="1" t="s">
        <v>76</v>
      </c>
      <c r="F154" s="1" t="s">
        <v>182</v>
      </c>
      <c r="G154" s="2">
        <v>5700.0</v>
      </c>
    </row>
    <row r="155">
      <c r="A155" s="1" t="s">
        <v>75</v>
      </c>
      <c r="B155" s="1" t="s">
        <v>93</v>
      </c>
      <c r="C155" s="1" t="s">
        <v>94</v>
      </c>
      <c r="F155" s="1" t="s">
        <v>183</v>
      </c>
      <c r="G155" s="2">
        <v>676.0</v>
      </c>
    </row>
    <row r="156">
      <c r="A156" s="1" t="s">
        <v>75</v>
      </c>
      <c r="B156" s="1" t="s">
        <v>76</v>
      </c>
      <c r="F156" s="1" t="s">
        <v>184</v>
      </c>
      <c r="G156" s="2">
        <v>4800.0</v>
      </c>
    </row>
    <row r="157">
      <c r="A157" s="1" t="s">
        <v>75</v>
      </c>
      <c r="B157" s="1" t="s">
        <v>93</v>
      </c>
      <c r="C157" s="1" t="s">
        <v>138</v>
      </c>
      <c r="F157" s="1" t="s">
        <v>185</v>
      </c>
      <c r="G157" s="2">
        <v>100.0</v>
      </c>
    </row>
    <row r="158">
      <c r="A158" s="1" t="s">
        <v>75</v>
      </c>
      <c r="B158" s="1" t="s">
        <v>76</v>
      </c>
      <c r="F158" s="1" t="s">
        <v>186</v>
      </c>
      <c r="G158" s="2">
        <v>4800.0</v>
      </c>
    </row>
    <row r="159">
      <c r="A159" s="1" t="s">
        <v>75</v>
      </c>
      <c r="B159" s="1" t="s">
        <v>93</v>
      </c>
      <c r="C159" s="1" t="s">
        <v>187</v>
      </c>
      <c r="F159" s="1" t="s">
        <v>188</v>
      </c>
      <c r="G159" s="2">
        <v>80.0</v>
      </c>
    </row>
    <row r="160">
      <c r="B160" s="1" t="s">
        <v>85</v>
      </c>
      <c r="C160" s="1">
        <v>0.0</v>
      </c>
      <c r="D160" s="12">
        <f>C160/C166</f>
        <v>0</v>
      </c>
      <c r="G160" s="3"/>
    </row>
    <row r="161">
      <c r="B161" s="1" t="s">
        <v>87</v>
      </c>
      <c r="C161" s="1">
        <v>0.0</v>
      </c>
      <c r="D161" s="12">
        <f>C161/C166</f>
        <v>0</v>
      </c>
      <c r="G161" s="3"/>
    </row>
    <row r="162">
      <c r="B162" s="1" t="s">
        <v>125</v>
      </c>
      <c r="C162" s="1">
        <v>964.0</v>
      </c>
      <c r="D162" s="12">
        <f>C162/C166</f>
        <v>0.05630841121</v>
      </c>
      <c r="G162" s="3"/>
    </row>
    <row r="163">
      <c r="B163" s="1" t="s">
        <v>144</v>
      </c>
      <c r="C163" s="2">
        <f>SUM(G155+G157+G159)</f>
        <v>856</v>
      </c>
      <c r="D163" s="12">
        <f>C163/C166</f>
        <v>0.05</v>
      </c>
      <c r="G163" s="3"/>
    </row>
    <row r="164">
      <c r="B164" s="1" t="s">
        <v>145</v>
      </c>
      <c r="C164" s="2">
        <f>SUM(G154+G156+G158)</f>
        <v>15300</v>
      </c>
      <c r="D164" s="12">
        <f>C164/C166</f>
        <v>0.8936915888</v>
      </c>
      <c r="G164" s="3"/>
    </row>
    <row r="165">
      <c r="B165" s="1" t="s">
        <v>146</v>
      </c>
      <c r="C165" s="1">
        <v>0.0</v>
      </c>
      <c r="D165" s="12">
        <f>C165/C166</f>
        <v>0</v>
      </c>
      <c r="G165" s="3"/>
    </row>
    <row r="166">
      <c r="B166" s="1" t="s">
        <v>147</v>
      </c>
      <c r="C166" s="1">
        <f>SUM(C160:C165)</f>
        <v>17120</v>
      </c>
      <c r="G166" s="3"/>
    </row>
    <row r="167">
      <c r="A167" s="1" t="s">
        <v>75</v>
      </c>
      <c r="B167" s="1" t="s">
        <v>93</v>
      </c>
      <c r="C167" s="1" t="s">
        <v>125</v>
      </c>
      <c r="F167" s="1" t="s">
        <v>189</v>
      </c>
      <c r="G167" s="2">
        <v>970.0</v>
      </c>
    </row>
    <row r="168">
      <c r="A168" s="1" t="s">
        <v>75</v>
      </c>
      <c r="B168" s="1" t="s">
        <v>76</v>
      </c>
      <c r="F168" s="1" t="s">
        <v>190</v>
      </c>
      <c r="G168" s="2">
        <v>5100.0</v>
      </c>
    </row>
    <row r="169">
      <c r="A169" s="1" t="s">
        <v>75</v>
      </c>
      <c r="B169" s="1" t="s">
        <v>76</v>
      </c>
      <c r="F169" s="1" t="s">
        <v>191</v>
      </c>
      <c r="G169" s="2">
        <v>750.0</v>
      </c>
    </row>
    <row r="170">
      <c r="A170" s="1" t="s">
        <v>75</v>
      </c>
      <c r="B170" s="1" t="s">
        <v>76</v>
      </c>
      <c r="F170" s="1" t="s">
        <v>192</v>
      </c>
      <c r="G170" s="2">
        <v>750.0</v>
      </c>
    </row>
    <row r="171">
      <c r="A171" s="1" t="s">
        <v>75</v>
      </c>
      <c r="B171" s="1" t="s">
        <v>93</v>
      </c>
      <c r="C171" s="1" t="s">
        <v>138</v>
      </c>
      <c r="F171" s="1" t="s">
        <v>193</v>
      </c>
      <c r="G171" s="2">
        <v>100.0</v>
      </c>
    </row>
    <row r="172">
      <c r="A172" s="1" t="s">
        <v>75</v>
      </c>
      <c r="B172" s="1" t="s">
        <v>93</v>
      </c>
      <c r="C172" s="1" t="s">
        <v>194</v>
      </c>
      <c r="F172" s="1" t="s">
        <v>195</v>
      </c>
      <c r="G172" s="2">
        <v>100.0</v>
      </c>
    </row>
    <row r="173">
      <c r="A173" s="1" t="s">
        <v>75</v>
      </c>
      <c r="B173" s="1" t="s">
        <v>93</v>
      </c>
      <c r="C173" s="1" t="s">
        <v>141</v>
      </c>
      <c r="F173" s="1" t="s">
        <v>196</v>
      </c>
      <c r="G173" s="2">
        <v>80.0</v>
      </c>
    </row>
    <row r="174">
      <c r="B174" s="1" t="s">
        <v>144</v>
      </c>
      <c r="C174" s="1">
        <v>1250.0</v>
      </c>
      <c r="D174" s="12">
        <f>C174/C176</f>
        <v>0.1592356688</v>
      </c>
      <c r="G174" s="3"/>
    </row>
    <row r="175">
      <c r="B175" s="1" t="s">
        <v>145</v>
      </c>
      <c r="C175" s="1">
        <v>6600.0</v>
      </c>
      <c r="D175" s="12">
        <f>C175/C176</f>
        <v>0.8407643312</v>
      </c>
      <c r="G175" s="3"/>
    </row>
    <row r="176">
      <c r="B176" s="1" t="s">
        <v>147</v>
      </c>
      <c r="C176" s="1">
        <v>7850.0</v>
      </c>
      <c r="G176" s="3"/>
    </row>
    <row r="177">
      <c r="A177" s="1" t="s">
        <v>75</v>
      </c>
      <c r="B177" s="1" t="s">
        <v>144</v>
      </c>
      <c r="C177" s="1" t="s">
        <v>125</v>
      </c>
      <c r="F177" s="1" t="s">
        <v>197</v>
      </c>
      <c r="G177" s="2">
        <v>990.0</v>
      </c>
    </row>
    <row r="178">
      <c r="A178" s="1" t="s">
        <v>75</v>
      </c>
      <c r="B178" s="1" t="s">
        <v>145</v>
      </c>
      <c r="F178" s="1" t="s">
        <v>197</v>
      </c>
      <c r="G178" s="2">
        <v>250.0</v>
      </c>
      <c r="I178" s="1" t="s">
        <v>198</v>
      </c>
    </row>
    <row r="179">
      <c r="A179" s="1" t="s">
        <v>75</v>
      </c>
      <c r="B179" s="1" t="s">
        <v>145</v>
      </c>
      <c r="F179" s="1" t="s">
        <v>199</v>
      </c>
      <c r="G179" s="2">
        <v>2000.0</v>
      </c>
      <c r="I179" s="1" t="s">
        <v>200</v>
      </c>
    </row>
    <row r="180">
      <c r="A180" s="1" t="s">
        <v>75</v>
      </c>
      <c r="B180" s="1" t="s">
        <v>144</v>
      </c>
      <c r="C180" s="1" t="s">
        <v>201</v>
      </c>
      <c r="F180" s="1" t="s">
        <v>199</v>
      </c>
      <c r="G180" s="2">
        <v>250.0</v>
      </c>
    </row>
    <row r="181">
      <c r="A181" s="1" t="s">
        <v>75</v>
      </c>
      <c r="B181" s="1" t="s">
        <v>145</v>
      </c>
      <c r="F181" s="1" t="s">
        <v>202</v>
      </c>
      <c r="G181" s="2">
        <v>2000.0</v>
      </c>
      <c r="I181" s="1" t="s">
        <v>203</v>
      </c>
    </row>
    <row r="182">
      <c r="A182" s="1" t="s">
        <v>75</v>
      </c>
      <c r="B182" s="1" t="s">
        <v>144</v>
      </c>
      <c r="C182" s="1" t="s">
        <v>138</v>
      </c>
      <c r="F182" s="1" t="s">
        <v>204</v>
      </c>
      <c r="G182" s="2">
        <v>100.0</v>
      </c>
    </row>
    <row r="183">
      <c r="A183" s="1" t="s">
        <v>75</v>
      </c>
      <c r="B183" s="1" t="s">
        <v>205</v>
      </c>
      <c r="F183" s="1" t="s">
        <v>206</v>
      </c>
      <c r="G183" s="2">
        <v>630.0</v>
      </c>
      <c r="I183" s="1" t="s">
        <v>207</v>
      </c>
    </row>
    <row r="184">
      <c r="A184" s="1" t="s">
        <v>75</v>
      </c>
      <c r="B184" s="1" t="s">
        <v>145</v>
      </c>
      <c r="G184" s="3"/>
    </row>
    <row r="185">
      <c r="A185" s="1" t="s">
        <v>75</v>
      </c>
      <c r="B185" s="1" t="s">
        <v>144</v>
      </c>
      <c r="C185" s="1" t="s">
        <v>141</v>
      </c>
      <c r="F185" s="1" t="s">
        <v>208</v>
      </c>
      <c r="G185" s="2">
        <v>746.0</v>
      </c>
    </row>
    <row r="186">
      <c r="B186" s="1" t="s">
        <v>93</v>
      </c>
      <c r="C186" s="3">
        <f>G177+G180+G182+G185</f>
        <v>2086</v>
      </c>
      <c r="D186" s="12">
        <f t="shared" ref="D186:D188" si="2">C186/$C$189</f>
        <v>0.2463973541</v>
      </c>
      <c r="G186" s="3"/>
    </row>
    <row r="187">
      <c r="B187" s="1" t="s">
        <v>209</v>
      </c>
      <c r="C187" s="3">
        <f>G178+G179+G181+G183</f>
        <v>4880</v>
      </c>
      <c r="D187" s="12">
        <f t="shared" si="2"/>
        <v>0.5764233404</v>
      </c>
      <c r="G187" s="3"/>
    </row>
    <row r="188">
      <c r="B188" s="1" t="s">
        <v>90</v>
      </c>
      <c r="C188" s="1">
        <v>1500.0</v>
      </c>
      <c r="D188" s="12">
        <f t="shared" si="2"/>
        <v>0.1771793055</v>
      </c>
      <c r="G188" s="3"/>
    </row>
    <row r="189">
      <c r="B189" s="1" t="s">
        <v>147</v>
      </c>
      <c r="C189" s="3">
        <f>SUM(C186:C188)</f>
        <v>8466</v>
      </c>
      <c r="G189" s="3"/>
    </row>
    <row r="190">
      <c r="A190" s="1" t="s">
        <v>75</v>
      </c>
      <c r="B190" s="1" t="s">
        <v>145</v>
      </c>
      <c r="F190" s="1" t="s">
        <v>210</v>
      </c>
      <c r="G190" s="2">
        <v>1200.0</v>
      </c>
    </row>
    <row r="191">
      <c r="A191" s="1" t="s">
        <v>75</v>
      </c>
      <c r="B191" s="1" t="s">
        <v>144</v>
      </c>
      <c r="C191" s="1" t="s">
        <v>125</v>
      </c>
      <c r="F191" s="1" t="s">
        <v>211</v>
      </c>
      <c r="G191" s="2">
        <v>992.0</v>
      </c>
    </row>
    <row r="192">
      <c r="A192" s="1" t="s">
        <v>75</v>
      </c>
      <c r="B192" s="1" t="s">
        <v>144</v>
      </c>
      <c r="C192" s="1" t="s">
        <v>212</v>
      </c>
      <c r="F192" s="1" t="s">
        <v>213</v>
      </c>
      <c r="G192" s="2">
        <v>518.0</v>
      </c>
    </row>
    <row r="193">
      <c r="A193" s="1" t="s">
        <v>75</v>
      </c>
      <c r="B193" s="1" t="s">
        <v>205</v>
      </c>
      <c r="F193" s="1" t="s">
        <v>214</v>
      </c>
      <c r="G193" s="2">
        <v>2560.0</v>
      </c>
      <c r="I193" s="1" t="s">
        <v>215</v>
      </c>
    </row>
    <row r="194">
      <c r="A194" s="1" t="s">
        <v>75</v>
      </c>
      <c r="B194" s="1" t="s">
        <v>144</v>
      </c>
      <c r="C194" s="1" t="s">
        <v>138</v>
      </c>
      <c r="F194" s="1" t="s">
        <v>216</v>
      </c>
      <c r="G194" s="2">
        <v>100.0</v>
      </c>
    </row>
    <row r="195">
      <c r="A195" s="1" t="s">
        <v>75</v>
      </c>
      <c r="B195" s="1" t="s">
        <v>145</v>
      </c>
      <c r="F195" s="1" t="s">
        <v>217</v>
      </c>
      <c r="G195" s="2">
        <v>1950.0</v>
      </c>
    </row>
    <row r="196">
      <c r="A196" s="1" t="s">
        <v>75</v>
      </c>
      <c r="B196" s="1" t="s">
        <v>144</v>
      </c>
      <c r="C196" s="1" t="s">
        <v>194</v>
      </c>
      <c r="F196" s="1" t="s">
        <v>218</v>
      </c>
      <c r="G196" s="2">
        <v>260.0</v>
      </c>
    </row>
    <row r="197">
      <c r="A197" s="1" t="s">
        <v>75</v>
      </c>
      <c r="B197" s="1" t="s">
        <v>145</v>
      </c>
      <c r="C197" s="1" t="s">
        <v>219</v>
      </c>
      <c r="F197" s="1" t="s">
        <v>220</v>
      </c>
      <c r="G197" s="2">
        <v>5000.0</v>
      </c>
    </row>
    <row r="198">
      <c r="A198" s="1" t="s">
        <v>75</v>
      </c>
      <c r="B198" s="1" t="s">
        <v>144</v>
      </c>
      <c r="C198" s="1" t="s">
        <v>141</v>
      </c>
      <c r="F198" s="1" t="s">
        <v>220</v>
      </c>
      <c r="G198" s="2">
        <v>440.0</v>
      </c>
    </row>
    <row r="199">
      <c r="B199" s="1" t="s">
        <v>144</v>
      </c>
      <c r="C199" s="3">
        <f>G191+G192+G194+G196+G198</f>
        <v>2310</v>
      </c>
      <c r="D199" s="12">
        <f>C199/C201</f>
        <v>0.2208413002</v>
      </c>
      <c r="G199" s="3"/>
    </row>
    <row r="200">
      <c r="B200" s="1" t="s">
        <v>145</v>
      </c>
      <c r="C200" s="3">
        <f>G190+G195+G197</f>
        <v>8150</v>
      </c>
      <c r="D200" s="12">
        <f>C200/C201</f>
        <v>0.7791586998</v>
      </c>
      <c r="G200" s="3"/>
    </row>
    <row r="201">
      <c r="B201" s="1" t="s">
        <v>147</v>
      </c>
      <c r="C201" s="3">
        <f>C199+C200</f>
        <v>10460</v>
      </c>
      <c r="G201" s="3"/>
    </row>
    <row r="202">
      <c r="A202" s="1" t="s">
        <v>75</v>
      </c>
      <c r="B202" s="1" t="s">
        <v>84</v>
      </c>
      <c r="C202" s="1" t="s">
        <v>152</v>
      </c>
      <c r="D202" s="1" t="s">
        <v>221</v>
      </c>
      <c r="F202" s="1" t="s">
        <v>222</v>
      </c>
      <c r="G202" s="2">
        <v>500.0</v>
      </c>
    </row>
    <row r="203">
      <c r="A203" s="1" t="s">
        <v>75</v>
      </c>
      <c r="B203" s="1" t="s">
        <v>84</v>
      </c>
      <c r="C203" s="1" t="s">
        <v>152</v>
      </c>
      <c r="D203" s="1" t="s">
        <v>223</v>
      </c>
      <c r="F203" s="1" t="s">
        <v>224</v>
      </c>
      <c r="G203" s="2">
        <v>1500.0</v>
      </c>
    </row>
    <row r="204">
      <c r="A204" s="1" t="s">
        <v>75</v>
      </c>
      <c r="B204" s="1" t="s">
        <v>144</v>
      </c>
      <c r="C204" s="1" t="s">
        <v>125</v>
      </c>
      <c r="F204" s="1" t="s">
        <v>225</v>
      </c>
      <c r="G204" s="2">
        <v>1028.0</v>
      </c>
    </row>
    <row r="205">
      <c r="A205" s="1" t="s">
        <v>75</v>
      </c>
      <c r="B205" s="1" t="s">
        <v>146</v>
      </c>
      <c r="C205" s="1" t="s">
        <v>226</v>
      </c>
      <c r="F205" s="1" t="s">
        <v>227</v>
      </c>
      <c r="G205" s="2">
        <v>1500.0</v>
      </c>
    </row>
    <row r="206">
      <c r="A206" s="1" t="s">
        <v>75</v>
      </c>
      <c r="B206" s="1" t="s">
        <v>145</v>
      </c>
      <c r="F206" s="1" t="s">
        <v>228</v>
      </c>
      <c r="G206" s="2">
        <v>750.0</v>
      </c>
    </row>
    <row r="207">
      <c r="A207" s="1" t="s">
        <v>229</v>
      </c>
      <c r="B207" s="1" t="s">
        <v>84</v>
      </c>
      <c r="C207" s="1" t="s">
        <v>87</v>
      </c>
      <c r="F207" s="1" t="s">
        <v>228</v>
      </c>
      <c r="G207" s="2">
        <v>3000.0</v>
      </c>
    </row>
    <row r="208">
      <c r="A208" s="1" t="s">
        <v>75</v>
      </c>
      <c r="B208" s="1" t="s">
        <v>84</v>
      </c>
      <c r="C208" s="1" t="s">
        <v>87</v>
      </c>
      <c r="F208" s="1" t="s">
        <v>228</v>
      </c>
      <c r="G208" s="2">
        <v>509.0</v>
      </c>
    </row>
    <row r="209">
      <c r="A209" s="1" t="s">
        <v>75</v>
      </c>
      <c r="B209" s="1" t="s">
        <v>144</v>
      </c>
      <c r="C209" s="1" t="s">
        <v>230</v>
      </c>
      <c r="F209" s="1" t="s">
        <v>231</v>
      </c>
      <c r="G209" s="2">
        <v>3400.0</v>
      </c>
      <c r="I209" s="1" t="s">
        <v>232</v>
      </c>
    </row>
    <row r="210">
      <c r="A210" s="1" t="s">
        <v>75</v>
      </c>
      <c r="B210" s="1" t="s">
        <v>84</v>
      </c>
      <c r="C210" s="1" t="s">
        <v>87</v>
      </c>
      <c r="F210" s="1" t="s">
        <v>233</v>
      </c>
      <c r="G210" s="2">
        <v>2400.0</v>
      </c>
    </row>
    <row r="211">
      <c r="A211" s="1" t="s">
        <v>75</v>
      </c>
      <c r="B211" s="1" t="s">
        <v>209</v>
      </c>
      <c r="C211" s="1"/>
      <c r="F211" s="1" t="s">
        <v>234</v>
      </c>
      <c r="G211" s="2">
        <v>750.0</v>
      </c>
    </row>
    <row r="212">
      <c r="A212" s="1" t="s">
        <v>75</v>
      </c>
      <c r="B212" s="1" t="s">
        <v>84</v>
      </c>
      <c r="C212" s="1" t="s">
        <v>87</v>
      </c>
      <c r="F212" s="1" t="s">
        <v>235</v>
      </c>
      <c r="G212" s="2">
        <v>2645.0</v>
      </c>
    </row>
    <row r="213">
      <c r="A213" s="1" t="s">
        <v>75</v>
      </c>
      <c r="B213" s="1" t="s">
        <v>84</v>
      </c>
      <c r="C213" s="1" t="s">
        <v>152</v>
      </c>
      <c r="D213" s="1" t="s">
        <v>221</v>
      </c>
      <c r="F213" s="1" t="s">
        <v>235</v>
      </c>
      <c r="G213" s="2">
        <v>500.0</v>
      </c>
    </row>
    <row r="214">
      <c r="A214" s="1" t="s">
        <v>75</v>
      </c>
      <c r="B214" s="1" t="s">
        <v>84</v>
      </c>
      <c r="C214" s="1" t="s">
        <v>87</v>
      </c>
      <c r="F214" s="1" t="s">
        <v>236</v>
      </c>
      <c r="G214" s="2">
        <v>2645.0</v>
      </c>
    </row>
    <row r="215">
      <c r="A215" s="1" t="s">
        <v>75</v>
      </c>
      <c r="B215" s="1" t="s">
        <v>144</v>
      </c>
      <c r="C215" s="1" t="s">
        <v>138</v>
      </c>
      <c r="F215" s="1" t="s">
        <v>237</v>
      </c>
      <c r="G215" s="2">
        <v>100.0</v>
      </c>
    </row>
    <row r="216">
      <c r="A216" s="1" t="s">
        <v>75</v>
      </c>
      <c r="B216" s="1" t="s">
        <v>145</v>
      </c>
      <c r="F216" s="1" t="s">
        <v>237</v>
      </c>
      <c r="G216" s="2">
        <f>190+750</f>
        <v>940</v>
      </c>
    </row>
    <row r="217">
      <c r="A217" s="1" t="s">
        <v>75</v>
      </c>
      <c r="B217" s="1" t="s">
        <v>84</v>
      </c>
      <c r="C217" s="1" t="s">
        <v>87</v>
      </c>
      <c r="F217" s="1" t="s">
        <v>238</v>
      </c>
      <c r="G217" s="2">
        <v>122.0</v>
      </c>
    </row>
    <row r="218">
      <c r="A218" s="1" t="s">
        <v>75</v>
      </c>
      <c r="B218" s="1" t="s">
        <v>205</v>
      </c>
      <c r="C218" s="1" t="s">
        <v>239</v>
      </c>
      <c r="F218" s="1" t="s">
        <v>240</v>
      </c>
      <c r="G218" s="2">
        <v>1340.0</v>
      </c>
    </row>
    <row r="219">
      <c r="A219" s="1" t="s">
        <v>75</v>
      </c>
      <c r="B219" s="1" t="s">
        <v>145</v>
      </c>
      <c r="C219" s="1" t="s">
        <v>219</v>
      </c>
      <c r="F219" s="1" t="s">
        <v>241</v>
      </c>
      <c r="G219" s="2">
        <v>7000.0</v>
      </c>
    </row>
    <row r="220">
      <c r="A220" s="1" t="s">
        <v>75</v>
      </c>
      <c r="B220" s="1" t="s">
        <v>115</v>
      </c>
      <c r="C220" s="1" t="s">
        <v>115</v>
      </c>
      <c r="F220" s="1" t="s">
        <v>241</v>
      </c>
      <c r="G220" s="2">
        <v>25000.0</v>
      </c>
      <c r="I220" s="1" t="s">
        <v>242</v>
      </c>
    </row>
    <row r="221">
      <c r="A221" s="1" t="s">
        <v>75</v>
      </c>
      <c r="B221" s="1" t="s">
        <v>146</v>
      </c>
      <c r="C221" s="1" t="s">
        <v>243</v>
      </c>
      <c r="F221" s="1" t="s">
        <v>241</v>
      </c>
      <c r="G221" s="2">
        <v>2680.0</v>
      </c>
    </row>
    <row r="222">
      <c r="A222" s="1" t="s">
        <v>75</v>
      </c>
      <c r="B222" s="1" t="s">
        <v>144</v>
      </c>
      <c r="C222" s="1" t="s">
        <v>141</v>
      </c>
      <c r="F222" s="1" t="s">
        <v>241</v>
      </c>
      <c r="G222" s="2">
        <v>6900.0</v>
      </c>
    </row>
    <row r="223">
      <c r="A223" s="1" t="s">
        <v>75</v>
      </c>
      <c r="B223" s="1" t="s">
        <v>84</v>
      </c>
      <c r="C223" s="1" t="s">
        <v>244</v>
      </c>
      <c r="F223" s="1" t="s">
        <v>241</v>
      </c>
      <c r="G223" s="2">
        <v>500.0</v>
      </c>
    </row>
    <row r="224">
      <c r="A224" s="1" t="s">
        <v>75</v>
      </c>
      <c r="B224" s="1" t="s">
        <v>84</v>
      </c>
      <c r="C224" s="1" t="s">
        <v>245</v>
      </c>
      <c r="F224" s="1" t="s">
        <v>241</v>
      </c>
      <c r="G224" s="2">
        <v>750.0</v>
      </c>
    </row>
    <row r="225">
      <c r="B225" s="1" t="s">
        <v>144</v>
      </c>
      <c r="C225" s="3">
        <f>G204+G209+G215+G222</f>
        <v>11428</v>
      </c>
      <c r="D225" s="12">
        <f>C225/C230</f>
        <v>0.2756458188</v>
      </c>
      <c r="G225" s="3"/>
    </row>
    <row r="226">
      <c r="B226" s="1" t="s">
        <v>84</v>
      </c>
      <c r="C226" s="3">
        <f>G202+G203+G207+G208+G210+G212+G213+G214+G217+G223+G224</f>
        <v>15071</v>
      </c>
      <c r="D226" s="12">
        <f>C226/$C$230</f>
        <v>0.3635157626</v>
      </c>
      <c r="G226" s="3"/>
    </row>
    <row r="227">
      <c r="B227" s="1" t="s">
        <v>76</v>
      </c>
      <c r="C227" s="3">
        <f>G206+G211+G216+G219</f>
        <v>9440</v>
      </c>
      <c r="D227" s="12">
        <f>C227/C230</f>
        <v>0.227694831</v>
      </c>
      <c r="G227" s="3"/>
    </row>
    <row r="228">
      <c r="B228" s="1" t="s">
        <v>205</v>
      </c>
      <c r="C228" s="2">
        <v>1340.0</v>
      </c>
      <c r="D228" s="12">
        <f>C228/C230</f>
        <v>0.0323210883</v>
      </c>
      <c r="G228" s="3"/>
    </row>
    <row r="229">
      <c r="B229" s="1" t="s">
        <v>146</v>
      </c>
      <c r="C229" s="2">
        <v>4180.0</v>
      </c>
      <c r="D229" s="12">
        <f>C229/C230</f>
        <v>0.1008224993</v>
      </c>
      <c r="G229" s="3"/>
    </row>
    <row r="230">
      <c r="B230" s="1" t="s">
        <v>147</v>
      </c>
      <c r="C230" s="2">
        <v>41459.0</v>
      </c>
      <c r="G230" s="3"/>
    </row>
    <row r="231">
      <c r="A231" s="1" t="s">
        <v>75</v>
      </c>
      <c r="B231" s="1" t="s">
        <v>76</v>
      </c>
      <c r="F231" s="1" t="s">
        <v>246</v>
      </c>
      <c r="G231" s="2">
        <v>1700.0</v>
      </c>
    </row>
    <row r="232">
      <c r="A232" s="1" t="s">
        <v>75</v>
      </c>
      <c r="B232" s="1" t="s">
        <v>84</v>
      </c>
      <c r="C232" s="1" t="s">
        <v>87</v>
      </c>
      <c r="F232" s="1" t="s">
        <v>246</v>
      </c>
      <c r="G232" s="2">
        <v>2645.0</v>
      </c>
    </row>
    <row r="233">
      <c r="A233" s="1" t="s">
        <v>75</v>
      </c>
      <c r="B233" s="1" t="s">
        <v>84</v>
      </c>
      <c r="C233" s="1" t="s">
        <v>247</v>
      </c>
      <c r="F233" s="1" t="s">
        <v>248</v>
      </c>
      <c r="G233" s="2">
        <v>360.0</v>
      </c>
    </row>
    <row r="234">
      <c r="A234" s="1" t="s">
        <v>75</v>
      </c>
      <c r="B234" s="1" t="s">
        <v>84</v>
      </c>
      <c r="C234" s="1" t="s">
        <v>247</v>
      </c>
      <c r="F234" s="1" t="s">
        <v>249</v>
      </c>
      <c r="G234" s="2">
        <v>360.0</v>
      </c>
    </row>
    <row r="235">
      <c r="A235" s="1" t="s">
        <v>75</v>
      </c>
      <c r="B235" s="1" t="s">
        <v>93</v>
      </c>
      <c r="C235" s="1" t="s">
        <v>250</v>
      </c>
      <c r="F235" s="1" t="s">
        <v>251</v>
      </c>
      <c r="G235" s="2">
        <v>1018.0</v>
      </c>
    </row>
    <row r="236">
      <c r="A236" s="1" t="s">
        <v>75</v>
      </c>
      <c r="B236" s="1" t="s">
        <v>76</v>
      </c>
      <c r="F236" s="1" t="s">
        <v>252</v>
      </c>
      <c r="G236" s="2">
        <v>5440.0</v>
      </c>
    </row>
    <row r="237">
      <c r="A237" s="1" t="s">
        <v>75</v>
      </c>
      <c r="B237" s="1" t="s">
        <v>84</v>
      </c>
      <c r="C237" s="1" t="s">
        <v>87</v>
      </c>
      <c r="F237" s="1" t="s">
        <v>253</v>
      </c>
      <c r="G237" s="2">
        <v>1934.0</v>
      </c>
    </row>
    <row r="238">
      <c r="A238" s="1" t="s">
        <v>75</v>
      </c>
      <c r="B238" s="1" t="s">
        <v>84</v>
      </c>
      <c r="C238" s="1" t="s">
        <v>247</v>
      </c>
      <c r="F238" s="1" t="s">
        <v>254</v>
      </c>
      <c r="G238" s="2">
        <v>1400.0</v>
      </c>
    </row>
    <row r="239">
      <c r="A239" s="1" t="s">
        <v>75</v>
      </c>
      <c r="B239" s="1" t="s">
        <v>84</v>
      </c>
      <c r="C239" s="1" t="s">
        <v>255</v>
      </c>
      <c r="F239" s="1" t="s">
        <v>256</v>
      </c>
      <c r="G239" s="2">
        <v>240.0</v>
      </c>
    </row>
    <row r="240">
      <c r="A240" s="1" t="s">
        <v>75</v>
      </c>
      <c r="B240" s="1" t="s">
        <v>76</v>
      </c>
      <c r="F240" s="1" t="s">
        <v>256</v>
      </c>
      <c r="G240" s="2">
        <v>8450.0</v>
      </c>
    </row>
    <row r="241">
      <c r="A241" s="1" t="s">
        <v>75</v>
      </c>
      <c r="B241" s="1" t="s">
        <v>84</v>
      </c>
      <c r="C241" s="1" t="s">
        <v>87</v>
      </c>
      <c r="F241" s="1" t="s">
        <v>257</v>
      </c>
      <c r="G241" s="2">
        <v>2645.0</v>
      </c>
    </row>
    <row r="242">
      <c r="A242" s="1" t="s">
        <v>75</v>
      </c>
      <c r="B242" s="1" t="s">
        <v>76</v>
      </c>
      <c r="C242" s="1" t="s">
        <v>258</v>
      </c>
      <c r="F242" s="1" t="s">
        <v>257</v>
      </c>
      <c r="G242" s="2">
        <v>375.0</v>
      </c>
    </row>
    <row r="243">
      <c r="A243" s="1" t="s">
        <v>75</v>
      </c>
      <c r="B243" s="1" t="s">
        <v>84</v>
      </c>
      <c r="C243" s="1" t="s">
        <v>259</v>
      </c>
      <c r="F243" s="1" t="s">
        <v>260</v>
      </c>
      <c r="G243" s="2">
        <v>1680.0</v>
      </c>
    </row>
    <row r="244">
      <c r="A244" s="1" t="s">
        <v>75</v>
      </c>
      <c r="B244" s="1" t="s">
        <v>84</v>
      </c>
      <c r="C244" s="1" t="s">
        <v>87</v>
      </c>
      <c r="F244" s="1" t="s">
        <v>261</v>
      </c>
      <c r="G244" s="2">
        <v>2885.0</v>
      </c>
    </row>
    <row r="245">
      <c r="A245" s="1" t="s">
        <v>75</v>
      </c>
      <c r="B245" s="1" t="s">
        <v>93</v>
      </c>
      <c r="C245" s="1" t="s">
        <v>94</v>
      </c>
      <c r="F245" s="1" t="s">
        <v>262</v>
      </c>
      <c r="G245" s="2">
        <v>715.0</v>
      </c>
    </row>
    <row r="246">
      <c r="A246" s="1" t="s">
        <v>75</v>
      </c>
      <c r="B246" s="1" t="s">
        <v>76</v>
      </c>
      <c r="F246" s="1" t="s">
        <v>263</v>
      </c>
      <c r="G246" s="2">
        <v>1875.0</v>
      </c>
    </row>
    <row r="247">
      <c r="A247" s="1" t="s">
        <v>75</v>
      </c>
      <c r="B247" s="1" t="s">
        <v>93</v>
      </c>
      <c r="C247" s="1" t="s">
        <v>138</v>
      </c>
      <c r="F247" s="1" t="s">
        <v>264</v>
      </c>
      <c r="G247" s="2">
        <v>100.0</v>
      </c>
    </row>
    <row r="248">
      <c r="A248" s="1" t="s">
        <v>75</v>
      </c>
      <c r="B248" s="1" t="s">
        <v>84</v>
      </c>
      <c r="C248" s="1" t="s">
        <v>87</v>
      </c>
      <c r="F248" s="1" t="s">
        <v>265</v>
      </c>
      <c r="G248" s="2">
        <v>2885.0</v>
      </c>
    </row>
    <row r="249">
      <c r="A249" s="1" t="s">
        <v>75</v>
      </c>
      <c r="B249" s="1" t="s">
        <v>205</v>
      </c>
      <c r="C249" s="1" t="s">
        <v>266</v>
      </c>
      <c r="F249" s="1" t="s">
        <v>265</v>
      </c>
      <c r="G249" s="2">
        <v>600.0</v>
      </c>
    </row>
    <row r="250">
      <c r="A250" s="1" t="s">
        <v>75</v>
      </c>
      <c r="B250" s="1" t="s">
        <v>205</v>
      </c>
      <c r="C250" s="1" t="s">
        <v>267</v>
      </c>
      <c r="F250" s="1" t="s">
        <v>268</v>
      </c>
      <c r="G250" s="2">
        <v>599.0</v>
      </c>
    </row>
    <row r="251">
      <c r="A251" s="1" t="s">
        <v>75</v>
      </c>
      <c r="B251" s="1" t="s">
        <v>84</v>
      </c>
      <c r="C251" s="1" t="s">
        <v>118</v>
      </c>
      <c r="F251" s="1" t="s">
        <v>268</v>
      </c>
      <c r="G251" s="2">
        <v>2885.0</v>
      </c>
    </row>
    <row r="252">
      <c r="A252" s="1" t="s">
        <v>75</v>
      </c>
      <c r="B252" s="1" t="s">
        <v>76</v>
      </c>
      <c r="F252" s="1" t="s">
        <v>269</v>
      </c>
      <c r="G252" s="2">
        <v>9000.0</v>
      </c>
    </row>
    <row r="253">
      <c r="A253" s="1" t="s">
        <v>75</v>
      </c>
      <c r="B253" s="1" t="s">
        <v>76</v>
      </c>
      <c r="C253" s="1" t="s">
        <v>270</v>
      </c>
      <c r="F253" s="1" t="s">
        <v>271</v>
      </c>
      <c r="G253" s="2">
        <v>3750.0</v>
      </c>
    </row>
    <row r="254">
      <c r="A254" s="1" t="s">
        <v>75</v>
      </c>
      <c r="B254" s="1" t="s">
        <v>84</v>
      </c>
      <c r="C254" s="1" t="s">
        <v>272</v>
      </c>
      <c r="F254" s="1" t="s">
        <v>271</v>
      </c>
      <c r="G254" s="2">
        <v>1250.0</v>
      </c>
    </row>
    <row r="255">
      <c r="A255" s="1" t="s">
        <v>75</v>
      </c>
      <c r="B255" s="1" t="s">
        <v>93</v>
      </c>
      <c r="C255" s="1" t="s">
        <v>141</v>
      </c>
      <c r="F255" s="1" t="s">
        <v>271</v>
      </c>
      <c r="G255" s="2">
        <v>5017.0</v>
      </c>
    </row>
    <row r="256">
      <c r="A256" s="1" t="s">
        <v>75</v>
      </c>
      <c r="B256" s="1" t="s">
        <v>146</v>
      </c>
      <c r="C256" s="1" t="s">
        <v>243</v>
      </c>
      <c r="F256" s="1" t="s">
        <v>271</v>
      </c>
      <c r="G256" s="2">
        <v>1899.0</v>
      </c>
    </row>
    <row r="257">
      <c r="A257" s="14" t="s">
        <v>33</v>
      </c>
      <c r="B257" s="14" t="s">
        <v>273</v>
      </c>
      <c r="C257" s="14" t="s">
        <v>274</v>
      </c>
      <c r="D257" s="14" t="s">
        <v>275</v>
      </c>
      <c r="E257" s="15"/>
      <c r="F257" s="14" t="s">
        <v>271</v>
      </c>
      <c r="G257" s="16">
        <v>29729.0</v>
      </c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B258" s="1" t="s">
        <v>144</v>
      </c>
      <c r="C258" s="2">
        <v>6850.0</v>
      </c>
      <c r="D258" s="12">
        <f>C258/C263</f>
        <v>0.1110084755</v>
      </c>
      <c r="G258" s="3"/>
    </row>
    <row r="259">
      <c r="B259" s="1" t="s">
        <v>84</v>
      </c>
      <c r="C259" s="2">
        <v>21169.0</v>
      </c>
      <c r="D259" s="12">
        <f t="shared" ref="D259:D262" si="3">C259/$C$263</f>
        <v>0.3430567035</v>
      </c>
      <c r="G259" s="3"/>
    </row>
    <row r="260">
      <c r="B260" s="1" t="s">
        <v>76</v>
      </c>
      <c r="C260" s="2">
        <v>30590.0</v>
      </c>
      <c r="D260" s="12">
        <f t="shared" si="3"/>
        <v>0.49572982</v>
      </c>
      <c r="G260" s="3"/>
    </row>
    <row r="261">
      <c r="B261" s="1" t="s">
        <v>205</v>
      </c>
      <c r="C261" s="2">
        <v>1199.0</v>
      </c>
      <c r="D261" s="12">
        <f t="shared" si="3"/>
        <v>0.01943053462</v>
      </c>
      <c r="G261" s="3"/>
    </row>
    <row r="262">
      <c r="B262" s="1" t="s">
        <v>146</v>
      </c>
      <c r="C262" s="2">
        <v>1899.0</v>
      </c>
      <c r="D262" s="12">
        <f t="shared" si="3"/>
        <v>0.03077446643</v>
      </c>
      <c r="G262" s="3"/>
    </row>
    <row r="263">
      <c r="B263" s="1" t="s">
        <v>147</v>
      </c>
      <c r="C263" s="2">
        <v>61707.0</v>
      </c>
      <c r="G263" s="3"/>
    </row>
    <row r="264">
      <c r="A264" s="1" t="s">
        <v>75</v>
      </c>
      <c r="B264" s="1" t="s">
        <v>84</v>
      </c>
      <c r="C264" s="1" t="s">
        <v>276</v>
      </c>
      <c r="D264" s="1" t="s">
        <v>277</v>
      </c>
      <c r="F264" s="1" t="s">
        <v>278</v>
      </c>
      <c r="G264" s="2">
        <v>438.0</v>
      </c>
    </row>
    <row r="265">
      <c r="A265" s="1" t="s">
        <v>75</v>
      </c>
      <c r="B265" s="1" t="s">
        <v>76</v>
      </c>
      <c r="F265" s="1" t="s">
        <v>279</v>
      </c>
      <c r="G265" s="2">
        <v>5940.0</v>
      </c>
    </row>
    <row r="266">
      <c r="A266" s="1" t="s">
        <v>75</v>
      </c>
      <c r="B266" s="1" t="s">
        <v>93</v>
      </c>
      <c r="C266" s="1" t="s">
        <v>280</v>
      </c>
      <c r="F266" s="1" t="s">
        <v>279</v>
      </c>
      <c r="G266" s="2">
        <v>400.0</v>
      </c>
    </row>
    <row r="267">
      <c r="A267" s="1" t="s">
        <v>75</v>
      </c>
      <c r="B267" s="1" t="s">
        <v>93</v>
      </c>
      <c r="C267" s="1" t="s">
        <v>280</v>
      </c>
      <c r="F267" s="1" t="s">
        <v>281</v>
      </c>
      <c r="G267" s="2">
        <v>400.0</v>
      </c>
    </row>
    <row r="268">
      <c r="A268" s="1" t="s">
        <v>75</v>
      </c>
      <c r="B268" s="1" t="s">
        <v>93</v>
      </c>
      <c r="C268" s="1" t="s">
        <v>212</v>
      </c>
      <c r="F268" s="1" t="s">
        <v>281</v>
      </c>
      <c r="G268" s="2">
        <v>705.0</v>
      </c>
    </row>
    <row r="269">
      <c r="A269" s="1" t="s">
        <v>75</v>
      </c>
      <c r="B269" s="1" t="s">
        <v>93</v>
      </c>
      <c r="C269" s="1" t="s">
        <v>125</v>
      </c>
      <c r="F269" s="1" t="s">
        <v>281</v>
      </c>
      <c r="G269" s="2">
        <v>1017.0</v>
      </c>
    </row>
    <row r="270">
      <c r="A270" s="1" t="s">
        <v>75</v>
      </c>
      <c r="B270" s="1" t="s">
        <v>93</v>
      </c>
      <c r="C270" s="1" t="s">
        <v>280</v>
      </c>
      <c r="F270" s="1" t="s">
        <v>282</v>
      </c>
      <c r="G270" s="2">
        <v>400.0</v>
      </c>
    </row>
    <row r="271">
      <c r="A271" s="1" t="s">
        <v>75</v>
      </c>
      <c r="B271" s="1" t="s">
        <v>76</v>
      </c>
      <c r="F271" s="1" t="s">
        <v>283</v>
      </c>
      <c r="G271" s="2">
        <v>720.0</v>
      </c>
    </row>
    <row r="272">
      <c r="A272" s="1" t="s">
        <v>75</v>
      </c>
      <c r="B272" s="1" t="s">
        <v>84</v>
      </c>
      <c r="C272" s="1" t="s">
        <v>87</v>
      </c>
      <c r="F272" s="1" t="s">
        <v>284</v>
      </c>
      <c r="G272" s="2">
        <v>1507.0</v>
      </c>
    </row>
    <row r="273">
      <c r="A273" s="1" t="s">
        <v>75</v>
      </c>
      <c r="B273" s="1" t="s">
        <v>84</v>
      </c>
      <c r="C273" s="1" t="s">
        <v>87</v>
      </c>
      <c r="F273" s="1" t="s">
        <v>285</v>
      </c>
      <c r="G273" s="2">
        <v>2880.0</v>
      </c>
    </row>
    <row r="274">
      <c r="A274" s="1" t="s">
        <v>75</v>
      </c>
      <c r="B274" s="1" t="s">
        <v>76</v>
      </c>
      <c r="F274" s="1" t="s">
        <v>285</v>
      </c>
      <c r="G274" s="2">
        <v>9500.0</v>
      </c>
    </row>
    <row r="275">
      <c r="A275" s="1" t="s">
        <v>75</v>
      </c>
      <c r="B275" s="1" t="s">
        <v>93</v>
      </c>
      <c r="C275" s="1" t="s">
        <v>280</v>
      </c>
      <c r="D275" s="1" t="s">
        <v>286</v>
      </c>
      <c r="F275" s="1" t="s">
        <v>287</v>
      </c>
      <c r="G275" s="2">
        <v>1700.0</v>
      </c>
    </row>
    <row r="276">
      <c r="A276" s="1" t="s">
        <v>229</v>
      </c>
      <c r="B276" s="1" t="s">
        <v>84</v>
      </c>
      <c r="C276" s="1" t="s">
        <v>87</v>
      </c>
      <c r="F276" s="1" t="s">
        <v>288</v>
      </c>
      <c r="G276" s="2">
        <v>2880.0</v>
      </c>
    </row>
    <row r="277">
      <c r="A277" s="1" t="s">
        <v>75</v>
      </c>
      <c r="B277" s="1" t="s">
        <v>84</v>
      </c>
      <c r="C277" s="1" t="s">
        <v>87</v>
      </c>
      <c r="F277" s="1" t="s">
        <v>289</v>
      </c>
      <c r="G277" s="2">
        <v>2880.0</v>
      </c>
    </row>
    <row r="278">
      <c r="A278" s="1" t="s">
        <v>75</v>
      </c>
      <c r="B278" s="1" t="s">
        <v>84</v>
      </c>
      <c r="C278" s="1" t="s">
        <v>290</v>
      </c>
      <c r="D278" s="1" t="s">
        <v>277</v>
      </c>
      <c r="F278" s="1" t="s">
        <v>291</v>
      </c>
      <c r="G278" s="2">
        <v>1000.0</v>
      </c>
    </row>
    <row r="279">
      <c r="A279" s="1" t="s">
        <v>75</v>
      </c>
      <c r="B279" s="1" t="s">
        <v>76</v>
      </c>
      <c r="F279" s="1" t="s">
        <v>292</v>
      </c>
      <c r="G279" s="2">
        <v>11400.0</v>
      </c>
    </row>
    <row r="280">
      <c r="A280" s="1" t="s">
        <v>75</v>
      </c>
      <c r="B280" s="1" t="s">
        <v>93</v>
      </c>
      <c r="C280" s="1" t="s">
        <v>212</v>
      </c>
      <c r="F280" s="1" t="s">
        <v>293</v>
      </c>
      <c r="G280" s="2">
        <v>217.0</v>
      </c>
    </row>
    <row r="281">
      <c r="A281" s="1" t="s">
        <v>75</v>
      </c>
      <c r="B281" s="1" t="s">
        <v>93</v>
      </c>
      <c r="C281" s="1" t="s">
        <v>94</v>
      </c>
      <c r="F281" s="1" t="s">
        <v>293</v>
      </c>
      <c r="G281" s="2">
        <v>719.0</v>
      </c>
    </row>
    <row r="282">
      <c r="A282" s="1" t="s">
        <v>75</v>
      </c>
      <c r="B282" s="1" t="s">
        <v>84</v>
      </c>
      <c r="C282" s="1" t="s">
        <v>87</v>
      </c>
      <c r="F282" s="1" t="s">
        <v>294</v>
      </c>
      <c r="G282" s="2">
        <v>2880.0</v>
      </c>
    </row>
    <row r="283">
      <c r="A283" s="1" t="s">
        <v>229</v>
      </c>
      <c r="B283" s="1" t="s">
        <v>84</v>
      </c>
      <c r="C283" s="1" t="s">
        <v>87</v>
      </c>
      <c r="F283" s="1" t="s">
        <v>295</v>
      </c>
      <c r="G283" s="2">
        <v>297.0</v>
      </c>
    </row>
    <row r="284">
      <c r="A284" s="1" t="s">
        <v>75</v>
      </c>
      <c r="B284" s="1" t="s">
        <v>93</v>
      </c>
      <c r="C284" s="1" t="s">
        <v>280</v>
      </c>
      <c r="D284" s="1" t="s">
        <v>286</v>
      </c>
      <c r="F284" s="1" t="s">
        <v>295</v>
      </c>
      <c r="G284" s="2">
        <v>1650.0</v>
      </c>
    </row>
    <row r="285">
      <c r="A285" s="1" t="s">
        <v>75</v>
      </c>
      <c r="B285" s="1" t="s">
        <v>93</v>
      </c>
      <c r="C285" s="1" t="s">
        <v>296</v>
      </c>
      <c r="F285" s="1" t="s">
        <v>297</v>
      </c>
      <c r="G285" s="2">
        <v>34.0</v>
      </c>
    </row>
    <row r="286">
      <c r="A286" s="1" t="s">
        <v>75</v>
      </c>
      <c r="B286" s="1" t="s">
        <v>93</v>
      </c>
      <c r="C286" s="1" t="s">
        <v>138</v>
      </c>
      <c r="F286" s="1" t="s">
        <v>298</v>
      </c>
      <c r="G286" s="2">
        <v>99.0</v>
      </c>
    </row>
    <row r="287">
      <c r="A287" s="1" t="s">
        <v>75</v>
      </c>
      <c r="B287" s="1" t="s">
        <v>108</v>
      </c>
      <c r="C287" s="1" t="s">
        <v>299</v>
      </c>
      <c r="F287" s="1" t="s">
        <v>298</v>
      </c>
      <c r="G287" s="3">
        <f>31442+63</f>
        <v>31505</v>
      </c>
    </row>
    <row r="288">
      <c r="A288" s="1" t="s">
        <v>229</v>
      </c>
      <c r="B288" s="1" t="s">
        <v>108</v>
      </c>
      <c r="C288" s="1" t="s">
        <v>300</v>
      </c>
      <c r="F288" s="1" t="s">
        <v>301</v>
      </c>
      <c r="G288" s="2">
        <v>1630.0</v>
      </c>
    </row>
    <row r="289">
      <c r="A289" s="1" t="s">
        <v>75</v>
      </c>
      <c r="B289" s="1" t="s">
        <v>76</v>
      </c>
      <c r="F289" s="1" t="s">
        <v>302</v>
      </c>
      <c r="G289" s="2">
        <v>11165.0</v>
      </c>
    </row>
    <row r="290">
      <c r="A290" s="1" t="s">
        <v>75</v>
      </c>
      <c r="B290" s="1" t="s">
        <v>93</v>
      </c>
      <c r="C290" s="1" t="s">
        <v>303</v>
      </c>
      <c r="F290" s="1" t="s">
        <v>302</v>
      </c>
      <c r="G290" s="2">
        <v>1029.0</v>
      </c>
    </row>
    <row r="291">
      <c r="A291" s="1" t="s">
        <v>75</v>
      </c>
      <c r="B291" s="1" t="s">
        <v>93</v>
      </c>
      <c r="C291" s="1" t="s">
        <v>304</v>
      </c>
      <c r="F291" s="1" t="s">
        <v>305</v>
      </c>
      <c r="G291" s="2">
        <v>425.0</v>
      </c>
    </row>
    <row r="292">
      <c r="A292" s="1" t="s">
        <v>229</v>
      </c>
      <c r="B292" s="1" t="s">
        <v>84</v>
      </c>
      <c r="C292" s="1" t="s">
        <v>87</v>
      </c>
      <c r="F292" s="1" t="s">
        <v>305</v>
      </c>
      <c r="G292" s="2">
        <v>2885.0</v>
      </c>
    </row>
    <row r="293">
      <c r="A293" s="1" t="s">
        <v>75</v>
      </c>
      <c r="B293" s="1" t="s">
        <v>93</v>
      </c>
      <c r="C293" s="1" t="s">
        <v>280</v>
      </c>
      <c r="D293" s="1" t="s">
        <v>306</v>
      </c>
      <c r="F293" s="1" t="s">
        <v>307</v>
      </c>
      <c r="G293" s="2">
        <v>2650.0</v>
      </c>
    </row>
    <row r="294">
      <c r="A294" s="1" t="s">
        <v>75</v>
      </c>
      <c r="B294" s="1" t="s">
        <v>84</v>
      </c>
      <c r="C294" s="1" t="s">
        <v>152</v>
      </c>
      <c r="D294" s="1" t="s">
        <v>308</v>
      </c>
      <c r="F294" s="1" t="s">
        <v>309</v>
      </c>
      <c r="G294" s="2">
        <v>1700.0</v>
      </c>
    </row>
    <row r="295">
      <c r="A295" s="1" t="s">
        <v>75</v>
      </c>
      <c r="B295" s="1" t="s">
        <v>93</v>
      </c>
      <c r="C295" s="1" t="s">
        <v>141</v>
      </c>
      <c r="F295" s="1" t="s">
        <v>310</v>
      </c>
      <c r="G295" s="2">
        <v>4493.0</v>
      </c>
    </row>
    <row r="296">
      <c r="A296" s="1" t="s">
        <v>75</v>
      </c>
      <c r="B296" s="1" t="s">
        <v>76</v>
      </c>
      <c r="C296" s="1" t="s">
        <v>270</v>
      </c>
      <c r="F296" s="1" t="s">
        <v>310</v>
      </c>
      <c r="G296" s="2">
        <v>3750.0</v>
      </c>
    </row>
    <row r="297">
      <c r="A297" s="1" t="s">
        <v>75</v>
      </c>
      <c r="B297" s="1" t="s">
        <v>90</v>
      </c>
      <c r="C297" s="1"/>
      <c r="F297" s="1" t="s">
        <v>310</v>
      </c>
      <c r="G297" s="2">
        <v>3798.0</v>
      </c>
    </row>
    <row r="298">
      <c r="A298" s="1" t="s">
        <v>75</v>
      </c>
      <c r="B298" s="1" t="s">
        <v>84</v>
      </c>
      <c r="C298" s="1" t="s">
        <v>311</v>
      </c>
      <c r="F298" s="1" t="s">
        <v>310</v>
      </c>
      <c r="G298" s="2">
        <v>2500.0</v>
      </c>
    </row>
    <row r="299">
      <c r="A299" s="1" t="s">
        <v>75</v>
      </c>
      <c r="B299" s="1" t="s">
        <v>84</v>
      </c>
      <c r="C299" s="1" t="s">
        <v>312</v>
      </c>
      <c r="F299" s="1" t="s">
        <v>310</v>
      </c>
      <c r="G299" s="2">
        <v>9120.0</v>
      </c>
    </row>
    <row r="300">
      <c r="A300" s="14" t="s">
        <v>33</v>
      </c>
      <c r="B300" s="14" t="s">
        <v>273</v>
      </c>
      <c r="C300" s="14" t="s">
        <v>313</v>
      </c>
      <c r="D300" s="14"/>
      <c r="E300" s="15"/>
      <c r="F300" s="14" t="s">
        <v>310</v>
      </c>
      <c r="G300" s="16">
        <v>4587.0</v>
      </c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" t="s">
        <v>75</v>
      </c>
      <c r="B301" s="1" t="s">
        <v>144</v>
      </c>
      <c r="C301" s="2">
        <v>15938.0</v>
      </c>
      <c r="D301" s="12">
        <f>C301/C306</f>
        <v>0.1261786198</v>
      </c>
      <c r="G301" s="3"/>
    </row>
    <row r="302">
      <c r="A302" s="1" t="s">
        <v>75</v>
      </c>
      <c r="B302" s="1" t="s">
        <v>84</v>
      </c>
      <c r="C302" s="2">
        <v>30967.0</v>
      </c>
      <c r="D302" s="12">
        <f>C302/C306</f>
        <v>0.2451608306</v>
      </c>
      <c r="G302" s="3"/>
    </row>
    <row r="303">
      <c r="A303" s="1" t="s">
        <v>75</v>
      </c>
      <c r="B303" s="1" t="s">
        <v>76</v>
      </c>
      <c r="C303" s="2">
        <v>42475.0</v>
      </c>
      <c r="D303" s="12">
        <f>C303/C306</f>
        <v>0.3362678426</v>
      </c>
      <c r="G303" s="3"/>
    </row>
    <row r="304">
      <c r="A304" s="1" t="s">
        <v>75</v>
      </c>
      <c r="B304" s="1" t="s">
        <v>205</v>
      </c>
      <c r="C304" s="2">
        <v>33135.0</v>
      </c>
      <c r="D304" s="12">
        <f>C304/C306</f>
        <v>0.262324543</v>
      </c>
      <c r="G304" s="3"/>
    </row>
    <row r="305">
      <c r="A305" s="1" t="s">
        <v>75</v>
      </c>
      <c r="B305" s="1" t="s">
        <v>146</v>
      </c>
      <c r="C305" s="2">
        <v>3798.0</v>
      </c>
      <c r="D305" s="12">
        <f>C305/C306</f>
        <v>0.03006816401</v>
      </c>
      <c r="G305" s="3"/>
    </row>
    <row r="306">
      <c r="A306" s="1" t="s">
        <v>75</v>
      </c>
      <c r="B306" s="1" t="s">
        <v>147</v>
      </c>
      <c r="C306" s="2">
        <v>126313.0</v>
      </c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  <row r="1001">
      <c r="G1001" s="3"/>
    </row>
    <row r="1002">
      <c r="G1002" s="3"/>
    </row>
    <row r="1003">
      <c r="G1003" s="3"/>
    </row>
    <row r="1004">
      <c r="G1004" s="3"/>
    </row>
    <row r="1005">
      <c r="G1005" s="3"/>
    </row>
    <row r="1006">
      <c r="G1006" s="3"/>
    </row>
    <row r="1007">
      <c r="G1007" s="3"/>
    </row>
    <row r="1008">
      <c r="G1008" s="3"/>
    </row>
    <row r="1009">
      <c r="G1009" s="3"/>
    </row>
    <row r="1010">
      <c r="G1010" s="3"/>
    </row>
    <row r="1011">
      <c r="G1011" s="3"/>
    </row>
    <row r="1012">
      <c r="G1012" s="3"/>
    </row>
    <row r="1013">
      <c r="G1013" s="3"/>
    </row>
    <row r="1014">
      <c r="G1014" s="3"/>
    </row>
    <row r="1015">
      <c r="G1015" s="3"/>
    </row>
    <row r="1016">
      <c r="G1016" s="3"/>
    </row>
    <row r="1017">
      <c r="G1017" s="3"/>
    </row>
  </sheetData>
  <autoFilter ref="$A$1:$I$299"/>
  <customSheetViews>
    <customSheetView guid="{DE1F14D5-74A7-4B4D-90A2-CA8C7D051A45}" filter="1" showAutoFilter="1">
      <autoFilter ref="$A$1:$I$1"/>
    </customSheetView>
    <customSheetView guid="{2AE2A125-7CD0-45EC-BF5A-28568A6708E3}" filter="1" showAutoFilter="1">
      <autoFilter ref="$A$1:$H$1016"/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E1" s="1"/>
      <c r="F1" s="1"/>
      <c r="G1" s="1"/>
    </row>
    <row r="2">
      <c r="A2" s="1" t="s">
        <v>75</v>
      </c>
      <c r="B2" s="1" t="s">
        <v>84</v>
      </c>
      <c r="C2" s="1" t="s">
        <v>85</v>
      </c>
      <c r="E2" s="1" t="s">
        <v>29</v>
      </c>
      <c r="F2" s="1" t="s">
        <v>121</v>
      </c>
      <c r="G2" s="1">
        <v>668.0</v>
      </c>
    </row>
    <row r="3">
      <c r="A3" s="1" t="s">
        <v>75</v>
      </c>
      <c r="B3" s="1" t="s">
        <v>84</v>
      </c>
      <c r="C3" s="1" t="s">
        <v>85</v>
      </c>
      <c r="E3" s="1" t="s">
        <v>29</v>
      </c>
      <c r="F3" s="1" t="s">
        <v>122</v>
      </c>
      <c r="G3" s="1">
        <v>400.0</v>
      </c>
    </row>
    <row r="4">
      <c r="A4" s="1" t="s">
        <v>75</v>
      </c>
      <c r="B4" s="1" t="s">
        <v>76</v>
      </c>
      <c r="E4" s="1" t="s">
        <v>13</v>
      </c>
      <c r="F4" s="1" t="s">
        <v>123</v>
      </c>
      <c r="G4" s="1">
        <v>3600.0</v>
      </c>
    </row>
    <row r="5">
      <c r="A5" s="1" t="s">
        <v>75</v>
      </c>
      <c r="B5" s="1" t="s">
        <v>84</v>
      </c>
      <c r="C5" s="1" t="s">
        <v>85</v>
      </c>
      <c r="E5" s="1" t="s">
        <v>29</v>
      </c>
      <c r="F5" s="1" t="s">
        <v>124</v>
      </c>
      <c r="G5" s="1">
        <v>500.0</v>
      </c>
    </row>
    <row r="6">
      <c r="A6" s="1" t="s">
        <v>75</v>
      </c>
      <c r="B6" s="1" t="s">
        <v>84</v>
      </c>
      <c r="C6" s="1" t="s">
        <v>125</v>
      </c>
      <c r="E6" s="1" t="s">
        <v>29</v>
      </c>
      <c r="F6" s="1" t="s">
        <v>124</v>
      </c>
      <c r="G6" s="1">
        <v>913.0</v>
      </c>
    </row>
    <row r="7">
      <c r="A7" s="1" t="s">
        <v>75</v>
      </c>
      <c r="B7" s="1" t="s">
        <v>84</v>
      </c>
      <c r="C7" s="1" t="s">
        <v>85</v>
      </c>
      <c r="E7" s="1" t="s">
        <v>29</v>
      </c>
      <c r="F7" s="1" t="s">
        <v>126</v>
      </c>
      <c r="G7" s="1">
        <v>500.0</v>
      </c>
    </row>
    <row r="8">
      <c r="A8" s="1" t="s">
        <v>75</v>
      </c>
      <c r="B8" s="1" t="s">
        <v>76</v>
      </c>
      <c r="E8" s="1" t="s">
        <v>13</v>
      </c>
      <c r="F8" s="1" t="s">
        <v>127</v>
      </c>
      <c r="G8" s="1">
        <v>100.0</v>
      </c>
    </row>
    <row r="9">
      <c r="A9" s="1" t="s">
        <v>75</v>
      </c>
      <c r="B9" s="1" t="s">
        <v>84</v>
      </c>
      <c r="C9" s="1" t="s">
        <v>85</v>
      </c>
      <c r="E9" s="1" t="s">
        <v>29</v>
      </c>
      <c r="F9" s="1" t="s">
        <v>129</v>
      </c>
      <c r="G9" s="1">
        <v>500.0</v>
      </c>
    </row>
    <row r="10">
      <c r="A10" s="1" t="s">
        <v>75</v>
      </c>
      <c r="B10" s="1" t="s">
        <v>76</v>
      </c>
      <c r="E10" s="1" t="s">
        <v>13</v>
      </c>
      <c r="F10" s="1" t="s">
        <v>130</v>
      </c>
      <c r="G10" s="1">
        <v>4200.0</v>
      </c>
    </row>
    <row r="11">
      <c r="A11" s="1" t="s">
        <v>75</v>
      </c>
      <c r="B11" s="1" t="s">
        <v>93</v>
      </c>
      <c r="C11" s="1" t="s">
        <v>94</v>
      </c>
      <c r="E11" s="1" t="s">
        <v>29</v>
      </c>
      <c r="F11" s="1" t="s">
        <v>130</v>
      </c>
      <c r="G11" s="1">
        <v>640.0</v>
      </c>
    </row>
    <row r="12">
      <c r="A12" s="1" t="s">
        <v>75</v>
      </c>
      <c r="B12" s="1" t="s">
        <v>84</v>
      </c>
      <c r="C12" s="1" t="s">
        <v>85</v>
      </c>
      <c r="E12" s="1" t="s">
        <v>13</v>
      </c>
      <c r="F12" s="1" t="s">
        <v>131</v>
      </c>
      <c r="G12" s="1">
        <v>500.0</v>
      </c>
    </row>
    <row r="13">
      <c r="A13" s="1" t="s">
        <v>75</v>
      </c>
      <c r="B13" s="1" t="s">
        <v>84</v>
      </c>
      <c r="C13" s="1" t="s">
        <v>87</v>
      </c>
      <c r="E13" s="1" t="s">
        <v>29</v>
      </c>
      <c r="F13" s="1" t="s">
        <v>132</v>
      </c>
      <c r="G13" s="1">
        <v>240.0</v>
      </c>
    </row>
    <row r="14">
      <c r="A14" s="1" t="s">
        <v>75</v>
      </c>
      <c r="B14" s="1" t="s">
        <v>84</v>
      </c>
      <c r="C14" s="1" t="s">
        <v>85</v>
      </c>
      <c r="E14" s="1" t="s">
        <v>29</v>
      </c>
      <c r="F14" s="1" t="s">
        <v>132</v>
      </c>
      <c r="G14" s="1">
        <v>500.0</v>
      </c>
    </row>
    <row r="15">
      <c r="A15" s="1" t="s">
        <v>75</v>
      </c>
      <c r="B15" s="1" t="s">
        <v>76</v>
      </c>
      <c r="E15" s="1" t="s">
        <v>29</v>
      </c>
      <c r="F15" s="1" t="s">
        <v>133</v>
      </c>
      <c r="G15" s="1">
        <v>2100.0</v>
      </c>
    </row>
    <row r="16">
      <c r="A16" s="1" t="s">
        <v>75</v>
      </c>
      <c r="B16" s="1" t="s">
        <v>76</v>
      </c>
      <c r="E16" s="1" t="s">
        <v>29</v>
      </c>
      <c r="F16" s="1" t="s">
        <v>134</v>
      </c>
      <c r="G16" s="1">
        <v>240.0</v>
      </c>
    </row>
    <row r="17">
      <c r="A17" s="1" t="s">
        <v>75</v>
      </c>
      <c r="B17" s="1" t="s">
        <v>93</v>
      </c>
      <c r="C17" s="1" t="s">
        <v>136</v>
      </c>
      <c r="E17" s="1" t="s">
        <v>29</v>
      </c>
      <c r="F17" s="1" t="s">
        <v>134</v>
      </c>
      <c r="G17" s="1">
        <v>345.0</v>
      </c>
    </row>
    <row r="18">
      <c r="A18" s="1" t="s">
        <v>75</v>
      </c>
      <c r="B18" s="1" t="s">
        <v>84</v>
      </c>
      <c r="C18" s="1" t="s">
        <v>87</v>
      </c>
      <c r="E18" s="1" t="s">
        <v>29</v>
      </c>
      <c r="F18" s="1" t="s">
        <v>137</v>
      </c>
      <c r="G18" s="1">
        <v>1200.0</v>
      </c>
    </row>
    <row r="19">
      <c r="A19" s="1" t="s">
        <v>75</v>
      </c>
      <c r="B19" s="1" t="s">
        <v>93</v>
      </c>
      <c r="C19" s="1" t="s">
        <v>138</v>
      </c>
      <c r="E19" s="1" t="s">
        <v>29</v>
      </c>
      <c r="F19" s="1" t="s">
        <v>139</v>
      </c>
      <c r="G19" s="1">
        <v>100.0</v>
      </c>
    </row>
    <row r="20">
      <c r="A20" s="1" t="s">
        <v>75</v>
      </c>
      <c r="B20" s="1" t="s">
        <v>76</v>
      </c>
      <c r="E20" s="1" t="s">
        <v>13</v>
      </c>
      <c r="F20" s="1" t="s">
        <v>140</v>
      </c>
      <c r="G20" s="1">
        <v>3750.0</v>
      </c>
    </row>
    <row r="21">
      <c r="A21" s="1" t="s">
        <v>75</v>
      </c>
      <c r="B21" s="1" t="s">
        <v>93</v>
      </c>
      <c r="C21" s="1" t="s">
        <v>141</v>
      </c>
      <c r="E21" s="1" t="s">
        <v>29</v>
      </c>
      <c r="F21" s="1" t="s">
        <v>142</v>
      </c>
      <c r="G21" s="1">
        <v>400.0</v>
      </c>
    </row>
    <row r="22">
      <c r="A22" s="1" t="s">
        <v>75</v>
      </c>
      <c r="B22" s="1" t="s">
        <v>115</v>
      </c>
      <c r="C22" s="1" t="s">
        <v>115</v>
      </c>
      <c r="E22" s="1" t="s">
        <v>13</v>
      </c>
      <c r="F22" s="1" t="s">
        <v>142</v>
      </c>
      <c r="G22" s="1">
        <v>10000.0</v>
      </c>
    </row>
    <row r="23">
      <c r="A23" s="1" t="s">
        <v>75</v>
      </c>
      <c r="B23" s="1" t="s">
        <v>90</v>
      </c>
      <c r="E23" s="1" t="s">
        <v>13</v>
      </c>
      <c r="F23" s="1" t="s">
        <v>142</v>
      </c>
      <c r="G23" s="1">
        <v>1300.0</v>
      </c>
    </row>
    <row r="25">
      <c r="E25" s="1" t="s">
        <v>85</v>
      </c>
      <c r="F25" s="1">
        <v>3568.0</v>
      </c>
    </row>
    <row r="26">
      <c r="E26" s="1" t="s">
        <v>87</v>
      </c>
      <c r="F26" s="1">
        <v>1440.0</v>
      </c>
    </row>
    <row r="27">
      <c r="E27" s="1" t="s">
        <v>125</v>
      </c>
      <c r="F27" s="1">
        <v>913.0</v>
      </c>
    </row>
    <row r="28">
      <c r="E28" s="1" t="s">
        <v>144</v>
      </c>
      <c r="F28" s="1">
        <v>1485.0</v>
      </c>
    </row>
    <row r="29">
      <c r="E29" s="1" t="s">
        <v>145</v>
      </c>
      <c r="F29" s="1">
        <v>13990.0</v>
      </c>
    </row>
    <row r="30">
      <c r="E30" s="1" t="s">
        <v>146</v>
      </c>
      <c r="F30" s="1">
        <v>1300.0</v>
      </c>
    </row>
  </sheetData>
  <customSheetViews>
    <customSheetView guid="{DE1F14D5-74A7-4B4D-90A2-CA8C7D051A45}" filter="1" showAutoFilter="1">
      <autoFilter ref="$A$1:$G$23">
        <filterColumn colId="1">
          <filters>
            <filter val="Mentor Ödeme"/>
          </filters>
        </filterColumn>
      </autoFilter>
    </customSheetView>
  </customSheetViews>
  <drawing r:id="rId1"/>
</worksheet>
</file>