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ill\Miniscope Redesign\Datasheets\"/>
    </mc:Choice>
  </mc:AlternateContent>
  <bookViews>
    <workbookView xWindow="0" yWindow="0" windowWidth="11175" windowHeight="6180"/>
  </bookViews>
  <sheets>
    <sheet name="BOM" sheetId="2" r:id="rId1"/>
    <sheet name="Pow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L14" i="1"/>
  <c r="M10" i="1"/>
  <c r="M13" i="1" s="1"/>
  <c r="L16" i="1"/>
  <c r="L15" i="1"/>
  <c r="M4" i="1"/>
  <c r="M5" i="1"/>
  <c r="M6" i="1"/>
  <c r="M7" i="1"/>
  <c r="M8" i="1"/>
  <c r="M9" i="1"/>
  <c r="M11" i="1"/>
  <c r="M3" i="1"/>
  <c r="F15" i="1"/>
  <c r="G4" i="1"/>
  <c r="G7" i="1"/>
  <c r="G8" i="1"/>
  <c r="G9" i="1"/>
  <c r="G11" i="1"/>
  <c r="G15" i="1" s="1"/>
  <c r="G12" i="1"/>
  <c r="G13" i="1"/>
  <c r="G3" i="1"/>
</calcChain>
</file>

<file path=xl/sharedStrings.xml><?xml version="1.0" encoding="utf-8"?>
<sst xmlns="http://schemas.openxmlformats.org/spreadsheetml/2006/main" count="290" uniqueCount="216">
  <si>
    <t>#</t>
  </si>
  <si>
    <t>Description</t>
  </si>
  <si>
    <t>UCLA Part #</t>
  </si>
  <si>
    <t>New Part#</t>
  </si>
  <si>
    <t>Oscillator</t>
  </si>
  <si>
    <t>Image Sensor</t>
  </si>
  <si>
    <t>Serializer</t>
  </si>
  <si>
    <t>DAC</t>
  </si>
  <si>
    <t>Current Driver</t>
  </si>
  <si>
    <t>Voltage Converter</t>
  </si>
  <si>
    <t>Power Comparison</t>
  </si>
  <si>
    <t>Max Current (mA)</t>
  </si>
  <si>
    <t>Voltage (V)</t>
  </si>
  <si>
    <t>Power (mW)</t>
  </si>
  <si>
    <t>OSC_26MHz_EPSON</t>
  </si>
  <si>
    <t>MT9V032C12STM</t>
  </si>
  <si>
    <t>DAC5571IDBVR</t>
  </si>
  <si>
    <t>LT3092EDD#PBF</t>
  </si>
  <si>
    <t>DS90UB913A</t>
  </si>
  <si>
    <t>TPS62172DSGT</t>
  </si>
  <si>
    <t>TPS62231DRYT</t>
  </si>
  <si>
    <t>Total 3.3</t>
  </si>
  <si>
    <t>Total 1.8</t>
  </si>
  <si>
    <t>DSC1001DL2-074.2500</t>
  </si>
  <si>
    <t>Typical Current (mA)</t>
  </si>
  <si>
    <t>IMX290LQR</t>
  </si>
  <si>
    <t>Total 1.2</t>
  </si>
  <si>
    <t>Total 2.9</t>
  </si>
  <si>
    <t>Max Power (mW)</t>
  </si>
  <si>
    <t>MIC2215</t>
  </si>
  <si>
    <t>MAX14595</t>
  </si>
  <si>
    <t>Space Comparison</t>
  </si>
  <si>
    <t>Old Board</t>
  </si>
  <si>
    <t>New Board</t>
  </si>
  <si>
    <t>Capacitors</t>
  </si>
  <si>
    <t>Resistors</t>
  </si>
  <si>
    <t>Inductors</t>
  </si>
  <si>
    <t>Chips</t>
  </si>
  <si>
    <t xml:space="preserve">BOM </t>
  </si>
  <si>
    <t>4.7uF ceramic cap</t>
  </si>
  <si>
    <t>TDK</t>
  </si>
  <si>
    <t>Item</t>
  </si>
  <si>
    <t>Footprint</t>
  </si>
  <si>
    <t>Manufacturer</t>
  </si>
  <si>
    <t>Part#</t>
  </si>
  <si>
    <t>Digikey#</t>
  </si>
  <si>
    <t>Cost</t>
  </si>
  <si>
    <t>ZRB15XR61A475KE01D</t>
  </si>
  <si>
    <t>Murata</t>
  </si>
  <si>
    <t>X5R 0402 10V</t>
  </si>
  <si>
    <t>490-13252-1-ND</t>
  </si>
  <si>
    <t>https://www.digikey.com</t>
  </si>
  <si>
    <t>Linked Datasheet\ZRB15XR61A475ME01-01.pdf</t>
  </si>
  <si>
    <t>Online Link</t>
  </si>
  <si>
    <t>Data Sheet Link</t>
  </si>
  <si>
    <t>Components</t>
  </si>
  <si>
    <t>.1uF ceramic cap</t>
  </si>
  <si>
    <t>GRM155R61A104KA01D</t>
  </si>
  <si>
    <t>490-1318-1-ND</t>
  </si>
  <si>
    <t>Linked Datasheet\GRM155R61A104KA01-01.pdf</t>
  </si>
  <si>
    <t>.01uF ceramic cap</t>
  </si>
  <si>
    <t>GRM155R61A103KA01D</t>
  </si>
  <si>
    <t>490-6296-1-ND</t>
  </si>
  <si>
    <t>Linked Datasheet\GRM155R61A103KA01-01.pdf</t>
  </si>
  <si>
    <t>C5, C56-57</t>
  </si>
  <si>
    <t>1uF ceramic cap</t>
  </si>
  <si>
    <t>GRM153R61A105ME95D</t>
  </si>
  <si>
    <t>490-14577-1-ND</t>
  </si>
  <si>
    <t>Linked Datasheet\GRM153R61A105ME95-01.pdf</t>
  </si>
  <si>
    <t xml:space="preserve">C7-C11, C15-C18, </t>
  </si>
  <si>
    <t xml:space="preserve">10uF </t>
  </si>
  <si>
    <t>X5R 0402 6.3V</t>
  </si>
  <si>
    <t>GRM155R60J106ME47D</t>
  </si>
  <si>
    <t>490-13239-1-ND</t>
  </si>
  <si>
    <t>Linked Datasheet\GRM155R60J106ME47.pdf</t>
  </si>
  <si>
    <t>C6</t>
  </si>
  <si>
    <t>.22uF ceramic cap</t>
  </si>
  <si>
    <t>GRM155R61A223KA01D</t>
  </si>
  <si>
    <t>490-6302-1-ND</t>
  </si>
  <si>
    <t>Linked Datasheet\GRM155R61A223KA01-01.pdf</t>
  </si>
  <si>
    <t>C4</t>
  </si>
  <si>
    <t>74.25MHz Oscillator</t>
  </si>
  <si>
    <t>4-SMD, No Lead</t>
  </si>
  <si>
    <t>DSC1001DI1-074.2500</t>
  </si>
  <si>
    <t>Microchip</t>
  </si>
  <si>
    <t>DSC1001DI1-074.2500-ND</t>
  </si>
  <si>
    <t>Linked Datasheet\DSC1001.pdf</t>
  </si>
  <si>
    <t>U2</t>
  </si>
  <si>
    <t>37.125MHz Oscillator</t>
  </si>
  <si>
    <t>DSC1001DL2-037.1250</t>
  </si>
  <si>
    <t>DSC1001DL2-037.1250-ND</t>
  </si>
  <si>
    <t>BGA</t>
  </si>
  <si>
    <t>Sony</t>
  </si>
  <si>
    <t>IMX290LLR-C</t>
  </si>
  <si>
    <t>U1</t>
  </si>
  <si>
    <t>250k Resistor</t>
  </si>
  <si>
    <t>Panasonic</t>
  </si>
  <si>
    <t>R1</t>
  </si>
  <si>
    <t>Linked Datasheet\IMX290LQR-C_(E)Data_Sheet_E15510D67.pdf</t>
  </si>
  <si>
    <t>DS90UB913ATRTVRQ1</t>
  </si>
  <si>
    <t>32-WQFN</t>
  </si>
  <si>
    <t>TI</t>
  </si>
  <si>
    <t>296-46295-1-ND</t>
  </si>
  <si>
    <t>Linked Datasheet\ds90ub913a-q1.pdf</t>
  </si>
  <si>
    <t>U3</t>
  </si>
  <si>
    <t>Linked Datasheet\Serializer Support.pdf</t>
  </si>
  <si>
    <t>Ferrite Bead</t>
  </si>
  <si>
    <t>1 KOHM 0402 1LN</t>
  </si>
  <si>
    <t>MMZ1005Y102CT000</t>
  </si>
  <si>
    <t>445-2157-1-ND</t>
  </si>
  <si>
    <t>Linked Datasheet\beads_commercial_signal_mmz1005_en.pdf</t>
  </si>
  <si>
    <t>Linked Datasheet\power over coax.pdf</t>
  </si>
  <si>
    <t>100uH 340mA 1.82 Ohm Max 1210 (3225 Metric)</t>
  </si>
  <si>
    <t>Taiyo Yuden</t>
  </si>
  <si>
    <t>CBC3225T101MR</t>
  </si>
  <si>
    <t>587-1628-2-ND</t>
  </si>
  <si>
    <t>Linked Datasheet\CBC3225T101MR_SS.pdf</t>
  </si>
  <si>
    <t>100uH Inductor</t>
  </si>
  <si>
    <t>L6</t>
  </si>
  <si>
    <t>4.7uH Inductor</t>
  </si>
  <si>
    <t> 750mA 260 mOhm 0805 (2012 Metric)</t>
  </si>
  <si>
    <t>Samsung Electro-Mechanics</t>
  </si>
  <si>
    <t>CIG21L4R7MNE</t>
  </si>
  <si>
    <t>1276-6204-1-ND</t>
  </si>
  <si>
    <t>Linked Datasheet\S_CIG21L1R0MNE.pdf</t>
  </si>
  <si>
    <t>L5</t>
  </si>
  <si>
    <t>600 OHM 0603 1LN</t>
  </si>
  <si>
    <t>BLM18KG601SN1D</t>
  </si>
  <si>
    <t>490-5258-1-ND</t>
  </si>
  <si>
    <t>Linked Datasheet\BLM18yyyyyyN1x.pdf</t>
  </si>
  <si>
    <t>L7</t>
  </si>
  <si>
    <t>L1-4</t>
  </si>
  <si>
    <t>1k Resistor</t>
  </si>
  <si>
    <t>1% 1/10W 0402</t>
  </si>
  <si>
    <t>100k Resistor</t>
  </si>
  <si>
    <t>1% 1/16W 0402</t>
  </si>
  <si>
    <t>R3, R5</t>
  </si>
  <si>
    <t>49.9 Resistor</t>
  </si>
  <si>
    <t>Yageo</t>
  </si>
  <si>
    <t>RC0402FR-0749R9L</t>
  </si>
  <si>
    <t>311-49.9LRCT-ND</t>
  </si>
  <si>
    <t>Linked Datasheet\PYu-RC_Group_51_RoHS_L_8.pdf</t>
  </si>
  <si>
    <t>R2</t>
  </si>
  <si>
    <t>10k Resistor</t>
  </si>
  <si>
    <t>RC0402FR-0710KL</t>
  </si>
  <si>
    <t>311-10.0KLRCT-ND</t>
  </si>
  <si>
    <t>RC0402FR-07100KL</t>
  </si>
  <si>
    <t>311-100KLRCT-ND</t>
  </si>
  <si>
    <t>RC0402FR-071KL</t>
  </si>
  <si>
    <t>311-1.00KLRCT-ND</t>
  </si>
  <si>
    <t>RC0402FR-07249KL</t>
  </si>
  <si>
    <t>311-249KLRCT-ND</t>
  </si>
  <si>
    <t>R4</t>
  </si>
  <si>
    <t>D/A 8 bit</t>
  </si>
  <si>
    <t>SOT23-6</t>
  </si>
  <si>
    <t>296-38918-1-ND</t>
  </si>
  <si>
    <t>Linked Datasheet\dac5571.pdf</t>
  </si>
  <si>
    <t>U5</t>
  </si>
  <si>
    <t>Current Source</t>
  </si>
  <si>
    <t>200mA 8-DFN </t>
  </si>
  <si>
    <t>LT</t>
  </si>
  <si>
    <t>LT3092EDD#PBF-ND</t>
  </si>
  <si>
    <t>Linked Datasheet\3092fc.pdf</t>
  </si>
  <si>
    <t>U6</t>
  </si>
  <si>
    <t>Level Translater</t>
  </si>
  <si>
    <t>2CH 8TDFN</t>
  </si>
  <si>
    <t>Maxim</t>
  </si>
  <si>
    <t>MAX14595ETA+T</t>
  </si>
  <si>
    <t>MAX14595ETA+TCT-ND</t>
  </si>
  <si>
    <t>Linked Datasheet\MAX14595.pdf</t>
  </si>
  <si>
    <t>U4</t>
  </si>
  <si>
    <t xml:space="preserve">C2, C51-55, C58-61, C38, C40, </t>
  </si>
  <si>
    <t>C1, C3, C11, 13, 14, C19, C39, C41</t>
  </si>
  <si>
    <t>R6-7, R17-R18, R11</t>
  </si>
  <si>
    <t>4.02k Resistor</t>
  </si>
  <si>
    <t>0.1% 1/16W 0402</t>
  </si>
  <si>
    <t>RT0402BRE074K02L</t>
  </si>
  <si>
    <t>YAG4396CT-ND</t>
  </si>
  <si>
    <t>Linked Datasheet\PYu-RT_1-to-0.01_RoHS_L_9.pdf</t>
  </si>
  <si>
    <t>R10</t>
  </si>
  <si>
    <t>10 Resistor</t>
  </si>
  <si>
    <t> 1% 1/10W 0402</t>
  </si>
  <si>
    <t>ERJ-2RKF10R0X</t>
  </si>
  <si>
    <t>P10.0LCT-ND</t>
  </si>
  <si>
    <t>Linked Datasheet\AOA0000C304.pdf</t>
  </si>
  <si>
    <t>R12</t>
  </si>
  <si>
    <t>MOSFET</t>
  </si>
  <si>
    <t>750MA SOT-723</t>
  </si>
  <si>
    <t>ON</t>
  </si>
  <si>
    <t>NTK3134NT1G</t>
  </si>
  <si>
    <t>NTK3134NT1GOSCT-ND</t>
  </si>
  <si>
    <t>Linked Datasheet\NTK3134N-D.PDF</t>
  </si>
  <si>
    <t>Dual Regulator</t>
  </si>
  <si>
    <t>1.2V/2.85V 6UTDFN</t>
  </si>
  <si>
    <t>Intersil</t>
  </si>
  <si>
    <t>ISL9016IRUWKZ-T</t>
  </si>
  <si>
    <t>ISL9016IRUWKZ-TCT-ND</t>
  </si>
  <si>
    <t>Linked Datasheet\isl9016.pdf</t>
  </si>
  <si>
    <t>Single Regulator</t>
  </si>
  <si>
    <t>1.8V 250MA 6WSON</t>
  </si>
  <si>
    <t>TPS72718DSER</t>
  </si>
  <si>
    <t>296-41864-1-ND</t>
  </si>
  <si>
    <t>Linked Datasheet\tps727.pdf</t>
  </si>
  <si>
    <t>U8</t>
  </si>
  <si>
    <t>U7</t>
  </si>
  <si>
    <t>Q1</t>
  </si>
  <si>
    <t>LED</t>
  </si>
  <si>
    <t>0603 SMD</t>
  </si>
  <si>
    <t>LTST-C191KRKT</t>
  </si>
  <si>
    <t>160-1447-1-ND</t>
  </si>
  <si>
    <t>Linked Datasheet\LTST-C191KRKT.PDF</t>
  </si>
  <si>
    <t>D1</t>
  </si>
  <si>
    <t>500 Resistor</t>
  </si>
  <si>
    <t>RC0402FR-07499RL</t>
  </si>
  <si>
    <t>311-499LRCT-ND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</si>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</sst>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99999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/>
    <xf numFmtId="0" fontId="3" fillId="0" borderId="1" xfId="0" quotePrefix="1" applyFont="1" applyBorder="1"/>
    <xf numFmtId="0" fontId="0" fillId="0" borderId="1" xfId="0" applyBorder="1"/>
    <xf numFmtId="0" fontId="3" fillId="0" borderId="1" xfId="0" applyFont="1" applyFill="1" applyBorder="1"/>
    <xf numFmtId="0" fontId="1" fillId="0" borderId="1" xfId="0" applyFont="1" applyBorder="1"/>
    <xf numFmtId="0" fontId="4" fillId="0" borderId="0" xfId="0" applyFont="1"/>
    <xf numFmtId="0" fontId="2" fillId="0" borderId="0" xfId="1"/>
    <xf numFmtId="0" fontId="4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microchip-technology/DSC1001DI1-074.2500/DSC1001DI1-074.2500-ND/6098166" TargetMode="External"/><Relationship Id="rId18" Type="http://schemas.openxmlformats.org/officeDocument/2006/relationships/hyperlink" Target="https://www.digikey.com/product-detail/en/texas-instruments/DS90UB913ATRTVRQ1/296-46295-1-ND/7033470" TargetMode="External"/><Relationship Id="rId26" Type="http://schemas.openxmlformats.org/officeDocument/2006/relationships/hyperlink" Target="https://www.digikey.com/product-detail/en/murata-electronics-north-america/BLM18KG601SN1D/490-5258-1-ND/1982781" TargetMode="External"/><Relationship Id="rId39" Type="http://schemas.openxmlformats.org/officeDocument/2006/relationships/hyperlink" Target="Linked%20Datasheet\dac5571.pdf" TargetMode="External"/><Relationship Id="rId21" Type="http://schemas.openxmlformats.org/officeDocument/2006/relationships/hyperlink" Target="Linked%20Datasheet\beads_commercial_signal_mmz1005_en.pdf" TargetMode="External"/><Relationship Id="rId34" Type="http://schemas.openxmlformats.org/officeDocument/2006/relationships/hyperlink" Target="https://www.digikey.com/product-detail/en/RC0402FR-071KL/311-1.00KLRCT-ND/729460" TargetMode="External"/><Relationship Id="rId42" Type="http://schemas.openxmlformats.org/officeDocument/2006/relationships/hyperlink" Target="https://www.digikey.com/product-detail/en/maxim-integrated/MAX14595ETA-T/MAX14595ETA-TCT-ND/6166867" TargetMode="External"/><Relationship Id="rId47" Type="http://schemas.openxmlformats.org/officeDocument/2006/relationships/hyperlink" Target="Linked%20Datasheet\AOA0000C304.pdf" TargetMode="External"/><Relationship Id="rId50" Type="http://schemas.openxmlformats.org/officeDocument/2006/relationships/hyperlink" Target="https://www.digikey.com/product-detail/en/intersil/ISL9016IRUWKZ-T/ISL9016IRUWKZ-TCT-ND/4570026" TargetMode="External"/><Relationship Id="rId55" Type="http://schemas.openxmlformats.org/officeDocument/2006/relationships/hyperlink" Target="https://www.digikey.com/product-detail/en/tdk-corporation/MMZ1005Y102CT000/445-2157-1-ND/765193" TargetMode="External"/><Relationship Id="rId7" Type="http://schemas.openxmlformats.org/officeDocument/2006/relationships/hyperlink" Target="https://www.digikey.com/product-detail/en/murata-electronics-north-america/GRM153R61A105ME95D/490-14577-1-ND/6606183" TargetMode="External"/><Relationship Id="rId2" Type="http://schemas.openxmlformats.org/officeDocument/2006/relationships/hyperlink" Target="Linked%20Datasheet\ZRB15XR61A475ME01-01.pdf" TargetMode="External"/><Relationship Id="rId16" Type="http://schemas.openxmlformats.org/officeDocument/2006/relationships/hyperlink" Target="Linked%20Datasheet\DSC1001.pdf" TargetMode="External"/><Relationship Id="rId29" Type="http://schemas.openxmlformats.org/officeDocument/2006/relationships/hyperlink" Target="Linked%20Datasheet\PYu-RC_Group_51_RoHS_L_8.pdf" TargetMode="External"/><Relationship Id="rId11" Type="http://schemas.openxmlformats.org/officeDocument/2006/relationships/hyperlink" Target="https://www.digikey.com/products/en/capacitors/ceramic-capacitors/60?k=&amp;pkeyword=&amp;pv7=2&amp;FV=fffc01ea%2C400004%2C1f140000%2Cmu0.022%C2%B5F%7C2049%2Cffe0003c%2C380004&amp;mnonly=0&amp;ColumnSort=0&amp;page=1&amp;stock=1&amp;quantity=0&amp;ptm=0&amp;fid=0&amp;pageSize=25" TargetMode="External"/><Relationship Id="rId24" Type="http://schemas.openxmlformats.org/officeDocument/2006/relationships/hyperlink" Target="https://www.digikey.com/product-detail/en/samsung-electro-mechanics/CIG21L4R7MNE/1276-6204-1-ND/3972122" TargetMode="External"/><Relationship Id="rId32" Type="http://schemas.openxmlformats.org/officeDocument/2006/relationships/hyperlink" Target="https://www.digikey.com/product-detail/en/RC0402FR-07100KL/311-100KLRCT-ND/729473" TargetMode="External"/><Relationship Id="rId37" Type="http://schemas.openxmlformats.org/officeDocument/2006/relationships/hyperlink" Target="Linked%20Datasheet\PYu-RC_Group_51_RoHS_L_8.pdf" TargetMode="External"/><Relationship Id="rId40" Type="http://schemas.openxmlformats.org/officeDocument/2006/relationships/hyperlink" Target="https://www.digikey.com/product-detail/en/linear-technology/LT3092EDD-PBF/LT3092EDD-PBF-ND/2136222" TargetMode="External"/><Relationship Id="rId45" Type="http://schemas.openxmlformats.org/officeDocument/2006/relationships/hyperlink" Target="Linked%20Datasheet\PYu-RT_1-to-0.01_RoHS_L_9.pdf" TargetMode="External"/><Relationship Id="rId53" Type="http://schemas.openxmlformats.org/officeDocument/2006/relationships/hyperlink" Target="Linked%20Datasheet\tps727.pdf" TargetMode="External"/><Relationship Id="rId58" Type="http://schemas.openxmlformats.org/officeDocument/2006/relationships/hyperlink" Target="https://www.digikey.com/product-detail/en/RC0402FR-07499RL/311-499LRCT-ND/729570" TargetMode="External"/><Relationship Id="rId5" Type="http://schemas.openxmlformats.org/officeDocument/2006/relationships/hyperlink" Target="https://www.digikey.com/products/en/capacitors/ceramic-capacitors/60?k=&amp;pkeyword=&amp;pv2049=u10000pF&amp;FV=fffc01ea%2C380004%2C400004%2C11401c5%2C1f140000%2Cmu0.1%C2%B5F%7C2049%2Cmu10000pF%7C2049%2Cffe0003c%2C1c0002&amp;mnonly=0&amp;ColumnSort=0&amp;page=1&amp;stock=1&amp;quantity" TargetMode="External"/><Relationship Id="rId19" Type="http://schemas.openxmlformats.org/officeDocument/2006/relationships/hyperlink" Target="Linked%20Datasheet\ds90ub913a-q1.pdf" TargetMode="External"/><Relationship Id="rId4" Type="http://schemas.openxmlformats.org/officeDocument/2006/relationships/hyperlink" Target="Linked%20Datasheet\GRM155R61A104KA01-01.pdf" TargetMode="External"/><Relationship Id="rId9" Type="http://schemas.openxmlformats.org/officeDocument/2006/relationships/hyperlink" Target="https://www.digikey.com/products/en/capacitors/ceramic-capacitors/60?k=&amp;pkeyword=&amp;pv405=19&amp;FV=fffc01ea%2C380022%2C400004%2C11401c5%2C1f140000%2Cmu10%C2%B5F%7C2049%2Cffe0003c%2C1c0002&amp;mnonly=0&amp;ColumnSort=0&amp;page=1&amp;stock=1&amp;quantity=0&amp;ptm=0&amp;fid=0&amp;pageSize=25" TargetMode="External"/><Relationship Id="rId14" Type="http://schemas.openxmlformats.org/officeDocument/2006/relationships/hyperlink" Target="Linked%20Datasheet\DSC1001.pdf" TargetMode="External"/><Relationship Id="rId22" Type="http://schemas.openxmlformats.org/officeDocument/2006/relationships/hyperlink" Target="Linked%20Datasheet\power%20over%20coax.pdf" TargetMode="External"/><Relationship Id="rId27" Type="http://schemas.openxmlformats.org/officeDocument/2006/relationships/hyperlink" Target="Linked%20Datasheet\BLM18yyyyyyN1x.pdf" TargetMode="External"/><Relationship Id="rId30" Type="http://schemas.openxmlformats.org/officeDocument/2006/relationships/hyperlink" Target="https://www.digikey.com/product-detail/en/RC0402FR-0710KL/311-10.0KLRCT-ND/729470" TargetMode="External"/><Relationship Id="rId35" Type="http://schemas.openxmlformats.org/officeDocument/2006/relationships/hyperlink" Target="Linked%20Datasheet\PYu-RC_Group_51_RoHS_L_8.pdf" TargetMode="External"/><Relationship Id="rId43" Type="http://schemas.openxmlformats.org/officeDocument/2006/relationships/hyperlink" Target="Linked%20Datasheet\MAX14595.pdf" TargetMode="External"/><Relationship Id="rId48" Type="http://schemas.openxmlformats.org/officeDocument/2006/relationships/hyperlink" Target="https://www.digikey.com/product-detail/en/on-semiconductor/NTK3134NT1G/NTK3134NT1GOSCT-ND/1967268" TargetMode="External"/><Relationship Id="rId56" Type="http://schemas.openxmlformats.org/officeDocument/2006/relationships/hyperlink" Target="https://www.digikey.com/products/en?keywords=160-1447-1-ND" TargetMode="External"/><Relationship Id="rId8" Type="http://schemas.openxmlformats.org/officeDocument/2006/relationships/hyperlink" Target="Linked%20Datasheet\GRM153R61A105ME95-01.pdf" TargetMode="External"/><Relationship Id="rId51" Type="http://schemas.openxmlformats.org/officeDocument/2006/relationships/hyperlink" Target="Linked%20Datasheet\isl9016.pdf" TargetMode="External"/><Relationship Id="rId3" Type="http://schemas.openxmlformats.org/officeDocument/2006/relationships/hyperlink" Target="https://www.digikey.com/product-detail/en/murata-electronics-north-america/GRM155R61A104KA01D/490-1318-1-ND/587923" TargetMode="External"/><Relationship Id="rId12" Type="http://schemas.openxmlformats.org/officeDocument/2006/relationships/hyperlink" Target="Linked%20Datasheet\GRM155R61A223KA01-01.pdf" TargetMode="External"/><Relationship Id="rId17" Type="http://schemas.openxmlformats.org/officeDocument/2006/relationships/hyperlink" Target="Linked%20Datasheet\IMX290LQR-C_(E)Data_Sheet_E15510D67.pdf" TargetMode="External"/><Relationship Id="rId25" Type="http://schemas.openxmlformats.org/officeDocument/2006/relationships/hyperlink" Target="Linked%20Datasheet\S_CIG21L1R0MNE.pdf" TargetMode="External"/><Relationship Id="rId33" Type="http://schemas.openxmlformats.org/officeDocument/2006/relationships/hyperlink" Target="Linked%20Datasheet\PYu-RC_Group_51_RoHS_L_8.pdf" TargetMode="External"/><Relationship Id="rId38" Type="http://schemas.openxmlformats.org/officeDocument/2006/relationships/hyperlink" Target="https://www.digikey.com/product-detail/en/texas-instruments/DAC5571IDBVR/296-38918-1-ND/5143024" TargetMode="External"/><Relationship Id="rId46" Type="http://schemas.openxmlformats.org/officeDocument/2006/relationships/hyperlink" Target="https://www.digikey.com/products/en?keywords=p10.0lct-nd" TargetMode="External"/><Relationship Id="rId59" Type="http://schemas.openxmlformats.org/officeDocument/2006/relationships/hyperlink" Target="Linked%20Datasheet\PYu-RC_Group_51_RoHS_L_8.pdf" TargetMode="External"/><Relationship Id="rId20" Type="http://schemas.openxmlformats.org/officeDocument/2006/relationships/hyperlink" Target="Linked%20Datasheet\Serializer%20Support.pdf" TargetMode="External"/><Relationship Id="rId41" Type="http://schemas.openxmlformats.org/officeDocument/2006/relationships/hyperlink" Target="Linked%20Datasheet\3092fc.pdf" TargetMode="External"/><Relationship Id="rId54" Type="http://schemas.openxmlformats.org/officeDocument/2006/relationships/hyperlink" Target="https://www.digikey.com/product-detail/en/taiyo-yuden/CBC3225T101MR/587-1628-1-ND/1008243" TargetMode="External"/><Relationship Id="rId1" Type="http://schemas.openxmlformats.org/officeDocument/2006/relationships/hyperlink" Target="https://www.digikey.com/product-detail/en/murata-electronics-north-america/ZRB15XR61A475KE01D/490-13252-1-ND/5877460" TargetMode="External"/><Relationship Id="rId6" Type="http://schemas.openxmlformats.org/officeDocument/2006/relationships/hyperlink" Target="Linked%20Datasheet\GRM155R61A103KA01-01.pdf" TargetMode="External"/><Relationship Id="rId15" Type="http://schemas.openxmlformats.org/officeDocument/2006/relationships/hyperlink" Target="https://www.digikey.com/product-detail/en/microchip-technology/DSC1001DL2-037.1250/DSC1001DL2-037.1250-ND/6098191" TargetMode="External"/><Relationship Id="rId23" Type="http://schemas.openxmlformats.org/officeDocument/2006/relationships/hyperlink" Target="Linked%20Datasheet\CBC3225T101MR_SS.pdf" TargetMode="External"/><Relationship Id="rId28" Type="http://schemas.openxmlformats.org/officeDocument/2006/relationships/hyperlink" Target="https://www.digikey.com/product-detail/en/RC0402FR-0749R9L/311-49.9LRCT-ND/729568" TargetMode="External"/><Relationship Id="rId36" Type="http://schemas.openxmlformats.org/officeDocument/2006/relationships/hyperlink" Target="https://www.digikey.com/product-detail/en/yageo/RC0402FR-07249KL/311-249KLRCT-ND/729517" TargetMode="External"/><Relationship Id="rId49" Type="http://schemas.openxmlformats.org/officeDocument/2006/relationships/hyperlink" Target="Linked%20Datasheet\NTK3134N-D.PDF" TargetMode="External"/><Relationship Id="rId57" Type="http://schemas.openxmlformats.org/officeDocument/2006/relationships/hyperlink" Target="Linked%20Datasheet\LTST-C191KRKT.PDF" TargetMode="External"/><Relationship Id="rId10" Type="http://schemas.openxmlformats.org/officeDocument/2006/relationships/hyperlink" Target="Linked%20Datasheet\GRM155R60J106ME47.pdf" TargetMode="External"/><Relationship Id="rId31" Type="http://schemas.openxmlformats.org/officeDocument/2006/relationships/hyperlink" Target="Linked%20Datasheet\PYu-RC_Group_51_RoHS_L_8.pdf" TargetMode="External"/><Relationship Id="rId44" Type="http://schemas.openxmlformats.org/officeDocument/2006/relationships/hyperlink" Target="https://www.digikey.com/product-detail/en/yageo/RT0402BRE074K02L/YAG4396CT-ND/6616552" TargetMode="External"/><Relationship Id="rId52" Type="http://schemas.openxmlformats.org/officeDocument/2006/relationships/hyperlink" Target="https://www.digikey.com/product-detail/en/texas-instruments/TPS72718DSER/296-41864-1-ND/5224550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B1" workbookViewId="0">
      <selection activeCell="J13" sqref="J13"/>
    </sheetView>
  </sheetViews>
  <sheetFormatPr defaultRowHeight="15" x14ac:dyDescent="0.25"/>
  <cols>
    <col min="1" max="1" width="5.7109375" bestFit="1" customWidth="1"/>
    <col min="2" max="2" width="18.5703125" bestFit="1" customWidth="1"/>
    <col min="3" max="3" width="43.28515625" bestFit="1" customWidth="1"/>
    <col min="4" max="4" width="13.140625" bestFit="1" customWidth="1"/>
    <col min="5" max="5" width="21.85546875" bestFit="1" customWidth="1"/>
    <col min="6" max="6" width="23" bestFit="1" customWidth="1"/>
    <col min="7" max="7" width="6" bestFit="1" customWidth="1"/>
    <col min="8" max="8" width="25.85546875" customWidth="1"/>
    <col min="9" max="9" width="57.85546875" bestFit="1" customWidth="1"/>
    <col min="10" max="10" width="56.42578125" customWidth="1"/>
  </cols>
  <sheetData>
    <row r="1" spans="1:10" x14ac:dyDescent="0.25">
      <c r="A1" t="s">
        <v>38</v>
      </c>
    </row>
    <row r="2" spans="1:10" x14ac:dyDescent="0.25">
      <c r="A2" t="s">
        <v>41</v>
      </c>
      <c r="B2" t="s">
        <v>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53</v>
      </c>
      <c r="I2" t="s">
        <v>54</v>
      </c>
      <c r="J2" t="s">
        <v>55</v>
      </c>
    </row>
    <row r="3" spans="1:10" x14ac:dyDescent="0.25">
      <c r="A3">
        <v>1</v>
      </c>
      <c r="B3" t="s">
        <v>60</v>
      </c>
      <c r="C3" s="2" t="s">
        <v>49</v>
      </c>
      <c r="D3" s="2" t="s">
        <v>48</v>
      </c>
      <c r="E3" s="1" t="s">
        <v>61</v>
      </c>
      <c r="F3" s="7" t="s">
        <v>62</v>
      </c>
      <c r="G3">
        <v>1.0999999999999999E-2</v>
      </c>
      <c r="H3" s="8" t="s">
        <v>51</v>
      </c>
      <c r="I3" s="8" t="s">
        <v>63</v>
      </c>
      <c r="J3" t="s">
        <v>64</v>
      </c>
    </row>
    <row r="4" spans="1:10" x14ac:dyDescent="0.25">
      <c r="A4">
        <v>2</v>
      </c>
      <c r="B4" t="s">
        <v>56</v>
      </c>
      <c r="C4" s="2" t="s">
        <v>49</v>
      </c>
      <c r="D4" s="2" t="s">
        <v>48</v>
      </c>
      <c r="E4" s="1" t="s">
        <v>57</v>
      </c>
      <c r="F4" s="7" t="s">
        <v>58</v>
      </c>
      <c r="G4">
        <v>6.0000000000000001E-3</v>
      </c>
      <c r="H4" s="8" t="s">
        <v>51</v>
      </c>
      <c r="I4" s="8" t="s">
        <v>59</v>
      </c>
      <c r="J4" t="s">
        <v>171</v>
      </c>
    </row>
    <row r="5" spans="1:10" s="2" customFormat="1" ht="15.75" thickBot="1" x14ac:dyDescent="0.3">
      <c r="A5" s="2">
        <v>3</v>
      </c>
      <c r="B5" s="2" t="s">
        <v>76</v>
      </c>
      <c r="C5" s="2" t="s">
        <v>49</v>
      </c>
      <c r="D5" s="2" t="s">
        <v>48</v>
      </c>
      <c r="E5" s="1" t="s">
        <v>77</v>
      </c>
      <c r="F5" s="7" t="s">
        <v>78</v>
      </c>
      <c r="G5" s="2">
        <v>6.0999999999999999E-2</v>
      </c>
      <c r="H5" s="8" t="s">
        <v>51</v>
      </c>
      <c r="I5" s="8" t="s">
        <v>79</v>
      </c>
      <c r="J5" s="2" t="s">
        <v>80</v>
      </c>
    </row>
    <row r="6" spans="1:10" x14ac:dyDescent="0.25">
      <c r="A6">
        <v>3</v>
      </c>
      <c r="B6" t="s">
        <v>65</v>
      </c>
      <c r="C6" s="2" t="s">
        <v>49</v>
      </c>
      <c r="D6" s="2" t="s">
        <v>48</v>
      </c>
      <c r="E6" s="9" t="s">
        <v>66</v>
      </c>
      <c r="F6" s="7" t="s">
        <v>67</v>
      </c>
      <c r="G6">
        <v>6.6000000000000003E-2</v>
      </c>
      <c r="H6" s="8" t="s">
        <v>51</v>
      </c>
      <c r="I6" s="8" t="s">
        <v>68</v>
      </c>
      <c r="J6" t="s">
        <v>172</v>
      </c>
    </row>
    <row r="7" spans="1:10" x14ac:dyDescent="0.25">
      <c r="A7">
        <v>4</v>
      </c>
      <c r="B7" t="s">
        <v>39</v>
      </c>
      <c r="C7" t="s">
        <v>49</v>
      </c>
      <c r="D7" t="s">
        <v>48</v>
      </c>
      <c r="E7" s="1" t="s">
        <v>47</v>
      </c>
      <c r="F7" s="1" t="s">
        <v>50</v>
      </c>
      <c r="G7">
        <v>0.1</v>
      </c>
      <c r="H7" s="8" t="s">
        <v>51</v>
      </c>
      <c r="I7" s="8" t="s">
        <v>52</v>
      </c>
      <c r="J7" t="s">
        <v>69</v>
      </c>
    </row>
    <row r="8" spans="1:10" x14ac:dyDescent="0.25">
      <c r="A8">
        <v>5</v>
      </c>
      <c r="B8" t="s">
        <v>70</v>
      </c>
      <c r="C8" s="2" t="s">
        <v>71</v>
      </c>
      <c r="D8" s="2" t="s">
        <v>48</v>
      </c>
      <c r="E8" s="1" t="s">
        <v>72</v>
      </c>
      <c r="F8" s="7" t="s">
        <v>73</v>
      </c>
      <c r="G8">
        <v>0.3</v>
      </c>
      <c r="H8" s="8" t="s">
        <v>51</v>
      </c>
      <c r="I8" s="8" t="s">
        <v>74</v>
      </c>
      <c r="J8" t="s">
        <v>75</v>
      </c>
    </row>
    <row r="10" spans="1:10" s="2" customFormat="1" x14ac:dyDescent="0.25">
      <c r="B10" s="2" t="s">
        <v>180</v>
      </c>
      <c r="C10" s="7" t="s">
        <v>181</v>
      </c>
      <c r="D10" s="2" t="s">
        <v>96</v>
      </c>
      <c r="E10" s="1" t="s">
        <v>182</v>
      </c>
      <c r="F10" s="7" t="s">
        <v>183</v>
      </c>
      <c r="G10" s="2">
        <v>2.8000000000000001E-2</v>
      </c>
      <c r="H10" s="8" t="s">
        <v>51</v>
      </c>
      <c r="I10" s="8" t="s">
        <v>184</v>
      </c>
      <c r="J10" s="2" t="s">
        <v>185</v>
      </c>
    </row>
    <row r="11" spans="1:10" s="2" customFormat="1" x14ac:dyDescent="0.25">
      <c r="B11" s="2" t="s">
        <v>137</v>
      </c>
      <c r="C11" s="7" t="s">
        <v>135</v>
      </c>
      <c r="D11" s="2" t="s">
        <v>138</v>
      </c>
      <c r="E11" s="1" t="s">
        <v>139</v>
      </c>
      <c r="F11" s="7" t="s">
        <v>140</v>
      </c>
      <c r="G11" s="2">
        <v>5.0000000000000001E-3</v>
      </c>
      <c r="H11" s="8" t="s">
        <v>51</v>
      </c>
      <c r="I11" s="8" t="s">
        <v>141</v>
      </c>
      <c r="J11" s="2" t="s">
        <v>142</v>
      </c>
    </row>
    <row r="12" spans="1:10" s="2" customFormat="1" x14ac:dyDescent="0.25">
      <c r="B12" s="2" t="s">
        <v>212</v>
      </c>
      <c r="C12" s="7" t="s">
        <v>135</v>
      </c>
      <c r="D12" s="2" t="s">
        <v>138</v>
      </c>
      <c r="E12" s="1" t="s">
        <v>213</v>
      </c>
      <c r="F12" s="7" t="s">
        <v>214</v>
      </c>
      <c r="G12" s="2">
        <v>0.14000000000000001</v>
      </c>
      <c r="H12" s="8" t="s">
        <v>51</v>
      </c>
      <c r="I12" s="8" t="s">
        <v>141</v>
      </c>
      <c r="J12" s="2" t="s">
        <v>215</v>
      </c>
    </row>
    <row r="13" spans="1:10" s="2" customFormat="1" x14ac:dyDescent="0.25">
      <c r="A13" s="2">
        <v>1</v>
      </c>
      <c r="B13" s="2" t="s">
        <v>132</v>
      </c>
      <c r="C13" s="7" t="s">
        <v>133</v>
      </c>
      <c r="D13" s="2" t="s">
        <v>138</v>
      </c>
      <c r="E13" s="1" t="s">
        <v>148</v>
      </c>
      <c r="F13" s="7" t="s">
        <v>149</v>
      </c>
      <c r="G13" s="2">
        <v>0.01</v>
      </c>
      <c r="H13" s="8" t="s">
        <v>51</v>
      </c>
      <c r="I13" s="8" t="s">
        <v>141</v>
      </c>
      <c r="J13" s="2" t="s">
        <v>173</v>
      </c>
    </row>
    <row r="14" spans="1:10" s="2" customFormat="1" x14ac:dyDescent="0.25">
      <c r="B14" s="2" t="s">
        <v>174</v>
      </c>
      <c r="C14" s="7" t="s">
        <v>175</v>
      </c>
      <c r="D14" s="2" t="s">
        <v>138</v>
      </c>
      <c r="E14" s="1" t="s">
        <v>176</v>
      </c>
      <c r="F14" s="7" t="s">
        <v>177</v>
      </c>
      <c r="G14" s="2">
        <v>0.28999999999999998</v>
      </c>
      <c r="H14" s="8" t="s">
        <v>51</v>
      </c>
      <c r="I14" s="8" t="s">
        <v>178</v>
      </c>
      <c r="J14" s="2" t="s">
        <v>179</v>
      </c>
    </row>
    <row r="15" spans="1:10" s="2" customFormat="1" x14ac:dyDescent="0.25">
      <c r="B15" s="2" t="s">
        <v>143</v>
      </c>
      <c r="C15" s="7" t="s">
        <v>135</v>
      </c>
      <c r="D15" s="2" t="s">
        <v>138</v>
      </c>
      <c r="E15" s="1" t="s">
        <v>144</v>
      </c>
      <c r="F15" s="1" t="s">
        <v>145</v>
      </c>
      <c r="G15" s="2">
        <v>0.01</v>
      </c>
      <c r="H15" s="8" t="s">
        <v>51</v>
      </c>
      <c r="I15" s="8" t="s">
        <v>141</v>
      </c>
      <c r="J15" s="2" t="s">
        <v>152</v>
      </c>
    </row>
    <row r="16" spans="1:10" s="2" customFormat="1" x14ac:dyDescent="0.25">
      <c r="B16" s="2" t="s">
        <v>134</v>
      </c>
      <c r="C16" s="7" t="s">
        <v>135</v>
      </c>
      <c r="D16" s="2" t="s">
        <v>138</v>
      </c>
      <c r="E16" s="1" t="s">
        <v>146</v>
      </c>
      <c r="F16" s="7" t="s">
        <v>147</v>
      </c>
      <c r="G16" s="2">
        <v>1.4999999999999999E-2</v>
      </c>
      <c r="H16" s="8" t="s">
        <v>51</v>
      </c>
      <c r="I16" s="8" t="s">
        <v>141</v>
      </c>
      <c r="J16" s="2" t="s">
        <v>136</v>
      </c>
    </row>
    <row r="17" spans="1:10" s="2" customFormat="1" x14ac:dyDescent="0.25">
      <c r="A17" s="2">
        <v>2</v>
      </c>
      <c r="B17" s="2" t="s">
        <v>95</v>
      </c>
      <c r="C17" s="7" t="s">
        <v>135</v>
      </c>
      <c r="D17" s="2" t="s">
        <v>138</v>
      </c>
      <c r="E17" s="1" t="s">
        <v>150</v>
      </c>
      <c r="F17" s="7" t="s">
        <v>151</v>
      </c>
      <c r="G17" s="2">
        <v>1.0999999999999999E-2</v>
      </c>
      <c r="H17" s="8" t="s">
        <v>51</v>
      </c>
      <c r="I17" s="8" t="s">
        <v>141</v>
      </c>
      <c r="J17" s="2" t="s">
        <v>97</v>
      </c>
    </row>
    <row r="18" spans="1:10" s="2" customFormat="1" x14ac:dyDescent="0.25">
      <c r="C18" s="7"/>
      <c r="E18" s="1"/>
      <c r="F18" s="7"/>
      <c r="H18" s="8"/>
      <c r="I18" s="8"/>
    </row>
    <row r="19" spans="1:10" s="2" customFormat="1" x14ac:dyDescent="0.25">
      <c r="B19" s="2" t="s">
        <v>206</v>
      </c>
      <c r="C19" s="7"/>
      <c r="E19" s="1"/>
      <c r="F19" s="7"/>
      <c r="H19" s="8"/>
      <c r="I19" s="8"/>
    </row>
    <row r="20" spans="1:10" s="2" customFormat="1" x14ac:dyDescent="0.25">
      <c r="A20" s="2">
        <v>1</v>
      </c>
      <c r="B20" s="2" t="s">
        <v>106</v>
      </c>
      <c r="C20" s="7" t="s">
        <v>107</v>
      </c>
      <c r="D20" s="2" t="s">
        <v>40</v>
      </c>
      <c r="E20" s="1" t="s">
        <v>108</v>
      </c>
      <c r="F20" s="7" t="s">
        <v>109</v>
      </c>
      <c r="G20" s="2">
        <v>6.6000000000000003E-2</v>
      </c>
      <c r="H20" s="8" t="s">
        <v>51</v>
      </c>
      <c r="I20" s="8" t="s">
        <v>110</v>
      </c>
      <c r="J20" s="2" t="s">
        <v>131</v>
      </c>
    </row>
    <row r="21" spans="1:10" x14ac:dyDescent="0.25">
      <c r="A21">
        <v>2</v>
      </c>
      <c r="B21" t="s">
        <v>117</v>
      </c>
      <c r="C21" t="s">
        <v>112</v>
      </c>
      <c r="D21" s="2" t="s">
        <v>113</v>
      </c>
      <c r="E21" s="1" t="s">
        <v>114</v>
      </c>
      <c r="F21" s="7" t="s">
        <v>115</v>
      </c>
      <c r="G21">
        <v>0.24399999999999999</v>
      </c>
      <c r="H21" s="8" t="s">
        <v>51</v>
      </c>
      <c r="I21" s="8" t="s">
        <v>116</v>
      </c>
      <c r="J21" t="s">
        <v>118</v>
      </c>
    </row>
    <row r="22" spans="1:10" s="2" customFormat="1" x14ac:dyDescent="0.25">
      <c r="A22" s="2">
        <v>3</v>
      </c>
      <c r="B22" s="2" t="s">
        <v>119</v>
      </c>
      <c r="C22" s="7" t="s">
        <v>120</v>
      </c>
      <c r="D22" s="2" t="s">
        <v>121</v>
      </c>
      <c r="E22" s="1" t="s">
        <v>122</v>
      </c>
      <c r="F22" s="7" t="s">
        <v>123</v>
      </c>
      <c r="G22" s="2">
        <v>0.153</v>
      </c>
      <c r="H22" s="8" t="s">
        <v>51</v>
      </c>
      <c r="I22" s="8" t="s">
        <v>124</v>
      </c>
      <c r="J22" s="2" t="s">
        <v>125</v>
      </c>
    </row>
    <row r="23" spans="1:10" s="2" customFormat="1" x14ac:dyDescent="0.25">
      <c r="A23" s="2">
        <v>4</v>
      </c>
      <c r="B23" s="2" t="s">
        <v>106</v>
      </c>
      <c r="C23" s="7" t="s">
        <v>126</v>
      </c>
      <c r="D23" s="2" t="s">
        <v>48</v>
      </c>
      <c r="E23" s="1" t="s">
        <v>127</v>
      </c>
      <c r="F23" s="7" t="s">
        <v>128</v>
      </c>
      <c r="G23" s="2">
        <v>7.4999999999999997E-2</v>
      </c>
      <c r="H23" s="8" t="s">
        <v>51</v>
      </c>
      <c r="I23" s="8" t="s">
        <v>129</v>
      </c>
      <c r="J23" s="2" t="s">
        <v>130</v>
      </c>
    </row>
    <row r="24" spans="1:10" s="2" customFormat="1" x14ac:dyDescent="0.25"/>
    <row r="25" spans="1:10" x14ac:dyDescent="0.25">
      <c r="A25">
        <v>1</v>
      </c>
      <c r="B25" t="s">
        <v>81</v>
      </c>
      <c r="C25" s="7" t="s">
        <v>82</v>
      </c>
      <c r="D25" t="s">
        <v>84</v>
      </c>
      <c r="E25" s="1" t="s">
        <v>83</v>
      </c>
      <c r="F25" s="7" t="s">
        <v>85</v>
      </c>
      <c r="G25">
        <v>1.38</v>
      </c>
      <c r="H25" s="8" t="s">
        <v>51</v>
      </c>
      <c r="I25" s="8" t="s">
        <v>86</v>
      </c>
      <c r="J25" t="s">
        <v>87</v>
      </c>
    </row>
    <row r="26" spans="1:10" x14ac:dyDescent="0.25">
      <c r="B26" s="2" t="s">
        <v>88</v>
      </c>
      <c r="C26" s="7" t="s">
        <v>82</v>
      </c>
      <c r="D26" s="2" t="s">
        <v>84</v>
      </c>
      <c r="E26" s="1" t="s">
        <v>89</v>
      </c>
      <c r="F26" s="7" t="s">
        <v>90</v>
      </c>
      <c r="G26">
        <v>1.5</v>
      </c>
      <c r="H26" s="8" t="s">
        <v>51</v>
      </c>
      <c r="I26" s="8" t="s">
        <v>86</v>
      </c>
      <c r="J26" t="s">
        <v>87</v>
      </c>
    </row>
    <row r="27" spans="1:10" x14ac:dyDescent="0.25">
      <c r="A27">
        <v>2</v>
      </c>
      <c r="B27" t="s">
        <v>5</v>
      </c>
      <c r="C27" t="s">
        <v>91</v>
      </c>
      <c r="D27" t="s">
        <v>92</v>
      </c>
      <c r="E27" s="1" t="s">
        <v>93</v>
      </c>
      <c r="I27" s="8" t="s">
        <v>98</v>
      </c>
      <c r="J27" t="s">
        <v>94</v>
      </c>
    </row>
    <row r="28" spans="1:10" x14ac:dyDescent="0.25">
      <c r="A28">
        <v>3</v>
      </c>
      <c r="B28" t="s">
        <v>6</v>
      </c>
      <c r="C28" t="s">
        <v>100</v>
      </c>
      <c r="D28" t="s">
        <v>101</v>
      </c>
      <c r="E28" s="1" t="s">
        <v>99</v>
      </c>
      <c r="F28" s="7" t="s">
        <v>102</v>
      </c>
      <c r="G28">
        <v>8.8000000000000007</v>
      </c>
      <c r="H28" s="8" t="s">
        <v>51</v>
      </c>
      <c r="I28" s="8" t="s">
        <v>103</v>
      </c>
      <c r="J28" t="s">
        <v>104</v>
      </c>
    </row>
    <row r="29" spans="1:10" x14ac:dyDescent="0.25">
      <c r="I29" s="8" t="s">
        <v>105</v>
      </c>
    </row>
    <row r="30" spans="1:10" x14ac:dyDescent="0.25">
      <c r="I30" s="8" t="s">
        <v>111</v>
      </c>
    </row>
    <row r="31" spans="1:10" x14ac:dyDescent="0.25">
      <c r="A31">
        <v>4</v>
      </c>
      <c r="B31" t="s">
        <v>153</v>
      </c>
      <c r="C31" s="7" t="s">
        <v>154</v>
      </c>
      <c r="D31" t="s">
        <v>101</v>
      </c>
      <c r="E31" s="1" t="s">
        <v>16</v>
      </c>
      <c r="F31" s="7" t="s">
        <v>155</v>
      </c>
      <c r="G31">
        <v>1.53</v>
      </c>
      <c r="H31" s="8" t="s">
        <v>51</v>
      </c>
      <c r="I31" s="8" t="s">
        <v>156</v>
      </c>
      <c r="J31" t="s">
        <v>157</v>
      </c>
    </row>
    <row r="32" spans="1:10" x14ac:dyDescent="0.25">
      <c r="A32">
        <v>5</v>
      </c>
      <c r="B32" t="s">
        <v>158</v>
      </c>
      <c r="C32" s="7" t="s">
        <v>159</v>
      </c>
      <c r="D32" t="s">
        <v>160</v>
      </c>
      <c r="E32" s="1" t="s">
        <v>17</v>
      </c>
      <c r="F32" s="7" t="s">
        <v>161</v>
      </c>
      <c r="G32">
        <v>3.52</v>
      </c>
      <c r="H32" s="8" t="s">
        <v>51</v>
      </c>
      <c r="I32" s="8" t="s">
        <v>162</v>
      </c>
      <c r="J32" t="s">
        <v>163</v>
      </c>
    </row>
    <row r="33" spans="1:10" x14ac:dyDescent="0.25">
      <c r="A33">
        <v>6</v>
      </c>
      <c r="B33" t="s">
        <v>164</v>
      </c>
      <c r="C33" s="7" t="s">
        <v>165</v>
      </c>
      <c r="D33" t="s">
        <v>166</v>
      </c>
      <c r="E33" s="1" t="s">
        <v>167</v>
      </c>
      <c r="F33" s="7" t="s">
        <v>168</v>
      </c>
      <c r="G33">
        <v>2.14</v>
      </c>
      <c r="H33" s="8" t="s">
        <v>51</v>
      </c>
      <c r="I33" s="8" t="s">
        <v>169</v>
      </c>
      <c r="J33" t="s">
        <v>170</v>
      </c>
    </row>
    <row r="34" spans="1:10" x14ac:dyDescent="0.25">
      <c r="A34">
        <v>7</v>
      </c>
      <c r="B34" t="s">
        <v>186</v>
      </c>
      <c r="C34" s="7" t="s">
        <v>187</v>
      </c>
      <c r="D34" t="s">
        <v>188</v>
      </c>
      <c r="E34" s="1" t="s">
        <v>189</v>
      </c>
      <c r="F34" s="7" t="s">
        <v>190</v>
      </c>
      <c r="G34">
        <v>0.3</v>
      </c>
      <c r="H34" s="8" t="s">
        <v>51</v>
      </c>
      <c r="I34" s="8" t="s">
        <v>191</v>
      </c>
      <c r="J34" t="s">
        <v>205</v>
      </c>
    </row>
    <row r="35" spans="1:10" x14ac:dyDescent="0.25">
      <c r="A35">
        <v>8</v>
      </c>
      <c r="B35" t="s">
        <v>192</v>
      </c>
      <c r="C35" s="7" t="s">
        <v>193</v>
      </c>
      <c r="D35" t="s">
        <v>194</v>
      </c>
      <c r="E35" s="1" t="s">
        <v>195</v>
      </c>
      <c r="F35" s="7" t="s">
        <v>196</v>
      </c>
      <c r="G35">
        <v>1</v>
      </c>
      <c r="H35" s="8" t="s">
        <v>51</v>
      </c>
      <c r="I35" s="8" t="s">
        <v>197</v>
      </c>
      <c r="J35" t="s">
        <v>204</v>
      </c>
    </row>
    <row r="36" spans="1:10" x14ac:dyDescent="0.25">
      <c r="A36">
        <v>9</v>
      </c>
      <c r="B36" t="s">
        <v>198</v>
      </c>
      <c r="C36" s="7" t="s">
        <v>199</v>
      </c>
      <c r="D36" t="s">
        <v>101</v>
      </c>
      <c r="E36" s="1" t="s">
        <v>200</v>
      </c>
      <c r="F36" s="1" t="s">
        <v>201</v>
      </c>
      <c r="G36">
        <v>1.31</v>
      </c>
      <c r="H36" s="8" t="s">
        <v>51</v>
      </c>
      <c r="I36" s="8" t="s">
        <v>202</v>
      </c>
      <c r="J36" t="s">
        <v>203</v>
      </c>
    </row>
    <row r="37" spans="1:10" x14ac:dyDescent="0.25">
      <c r="A37">
        <v>10</v>
      </c>
      <c r="B37" t="s">
        <v>206</v>
      </c>
      <c r="C37" s="7" t="s">
        <v>207</v>
      </c>
      <c r="D37" t="s">
        <v>206</v>
      </c>
      <c r="E37" s="1" t="s">
        <v>208</v>
      </c>
      <c r="F37" s="7" t="s">
        <v>209</v>
      </c>
      <c r="G37">
        <v>0.2</v>
      </c>
      <c r="H37" s="8" t="s">
        <v>51</v>
      </c>
      <c r="I37" s="8" t="s">
        <v>210</v>
      </c>
      <c r="J37" t="s">
        <v>211</v>
      </c>
    </row>
  </sheetData>
  <hyperlinks>
    <hyperlink ref="H7" r:id="rId1"/>
    <hyperlink ref="I7" r:id="rId2"/>
    <hyperlink ref="H4" r:id="rId3"/>
    <hyperlink ref="I4" r:id="rId4"/>
    <hyperlink ref="H3" r:id="rId5"/>
    <hyperlink ref="I3" r:id="rId6"/>
    <hyperlink ref="H6" r:id="rId7"/>
    <hyperlink ref="I6" r:id="rId8"/>
    <hyperlink ref="H8" r:id="rId9"/>
    <hyperlink ref="I8" r:id="rId10"/>
    <hyperlink ref="H5" r:id="rId11"/>
    <hyperlink ref="I5" r:id="rId12"/>
    <hyperlink ref="H25" r:id="rId13"/>
    <hyperlink ref="I25" r:id="rId14"/>
    <hyperlink ref="H26" r:id="rId15"/>
    <hyperlink ref="I26" r:id="rId16"/>
    <hyperlink ref="I27" r:id="rId17"/>
    <hyperlink ref="H28" r:id="rId18"/>
    <hyperlink ref="I28" r:id="rId19"/>
    <hyperlink ref="I29" r:id="rId20"/>
    <hyperlink ref="I20" r:id="rId21"/>
    <hyperlink ref="I30" r:id="rId22"/>
    <hyperlink ref="I21" r:id="rId23"/>
    <hyperlink ref="H22" r:id="rId24"/>
    <hyperlink ref="I22" r:id="rId25"/>
    <hyperlink ref="H23" r:id="rId26"/>
    <hyperlink ref="I23" r:id="rId27"/>
    <hyperlink ref="H11" r:id="rId28"/>
    <hyperlink ref="I11" r:id="rId29"/>
    <hyperlink ref="H15" r:id="rId30"/>
    <hyperlink ref="I15" r:id="rId31"/>
    <hyperlink ref="H16" r:id="rId32"/>
    <hyperlink ref="I16" r:id="rId33"/>
    <hyperlink ref="H13" r:id="rId34"/>
    <hyperlink ref="I13" r:id="rId35"/>
    <hyperlink ref="H17" r:id="rId36"/>
    <hyperlink ref="I17" r:id="rId37"/>
    <hyperlink ref="H31" r:id="rId38"/>
    <hyperlink ref="I31" r:id="rId39"/>
    <hyperlink ref="H32" r:id="rId40"/>
    <hyperlink ref="I32" r:id="rId41"/>
    <hyperlink ref="H33" r:id="rId42"/>
    <hyperlink ref="I33" r:id="rId43"/>
    <hyperlink ref="H14" r:id="rId44"/>
    <hyperlink ref="I14" r:id="rId45"/>
    <hyperlink ref="H10" r:id="rId46"/>
    <hyperlink ref="I10" r:id="rId47"/>
    <hyperlink ref="H34" r:id="rId48"/>
    <hyperlink ref="I34" r:id="rId49"/>
    <hyperlink ref="H35" r:id="rId50"/>
    <hyperlink ref="I35" r:id="rId51"/>
    <hyperlink ref="H36" r:id="rId52"/>
    <hyperlink ref="I36" r:id="rId53"/>
    <hyperlink ref="H21" r:id="rId54"/>
    <hyperlink ref="H20" r:id="rId55"/>
    <hyperlink ref="H37" r:id="rId56"/>
    <hyperlink ref="I37" r:id="rId57"/>
    <hyperlink ref="H12" r:id="rId58"/>
    <hyperlink ref="I12" r:id="rId59"/>
  </hyperlinks>
  <pageMargins left="0.7" right="0.7" top="0.75" bottom="0.75" header="0.3" footer="0.3"/>
  <pageSetup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zoomScale="85" zoomScaleNormal="85" workbookViewId="0">
      <selection activeCell="J35" sqref="J35"/>
    </sheetView>
  </sheetViews>
  <sheetFormatPr defaultRowHeight="15" x14ac:dyDescent="0.25"/>
  <cols>
    <col min="1" max="1" width="3.85546875" customWidth="1"/>
    <col min="2" max="2" width="19" customWidth="1"/>
    <col min="3" max="3" width="18" bestFit="1" customWidth="1"/>
    <col min="4" max="4" width="10.85546875" customWidth="1"/>
    <col min="5" max="5" width="22.5703125" style="2" customWidth="1"/>
    <col min="6" max="6" width="16.85546875" bestFit="1" customWidth="1"/>
    <col min="7" max="7" width="16.7109375" bestFit="1" customWidth="1"/>
    <col min="8" max="8" width="12.140625" style="2" customWidth="1"/>
    <col min="9" max="9" width="20.140625" bestFit="1" customWidth="1"/>
    <col min="10" max="10" width="11" bestFit="1" customWidth="1"/>
    <col min="11" max="11" width="19.42578125" style="2" bestFit="1" customWidth="1"/>
    <col min="12" max="12" width="16.85546875" bestFit="1" customWidth="1"/>
    <col min="13" max="13" width="12.28515625" bestFit="1" customWidth="1"/>
  </cols>
  <sheetData>
    <row r="1" spans="1:13" x14ac:dyDescent="0.25">
      <c r="A1" s="4"/>
      <c r="B1" s="4" t="s">
        <v>10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6" t="s">
        <v>0</v>
      </c>
      <c r="B2" s="6" t="s">
        <v>1</v>
      </c>
      <c r="C2" s="6" t="s">
        <v>2</v>
      </c>
      <c r="D2" s="6" t="s">
        <v>12</v>
      </c>
      <c r="E2" s="6" t="s">
        <v>24</v>
      </c>
      <c r="F2" s="6" t="s">
        <v>11</v>
      </c>
      <c r="G2" s="6" t="s">
        <v>28</v>
      </c>
      <c r="H2" s="6"/>
      <c r="I2" s="6" t="s">
        <v>3</v>
      </c>
      <c r="J2" s="6" t="s">
        <v>12</v>
      </c>
      <c r="K2" s="6" t="s">
        <v>24</v>
      </c>
      <c r="L2" s="6" t="s">
        <v>11</v>
      </c>
      <c r="M2" s="6" t="s">
        <v>13</v>
      </c>
    </row>
    <row r="3" spans="1:13" x14ac:dyDescent="0.25">
      <c r="A3" s="4">
        <v>1</v>
      </c>
      <c r="B3" s="6" t="s">
        <v>4</v>
      </c>
      <c r="C3" s="3" t="s">
        <v>14</v>
      </c>
      <c r="D3" s="4">
        <v>3.3</v>
      </c>
      <c r="E3" s="4">
        <v>3.5</v>
      </c>
      <c r="F3" s="4">
        <v>3.5</v>
      </c>
      <c r="G3" s="4">
        <f>D3*F3</f>
        <v>11.549999999999999</v>
      </c>
      <c r="H3" s="4"/>
      <c r="I3" s="4" t="s">
        <v>23</v>
      </c>
      <c r="J3" s="4">
        <v>1.8</v>
      </c>
      <c r="K3" s="4">
        <v>7.2</v>
      </c>
      <c r="L3" s="4">
        <v>9.4</v>
      </c>
      <c r="M3" s="4">
        <f>J3*L3</f>
        <v>16.920000000000002</v>
      </c>
    </row>
    <row r="4" spans="1:13" x14ac:dyDescent="0.25">
      <c r="A4" s="4">
        <v>2</v>
      </c>
      <c r="B4" s="6" t="s">
        <v>5</v>
      </c>
      <c r="C4" s="5" t="s">
        <v>15</v>
      </c>
      <c r="D4" s="4">
        <v>3.3</v>
      </c>
      <c r="E4" s="4"/>
      <c r="F4" s="4">
        <v>200</v>
      </c>
      <c r="G4" s="4">
        <f t="shared" ref="G4:G13" si="0">D4*F4</f>
        <v>660</v>
      </c>
      <c r="H4" s="4"/>
      <c r="I4" s="4" t="s">
        <v>25</v>
      </c>
      <c r="J4" s="4">
        <v>1.2</v>
      </c>
      <c r="K4" s="4">
        <v>59</v>
      </c>
      <c r="L4" s="4">
        <v>90</v>
      </c>
      <c r="M4" s="4">
        <f t="shared" ref="M4:M11" si="1">J4*L4</f>
        <v>108</v>
      </c>
    </row>
    <row r="5" spans="1:13" s="2" customFormat="1" x14ac:dyDescent="0.25">
      <c r="A5" s="4"/>
      <c r="B5" s="6"/>
      <c r="C5" s="5"/>
      <c r="D5" s="4"/>
      <c r="E5" s="4"/>
      <c r="F5" s="4"/>
      <c r="G5" s="4"/>
      <c r="H5" s="4"/>
      <c r="I5" s="4"/>
      <c r="J5" s="4">
        <v>1.8</v>
      </c>
      <c r="K5" s="4">
        <v>17</v>
      </c>
      <c r="L5" s="4">
        <v>30</v>
      </c>
      <c r="M5" s="4">
        <f t="shared" si="1"/>
        <v>54</v>
      </c>
    </row>
    <row r="6" spans="1:13" s="2" customFormat="1" x14ac:dyDescent="0.25">
      <c r="A6" s="4"/>
      <c r="B6" s="6"/>
      <c r="C6" s="5"/>
      <c r="D6" s="4"/>
      <c r="E6" s="4"/>
      <c r="F6" s="4"/>
      <c r="G6" s="4"/>
      <c r="H6" s="4"/>
      <c r="I6" s="4"/>
      <c r="J6" s="4">
        <v>2.9</v>
      </c>
      <c r="K6" s="4">
        <v>55</v>
      </c>
      <c r="L6" s="4">
        <v>97</v>
      </c>
      <c r="M6" s="4">
        <f t="shared" si="1"/>
        <v>281.3</v>
      </c>
    </row>
    <row r="7" spans="1:13" x14ac:dyDescent="0.25">
      <c r="A7" s="4">
        <v>3</v>
      </c>
      <c r="B7" s="6" t="s">
        <v>6</v>
      </c>
      <c r="C7" s="3" t="s">
        <v>18</v>
      </c>
      <c r="D7" s="4">
        <v>3.3</v>
      </c>
      <c r="E7" s="4">
        <v>61</v>
      </c>
      <c r="F7" s="4">
        <v>80</v>
      </c>
      <c r="G7" s="4">
        <f t="shared" si="0"/>
        <v>264</v>
      </c>
      <c r="H7" s="4"/>
      <c r="I7" s="3" t="s">
        <v>18</v>
      </c>
      <c r="J7" s="4">
        <v>1.8</v>
      </c>
      <c r="K7" s="4">
        <v>62</v>
      </c>
      <c r="L7" s="4">
        <v>83</v>
      </c>
      <c r="M7" s="4">
        <f t="shared" si="1"/>
        <v>149.4</v>
      </c>
    </row>
    <row r="8" spans="1:13" s="2" customFormat="1" x14ac:dyDescent="0.25">
      <c r="A8" s="4"/>
      <c r="B8" s="6"/>
      <c r="C8" s="3"/>
      <c r="D8" s="4">
        <v>1.8</v>
      </c>
      <c r="E8" s="4">
        <v>1.5</v>
      </c>
      <c r="F8" s="4">
        <v>3</v>
      </c>
      <c r="G8" s="4">
        <f t="shared" si="0"/>
        <v>5.4</v>
      </c>
      <c r="H8" s="4"/>
      <c r="I8" s="4"/>
      <c r="J8" s="4"/>
      <c r="K8" s="4"/>
      <c r="L8" s="4"/>
      <c r="M8" s="4">
        <f t="shared" si="1"/>
        <v>0</v>
      </c>
    </row>
    <row r="9" spans="1:13" x14ac:dyDescent="0.25">
      <c r="A9" s="4">
        <v>4</v>
      </c>
      <c r="B9" s="6" t="s">
        <v>7</v>
      </c>
      <c r="C9" s="3" t="s">
        <v>16</v>
      </c>
      <c r="D9" s="4">
        <v>1.8</v>
      </c>
      <c r="E9" s="4"/>
      <c r="F9" s="4">
        <v>0.2</v>
      </c>
      <c r="G9" s="4">
        <f t="shared" si="0"/>
        <v>0.36000000000000004</v>
      </c>
      <c r="H9" s="4"/>
      <c r="I9" s="3" t="s">
        <v>16</v>
      </c>
      <c r="J9" s="4">
        <v>5</v>
      </c>
      <c r="K9" s="4"/>
      <c r="L9" s="4">
        <v>0.2</v>
      </c>
      <c r="M9" s="4">
        <f t="shared" si="1"/>
        <v>1</v>
      </c>
    </row>
    <row r="10" spans="1:13" s="2" customFormat="1" x14ac:dyDescent="0.25">
      <c r="A10" s="4">
        <v>5</v>
      </c>
      <c r="B10" s="6"/>
      <c r="C10" s="3"/>
      <c r="D10" s="4"/>
      <c r="E10" s="4"/>
      <c r="F10" s="4"/>
      <c r="G10" s="4"/>
      <c r="H10" s="4"/>
      <c r="I10" s="3" t="s">
        <v>30</v>
      </c>
      <c r="J10" s="4">
        <v>1.8</v>
      </c>
      <c r="K10" s="4"/>
      <c r="L10" s="4">
        <v>3.0000000000000001E-3</v>
      </c>
      <c r="M10" s="4">
        <f t="shared" si="1"/>
        <v>5.4000000000000003E-3</v>
      </c>
    </row>
    <row r="11" spans="1:13" x14ac:dyDescent="0.25">
      <c r="A11" s="4">
        <v>6</v>
      </c>
      <c r="B11" s="6" t="s">
        <v>8</v>
      </c>
      <c r="C11" s="3" t="s">
        <v>17</v>
      </c>
      <c r="D11" s="4">
        <v>5</v>
      </c>
      <c r="E11" s="4"/>
      <c r="F11" s="4">
        <v>100</v>
      </c>
      <c r="G11" s="4">
        <f t="shared" si="0"/>
        <v>500</v>
      </c>
      <c r="H11" s="4"/>
      <c r="I11" s="3" t="s">
        <v>17</v>
      </c>
      <c r="J11" s="4">
        <v>5</v>
      </c>
      <c r="K11" s="4"/>
      <c r="L11" s="4">
        <v>100</v>
      </c>
      <c r="M11" s="4">
        <f t="shared" si="1"/>
        <v>500</v>
      </c>
    </row>
    <row r="12" spans="1:13" x14ac:dyDescent="0.25">
      <c r="A12" s="4">
        <v>7</v>
      </c>
      <c r="B12" s="6" t="s">
        <v>9</v>
      </c>
      <c r="C12" s="3" t="s">
        <v>19</v>
      </c>
      <c r="D12" s="4">
        <v>5</v>
      </c>
      <c r="E12" s="4"/>
      <c r="F12" s="4"/>
      <c r="G12" s="4">
        <f t="shared" si="0"/>
        <v>0</v>
      </c>
      <c r="H12" s="4"/>
      <c r="I12" s="4" t="s">
        <v>29</v>
      </c>
      <c r="J12" s="4"/>
      <c r="K12" s="4"/>
      <c r="L12" s="4"/>
      <c r="M12" s="4"/>
    </row>
    <row r="13" spans="1:13" x14ac:dyDescent="0.25">
      <c r="A13" s="4">
        <v>8</v>
      </c>
      <c r="B13" s="6" t="s">
        <v>9</v>
      </c>
      <c r="C13" s="3" t="s">
        <v>20</v>
      </c>
      <c r="D13" s="4">
        <v>3.3</v>
      </c>
      <c r="E13" s="4"/>
      <c r="F13" s="4"/>
      <c r="G13" s="4">
        <f t="shared" si="0"/>
        <v>0</v>
      </c>
      <c r="H13" s="4"/>
      <c r="I13" s="4"/>
      <c r="J13" s="4"/>
      <c r="K13" s="4"/>
      <c r="L13" s="4"/>
      <c r="M13" s="6">
        <f>SUM(M3:M11)</f>
        <v>1110.6253999999999</v>
      </c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6" t="s">
        <v>22</v>
      </c>
      <c r="K14" s="4"/>
      <c r="L14" s="6">
        <f>SUM(L3,L5,L7,L10)</f>
        <v>122.40300000000001</v>
      </c>
      <c r="M14" s="4"/>
    </row>
    <row r="15" spans="1:13" x14ac:dyDescent="0.25">
      <c r="A15" s="4"/>
      <c r="B15" s="4"/>
      <c r="C15" s="4"/>
      <c r="D15" s="6" t="s">
        <v>21</v>
      </c>
      <c r="E15" s="4"/>
      <c r="F15" s="6">
        <f>SUM(F3:F7)</f>
        <v>283.5</v>
      </c>
      <c r="G15" s="6">
        <f>SUM(G3:G13)</f>
        <v>1441.31</v>
      </c>
      <c r="H15" s="4"/>
      <c r="I15" s="4"/>
      <c r="J15" s="6" t="s">
        <v>26</v>
      </c>
      <c r="K15" s="4"/>
      <c r="L15" s="6">
        <f>SUM(L4)</f>
        <v>90</v>
      </c>
      <c r="M15" s="4"/>
    </row>
    <row r="16" spans="1:13" x14ac:dyDescent="0.25">
      <c r="A16" s="4"/>
      <c r="B16" s="4"/>
      <c r="C16" s="4"/>
      <c r="D16" s="6" t="s">
        <v>22</v>
      </c>
      <c r="E16" s="4"/>
      <c r="F16" s="6">
        <f>SUM(F8:F10)</f>
        <v>3.2</v>
      </c>
      <c r="G16" s="4"/>
      <c r="H16" s="4"/>
      <c r="I16" s="4"/>
      <c r="J16" s="6" t="s">
        <v>27</v>
      </c>
      <c r="K16" s="4"/>
      <c r="L16" s="6">
        <f>SUM(L6)</f>
        <v>97</v>
      </c>
      <c r="M16" s="4"/>
    </row>
    <row r="18" spans="2:5" x14ac:dyDescent="0.25">
      <c r="B18" s="4" t="s">
        <v>31</v>
      </c>
      <c r="C18" s="4" t="s">
        <v>32</v>
      </c>
      <c r="D18" s="4"/>
      <c r="E18" s="4" t="s">
        <v>33</v>
      </c>
    </row>
    <row r="19" spans="2:5" x14ac:dyDescent="0.25">
      <c r="B19" s="4" t="s">
        <v>34</v>
      </c>
      <c r="C19" s="4">
        <v>32</v>
      </c>
      <c r="D19" s="4"/>
      <c r="E19" s="4">
        <v>50</v>
      </c>
    </row>
    <row r="20" spans="2:5" x14ac:dyDescent="0.25">
      <c r="B20" s="4" t="s">
        <v>35</v>
      </c>
      <c r="C20" s="4">
        <v>14</v>
      </c>
      <c r="D20" s="4"/>
      <c r="E20" s="4">
        <v>18</v>
      </c>
    </row>
    <row r="21" spans="2:5" x14ac:dyDescent="0.25">
      <c r="B21" s="4" t="s">
        <v>36</v>
      </c>
      <c r="C21" s="4">
        <v>7</v>
      </c>
      <c r="D21" s="4"/>
      <c r="E21" s="4">
        <v>7</v>
      </c>
    </row>
    <row r="22" spans="2:5" x14ac:dyDescent="0.25">
      <c r="B22" s="4" t="s">
        <v>37</v>
      </c>
      <c r="C22" s="4">
        <v>7</v>
      </c>
      <c r="D22" s="4"/>
      <c r="E22" s="4">
        <v>8</v>
      </c>
    </row>
  </sheetData>
  <pageMargins left="0.7" right="0.7" top="0.75" bottom="0.75" header="0.3" footer="0.3"/>
  <pageSetup scale="6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Juneau</dc:creator>
  <cp:lastModifiedBy>Jill Juneau</cp:lastModifiedBy>
  <cp:lastPrinted>2017-10-18T15:28:29Z</cp:lastPrinted>
  <dcterms:created xsi:type="dcterms:W3CDTF">2017-10-16T01:16:28Z</dcterms:created>
  <dcterms:modified xsi:type="dcterms:W3CDTF">2017-10-24T23:20:03Z</dcterms:modified>
</cp:coreProperties>
</file>