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definedNames>
    <definedName name="_xlnm._FilterDatabase" localSheetId="1" hidden="1">Sheet2!$A$1:$C$17</definedName>
  </definedNames>
  <calcPr calcId="152511"/>
</workbook>
</file>

<file path=xl/calcChain.xml><?xml version="1.0" encoding="utf-8"?>
<calcChain xmlns="http://schemas.openxmlformats.org/spreadsheetml/2006/main">
  <c r="G2" i="2" l="1"/>
  <c r="F2" i="2"/>
  <c r="F3" i="2"/>
  <c r="G3" i="2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P16" i="2"/>
  <c r="M16" i="2"/>
  <c r="M12" i="2"/>
  <c r="P12" i="2"/>
  <c r="P6" i="2"/>
  <c r="N2" i="2"/>
  <c r="M6" i="2" l="1"/>
</calcChain>
</file>

<file path=xl/sharedStrings.xml><?xml version="1.0" encoding="utf-8"?>
<sst xmlns="http://schemas.openxmlformats.org/spreadsheetml/2006/main" count="55" uniqueCount="35">
  <si>
    <t>学生</t>
  </si>
  <si>
    <t>数学</t>
  </si>
  <si>
    <t>体育</t>
  </si>
  <si>
    <t>学生5</t>
  </si>
  <si>
    <t>学生3</t>
  </si>
  <si>
    <t>学生13</t>
  </si>
  <si>
    <t>学生7</t>
  </si>
  <si>
    <t>学生2</t>
  </si>
  <si>
    <t>学生12</t>
  </si>
  <si>
    <t>学生9</t>
  </si>
  <si>
    <t>学生14</t>
  </si>
  <si>
    <t>学生6</t>
  </si>
  <si>
    <t>学生11</t>
  </si>
  <si>
    <t>学生8</t>
  </si>
  <si>
    <t>学生4</t>
  </si>
  <si>
    <t>学生15</t>
  </si>
  <si>
    <t>学生16</t>
  </si>
  <si>
    <t>学生1</t>
  </si>
  <si>
    <t>学生10</t>
  </si>
  <si>
    <t>数学标准化</t>
    <phoneticPr fontId="3" type="noConversion"/>
  </si>
  <si>
    <t>体育标准化</t>
    <phoneticPr fontId="3" type="noConversion"/>
  </si>
  <si>
    <t>数学比重</t>
    <phoneticPr fontId="3" type="noConversion"/>
  </si>
  <si>
    <t>体育比重</t>
    <phoneticPr fontId="3" type="noConversion"/>
  </si>
  <si>
    <t>K值</t>
    <phoneticPr fontId="3" type="noConversion"/>
  </si>
  <si>
    <t>数学信息熵</t>
    <phoneticPr fontId="3" type="noConversion"/>
  </si>
  <si>
    <t>体育信息熵</t>
    <phoneticPr fontId="3" type="noConversion"/>
  </si>
  <si>
    <t>数学与信息效用</t>
    <phoneticPr fontId="3" type="noConversion"/>
  </si>
  <si>
    <t>体育信息效用</t>
    <phoneticPr fontId="3" type="noConversion"/>
  </si>
  <si>
    <t>权重</t>
    <phoneticPr fontId="3" type="noConversion"/>
  </si>
  <si>
    <t>数学权重</t>
    <phoneticPr fontId="3" type="noConversion"/>
  </si>
  <si>
    <t>体育权重</t>
    <phoneticPr fontId="3" type="noConversion"/>
  </si>
  <si>
    <t>数学比重公式：</t>
    <phoneticPr fontId="3" type="noConversion"/>
  </si>
  <si>
    <t>数学PLNP</t>
    <phoneticPr fontId="3" type="noConversion"/>
  </si>
  <si>
    <t>数学pLnp</t>
    <phoneticPr fontId="3" type="noConversion"/>
  </si>
  <si>
    <t>体育pLnp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</si>
</sst>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b/>
      <sz val="11"/>
      <color rgb="FF666666"/>
      <name val="Arial"/>
      <family val="2"/>
    </font>
    <font>
      <sz val="11"/>
      <color rgb="FF666666"/>
      <name val="Arial"/>
      <family val="2"/>
    </font>
    <font>
      <sz val="9"/>
      <name val="宋体"/>
      <family val="3"/>
      <charset val="134"/>
      <scheme val="minor"/>
    </font>
    <font>
      <sz val="11"/>
      <color rgb="FF555555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EEEEEE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EEEEEE"/>
      </right>
      <top style="medium">
        <color rgb="FFDDDDDD"/>
      </top>
      <bottom style="thick">
        <color rgb="FFDDDDDD"/>
      </bottom>
      <diagonal/>
    </border>
    <border>
      <left/>
      <right style="medium">
        <color rgb="FFEEEEEE"/>
      </right>
      <top style="medium">
        <color rgb="FFDDDDDD"/>
      </top>
      <bottom style="thick">
        <color rgb="FFDDDDDD"/>
      </bottom>
      <diagonal/>
    </border>
    <border>
      <left/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 style="medium">
        <color rgb="FFDDDDDD"/>
      </left>
      <right style="medium">
        <color rgb="FFEEEEEE"/>
      </right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123825</xdr:rowOff>
    </xdr:from>
    <xdr:to>
      <xdr:col>9</xdr:col>
      <xdr:colOff>427680</xdr:colOff>
      <xdr:row>44</xdr:row>
      <xdr:rowOff>56751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410075"/>
          <a:ext cx="7561905" cy="31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sqref="A1:C17"/>
    </sheetView>
  </sheetViews>
  <sheetFormatPr defaultRowHeight="13.5" x14ac:dyDescent="0.15"/>
  <sheetData>
    <row r="1" spans="1:3" ht="15.75" thickBot="1" x14ac:dyDescent="0.2">
      <c r="A1" s="3" t="s">
        <v>0</v>
      </c>
      <c r="B1" s="4" t="s">
        <v>1</v>
      </c>
      <c r="C1" s="5" t="s">
        <v>2</v>
      </c>
    </row>
    <row r="2" spans="1:3" ht="15.75" thickTop="1" thickBot="1" x14ac:dyDescent="0.2">
      <c r="A2" s="6" t="s">
        <v>3</v>
      </c>
      <c r="B2" s="1">
        <v>100</v>
      </c>
      <c r="C2" s="7">
        <v>90</v>
      </c>
    </row>
    <row r="3" spans="1:3" ht="15" thickBot="1" x14ac:dyDescent="0.2">
      <c r="A3" s="8" t="s">
        <v>4</v>
      </c>
      <c r="B3" s="2">
        <v>97</v>
      </c>
      <c r="C3" s="9">
        <v>89</v>
      </c>
    </row>
    <row r="4" spans="1:3" ht="15" thickBot="1" x14ac:dyDescent="0.2">
      <c r="A4" s="6" t="s">
        <v>5</v>
      </c>
      <c r="B4" s="1">
        <v>88</v>
      </c>
      <c r="C4" s="7">
        <v>98</v>
      </c>
    </row>
    <row r="5" spans="1:3" ht="15" thickBot="1" x14ac:dyDescent="0.2">
      <c r="A5" s="8" t="s">
        <v>6</v>
      </c>
      <c r="B5" s="2">
        <v>77</v>
      </c>
      <c r="C5" s="9">
        <v>100</v>
      </c>
    </row>
    <row r="6" spans="1:3" ht="15" thickBot="1" x14ac:dyDescent="0.2">
      <c r="A6" s="6" t="s">
        <v>7</v>
      </c>
      <c r="B6" s="1">
        <v>80</v>
      </c>
      <c r="C6" s="7">
        <v>96</v>
      </c>
    </row>
    <row r="7" spans="1:3" ht="15" thickBot="1" x14ac:dyDescent="0.2">
      <c r="A7" s="8" t="s">
        <v>8</v>
      </c>
      <c r="B7" s="2">
        <v>98</v>
      </c>
      <c r="C7" s="9">
        <v>76</v>
      </c>
    </row>
    <row r="8" spans="1:3" ht="15" thickBot="1" x14ac:dyDescent="0.2">
      <c r="A8" s="6" t="s">
        <v>9</v>
      </c>
      <c r="B8" s="1">
        <v>99</v>
      </c>
      <c r="C8" s="7">
        <v>56</v>
      </c>
    </row>
    <row r="9" spans="1:3" ht="15" thickBot="1" x14ac:dyDescent="0.2">
      <c r="A9" s="8" t="s">
        <v>10</v>
      </c>
      <c r="B9" s="2">
        <v>88</v>
      </c>
      <c r="C9" s="9">
        <v>56</v>
      </c>
    </row>
    <row r="10" spans="1:3" ht="15" thickBot="1" x14ac:dyDescent="0.2">
      <c r="A10" s="6" t="s">
        <v>11</v>
      </c>
      <c r="B10" s="1">
        <v>90</v>
      </c>
      <c r="C10" s="7">
        <v>43</v>
      </c>
    </row>
    <row r="11" spans="1:3" ht="15" thickBot="1" x14ac:dyDescent="0.2">
      <c r="A11" s="8" t="s">
        <v>12</v>
      </c>
      <c r="B11" s="2">
        <v>89</v>
      </c>
      <c r="C11" s="9">
        <v>32</v>
      </c>
    </row>
    <row r="12" spans="1:3" ht="15" thickBot="1" x14ac:dyDescent="0.2">
      <c r="A12" s="6" t="s">
        <v>13</v>
      </c>
      <c r="B12" s="1">
        <v>88</v>
      </c>
      <c r="C12" s="7">
        <v>32</v>
      </c>
    </row>
    <row r="13" spans="1:3" ht="15" thickBot="1" x14ac:dyDescent="0.2">
      <c r="A13" s="8" t="s">
        <v>14</v>
      </c>
      <c r="B13" s="2">
        <v>90</v>
      </c>
      <c r="C13" s="9">
        <v>24</v>
      </c>
    </row>
    <row r="14" spans="1:3" ht="15" thickBot="1" x14ac:dyDescent="0.2">
      <c r="A14" s="6" t="s">
        <v>15</v>
      </c>
      <c r="B14" s="1">
        <v>88</v>
      </c>
      <c r="C14" s="7">
        <v>21</v>
      </c>
    </row>
    <row r="15" spans="1:3" ht="15" thickBot="1" x14ac:dyDescent="0.2">
      <c r="A15" s="8" t="s">
        <v>16</v>
      </c>
      <c r="B15" s="2">
        <v>99</v>
      </c>
      <c r="C15" s="9">
        <v>1</v>
      </c>
    </row>
    <row r="16" spans="1:3" ht="15" thickBot="1" x14ac:dyDescent="0.2">
      <c r="A16" s="6" t="s">
        <v>17</v>
      </c>
      <c r="B16" s="1">
        <v>89</v>
      </c>
      <c r="C16" s="7">
        <v>11</v>
      </c>
    </row>
    <row r="17" spans="1:3" ht="15" thickBot="1" x14ac:dyDescent="0.2">
      <c r="A17" s="8" t="s">
        <v>18</v>
      </c>
      <c r="B17" s="2">
        <v>89</v>
      </c>
      <c r="C17" s="9">
        <v>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G19" sqref="G19"/>
    </sheetView>
  </sheetViews>
  <sheetFormatPr defaultRowHeight="13.5" x14ac:dyDescent="0.15"/>
  <cols>
    <col min="4" max="4" width="13.375" customWidth="1"/>
    <col min="5" max="7" width="11.75" customWidth="1"/>
  </cols>
  <sheetData>
    <row r="1" spans="1:16" x14ac:dyDescent="0.15">
      <c r="A1" t="s">
        <v>0</v>
      </c>
      <c r="B1" t="s">
        <v>1</v>
      </c>
      <c r="C1" t="s">
        <v>2</v>
      </c>
      <c r="D1" t="s">
        <v>19</v>
      </c>
      <c r="E1" t="s">
        <v>20</v>
      </c>
      <c r="F1" t="s">
        <v>21</v>
      </c>
      <c r="G1" t="s">
        <v>32</v>
      </c>
      <c r="H1" t="s">
        <v>21</v>
      </c>
      <c r="I1" t="s">
        <v>22</v>
      </c>
      <c r="J1" t="s">
        <v>33</v>
      </c>
      <c r="K1" t="s">
        <v>34</v>
      </c>
    </row>
    <row r="2" spans="1:16" x14ac:dyDescent="0.15">
      <c r="A2" t="s">
        <v>17</v>
      </c>
      <c r="B2">
        <v>89</v>
      </c>
      <c r="C2">
        <v>11</v>
      </c>
      <c r="D2">
        <v>0.52173913043478259</v>
      </c>
      <c r="E2">
        <v>0.10101010101010101</v>
      </c>
      <c r="F2">
        <f>D2/SUM($D$2:$D$17)</f>
        <v>5.5299539170506909E-2</v>
      </c>
      <c r="G2">
        <f>-F2*LN(F2)</f>
        <v>0.16009165182041249</v>
      </c>
      <c r="H2">
        <v>5.5299539170506909E-2</v>
      </c>
      <c r="I2">
        <v>1.2330456226880395E-2</v>
      </c>
      <c r="J2">
        <v>0.16009165182041249</v>
      </c>
      <c r="K2">
        <v>5.4200776339351012E-2</v>
      </c>
      <c r="M2" t="s">
        <v>23</v>
      </c>
      <c r="N2">
        <f>1/LN(16)</f>
        <v>0.36067376022224085</v>
      </c>
    </row>
    <row r="3" spans="1:16" x14ac:dyDescent="0.15">
      <c r="A3" t="s">
        <v>18</v>
      </c>
      <c r="B3">
        <v>89</v>
      </c>
      <c r="C3">
        <v>2</v>
      </c>
      <c r="D3">
        <v>0.52173913043478259</v>
      </c>
      <c r="E3">
        <v>1.0101010101010102E-2</v>
      </c>
      <c r="F3">
        <f>D3/SUM($D$2:$D$17)</f>
        <v>5.5299539170506909E-2</v>
      </c>
      <c r="G3">
        <f t="shared" ref="G3:G17" si="0">-F3*LN(F3)</f>
        <v>0.16009165182041249</v>
      </c>
      <c r="H3">
        <v>5.5299539170506909E-2</v>
      </c>
      <c r="I3">
        <v>1.2330456226880395E-3</v>
      </c>
      <c r="J3">
        <v>0.16009165182041249</v>
      </c>
      <c r="K3">
        <v>8.2592701037181426E-3</v>
      </c>
    </row>
    <row r="4" spans="1:16" x14ac:dyDescent="0.15">
      <c r="A4" t="s">
        <v>12</v>
      </c>
      <c r="B4">
        <v>89</v>
      </c>
      <c r="C4">
        <v>32</v>
      </c>
      <c r="D4">
        <v>0.52173913043478259</v>
      </c>
      <c r="E4">
        <v>0.31313131313131315</v>
      </c>
      <c r="F4">
        <f t="shared" ref="F3:F17" si="1">D4/SUM($D$2:$D$17)</f>
        <v>5.5299539170506909E-2</v>
      </c>
      <c r="G4">
        <f t="shared" si="0"/>
        <v>0.16009165182041249</v>
      </c>
      <c r="H4">
        <v>5.5299539170506909E-2</v>
      </c>
      <c r="I4">
        <v>3.8224414303329228E-2</v>
      </c>
      <c r="J4">
        <v>0.16009165182041249</v>
      </c>
      <c r="K4">
        <v>0.12477522359869084</v>
      </c>
    </row>
    <row r="5" spans="1:16" x14ac:dyDescent="0.15">
      <c r="A5" t="s">
        <v>8</v>
      </c>
      <c r="B5">
        <v>98</v>
      </c>
      <c r="C5">
        <v>76</v>
      </c>
      <c r="D5">
        <v>0.91304347826086951</v>
      </c>
      <c r="E5">
        <v>0.75757575757575757</v>
      </c>
      <c r="F5">
        <f t="shared" si="1"/>
        <v>9.6774193548387094E-2</v>
      </c>
      <c r="G5">
        <f t="shared" si="0"/>
        <v>0.22600402411132614</v>
      </c>
      <c r="H5">
        <v>9.6774193548387094E-2</v>
      </c>
      <c r="I5">
        <v>9.2478421701602961E-2</v>
      </c>
      <c r="J5">
        <v>0.22600402411132614</v>
      </c>
      <c r="K5">
        <v>0.2201707713235915</v>
      </c>
      <c r="M5" s="10" t="s">
        <v>24</v>
      </c>
      <c r="P5" t="s">
        <v>25</v>
      </c>
    </row>
    <row r="6" spans="1:16" x14ac:dyDescent="0.15">
      <c r="A6" t="s">
        <v>5</v>
      </c>
      <c r="B6">
        <v>88</v>
      </c>
      <c r="C6">
        <v>98</v>
      </c>
      <c r="D6">
        <v>0.47826086956521741</v>
      </c>
      <c r="E6">
        <v>0.97979797979797978</v>
      </c>
      <c r="F6">
        <f t="shared" si="1"/>
        <v>5.0691244239631339E-2</v>
      </c>
      <c r="G6">
        <f t="shared" si="0"/>
        <v>0.1511613957979861</v>
      </c>
      <c r="H6">
        <v>5.0691244239631339E-2</v>
      </c>
      <c r="I6">
        <v>0.11960542540073982</v>
      </c>
      <c r="J6">
        <v>0.1511613957979861</v>
      </c>
      <c r="K6">
        <v>0.25398894739132788</v>
      </c>
      <c r="M6">
        <f>SUM($J$2:$J$17)*N2</f>
        <v>0.94825174197599515</v>
      </c>
      <c r="P6">
        <f>N2*SUM($K$2:$K$17)</f>
        <v>0.89743926934066398</v>
      </c>
    </row>
    <row r="7" spans="1:16" x14ac:dyDescent="0.15">
      <c r="A7" t="s">
        <v>10</v>
      </c>
      <c r="B7">
        <v>88</v>
      </c>
      <c r="C7">
        <v>56</v>
      </c>
      <c r="D7">
        <v>0.47826086956521741</v>
      </c>
      <c r="E7">
        <v>0.55555555555555558</v>
      </c>
      <c r="F7">
        <f t="shared" si="1"/>
        <v>5.0691244239631339E-2</v>
      </c>
      <c r="G7">
        <f t="shared" si="0"/>
        <v>0.1511613957979861</v>
      </c>
      <c r="H7">
        <v>5.0691244239631339E-2</v>
      </c>
      <c r="I7">
        <v>6.7817509247842175E-2</v>
      </c>
      <c r="J7">
        <v>0.1511613957979861</v>
      </c>
      <c r="K7">
        <v>0.18249250035580988</v>
      </c>
    </row>
    <row r="8" spans="1:16" x14ac:dyDescent="0.15">
      <c r="A8" t="s">
        <v>15</v>
      </c>
      <c r="B8">
        <v>88</v>
      </c>
      <c r="C8">
        <v>21</v>
      </c>
      <c r="D8">
        <v>0.47826086956521741</v>
      </c>
      <c r="E8">
        <v>0.20202020202020202</v>
      </c>
      <c r="F8">
        <f t="shared" si="1"/>
        <v>5.0691244239631339E-2</v>
      </c>
      <c r="G8">
        <f t="shared" si="0"/>
        <v>0.1511613957979861</v>
      </c>
      <c r="H8">
        <v>5.0691244239631339E-2</v>
      </c>
      <c r="I8">
        <v>2.4660912453760789E-2</v>
      </c>
      <c r="J8">
        <v>0.1511613957979861</v>
      </c>
      <c r="K8">
        <v>9.1307910741342091E-2</v>
      </c>
    </row>
    <row r="9" spans="1:16" x14ac:dyDescent="0.15">
      <c r="A9" t="s">
        <v>16</v>
      </c>
      <c r="B9">
        <v>99</v>
      </c>
      <c r="C9">
        <v>1</v>
      </c>
      <c r="D9">
        <v>0.95652173913043481</v>
      </c>
      <c r="E9">
        <v>0</v>
      </c>
      <c r="F9">
        <f t="shared" si="1"/>
        <v>0.10138248847926268</v>
      </c>
      <c r="G9">
        <f t="shared" si="0"/>
        <v>0.23204980554842011</v>
      </c>
      <c r="H9">
        <v>0.10138248847926268</v>
      </c>
      <c r="I9">
        <v>0</v>
      </c>
      <c r="J9">
        <v>0.23204980554842011</v>
      </c>
      <c r="K9">
        <v>0</v>
      </c>
    </row>
    <row r="10" spans="1:16" x14ac:dyDescent="0.15">
      <c r="A10" t="s">
        <v>7</v>
      </c>
      <c r="B10">
        <v>80</v>
      </c>
      <c r="C10">
        <v>96</v>
      </c>
      <c r="D10">
        <v>0.13043478260869565</v>
      </c>
      <c r="E10">
        <v>0.95959595959595956</v>
      </c>
      <c r="F10">
        <f t="shared" si="1"/>
        <v>1.3824884792626727E-2</v>
      </c>
      <c r="G10">
        <f t="shared" si="0"/>
        <v>5.918827278625368E-2</v>
      </c>
      <c r="H10">
        <v>1.3824884792626727E-2</v>
      </c>
      <c r="I10">
        <v>0.11713933415536375</v>
      </c>
      <c r="J10">
        <v>5.918827278625368E-2</v>
      </c>
      <c r="K10">
        <v>0.25119255294563853</v>
      </c>
    </row>
    <row r="11" spans="1:16" x14ac:dyDescent="0.15">
      <c r="A11" t="s">
        <v>4</v>
      </c>
      <c r="B11">
        <v>97</v>
      </c>
      <c r="C11">
        <v>89</v>
      </c>
      <c r="D11">
        <v>0.86956521739130432</v>
      </c>
      <c r="E11">
        <v>0.88888888888888884</v>
      </c>
      <c r="F11">
        <f t="shared" si="1"/>
        <v>9.216589861751151E-2</v>
      </c>
      <c r="G11">
        <f t="shared" si="0"/>
        <v>0.21973871704944412</v>
      </c>
      <c r="H11">
        <v>9.216589861751151E-2</v>
      </c>
      <c r="I11">
        <v>0.10850801479654747</v>
      </c>
      <c r="J11">
        <v>0.21973871704944412</v>
      </c>
      <c r="K11">
        <v>0.2409888398126685</v>
      </c>
      <c r="M11" s="10" t="s">
        <v>26</v>
      </c>
      <c r="P11" t="s">
        <v>27</v>
      </c>
    </row>
    <row r="12" spans="1:16" x14ac:dyDescent="0.15">
      <c r="A12" t="s">
        <v>14</v>
      </c>
      <c r="B12">
        <v>90</v>
      </c>
      <c r="C12">
        <v>24</v>
      </c>
      <c r="D12">
        <v>0.56521739130434778</v>
      </c>
      <c r="E12">
        <v>0.23232323232323232</v>
      </c>
      <c r="F12">
        <f t="shared" si="1"/>
        <v>5.9907834101382486E-2</v>
      </c>
      <c r="G12">
        <f t="shared" si="0"/>
        <v>0.16863743755311519</v>
      </c>
      <c r="H12">
        <v>5.9907834101382486E-2</v>
      </c>
      <c r="I12">
        <v>2.8360049321824905E-2</v>
      </c>
      <c r="J12">
        <v>0.16863743755311519</v>
      </c>
      <c r="K12">
        <v>0.10104044177346985</v>
      </c>
      <c r="M12">
        <f>1-M6</f>
        <v>5.1748258024004845E-2</v>
      </c>
      <c r="P12">
        <f>1-P6</f>
        <v>0.10256073065933602</v>
      </c>
    </row>
    <row r="13" spans="1:16" x14ac:dyDescent="0.15">
      <c r="A13" t="s">
        <v>3</v>
      </c>
      <c r="B13">
        <v>100</v>
      </c>
      <c r="C13">
        <v>90</v>
      </c>
      <c r="D13">
        <v>1</v>
      </c>
      <c r="E13">
        <v>0.89898989898989901</v>
      </c>
      <c r="F13">
        <f t="shared" si="1"/>
        <v>0.10599078341013825</v>
      </c>
      <c r="G13">
        <f t="shared" si="0"/>
        <v>0.23788604684359507</v>
      </c>
      <c r="H13">
        <v>0.10599078341013825</v>
      </c>
      <c r="I13">
        <v>0.10974106041923551</v>
      </c>
      <c r="J13">
        <v>0.23788604684359507</v>
      </c>
      <c r="K13">
        <v>0.24248732418016189</v>
      </c>
    </row>
    <row r="14" spans="1:16" x14ac:dyDescent="0.15">
      <c r="A14" t="s">
        <v>11</v>
      </c>
      <c r="B14">
        <v>90</v>
      </c>
      <c r="C14">
        <v>43</v>
      </c>
      <c r="D14">
        <v>0.56521739130434778</v>
      </c>
      <c r="E14">
        <v>0.42424242424242425</v>
      </c>
      <c r="F14">
        <f t="shared" si="1"/>
        <v>5.9907834101382486E-2</v>
      </c>
      <c r="G14">
        <f t="shared" si="0"/>
        <v>0.16863743755311519</v>
      </c>
      <c r="H14">
        <v>5.9907834101382486E-2</v>
      </c>
      <c r="I14">
        <v>5.1787916152897656E-2</v>
      </c>
      <c r="J14">
        <v>0.16863743755311519</v>
      </c>
      <c r="K14">
        <v>0.15332322355726988</v>
      </c>
      <c r="M14" t="s">
        <v>28</v>
      </c>
    </row>
    <row r="15" spans="1:16" x14ac:dyDescent="0.15">
      <c r="A15" t="s">
        <v>6</v>
      </c>
      <c r="B15">
        <v>77</v>
      </c>
      <c r="C15">
        <v>100</v>
      </c>
      <c r="D15">
        <v>0</v>
      </c>
      <c r="E15">
        <v>1</v>
      </c>
      <c r="F15">
        <f t="shared" si="1"/>
        <v>0</v>
      </c>
      <c r="G15" t="e">
        <f t="shared" si="0"/>
        <v>#NUM!</v>
      </c>
      <c r="H15">
        <v>0</v>
      </c>
      <c r="I15">
        <v>0.1220715166461159</v>
      </c>
      <c r="J15">
        <v>0</v>
      </c>
      <c r="K15">
        <v>0.25673449099149381</v>
      </c>
      <c r="M15" t="s">
        <v>29</v>
      </c>
      <c r="P15" t="s">
        <v>30</v>
      </c>
    </row>
    <row r="16" spans="1:16" x14ac:dyDescent="0.15">
      <c r="A16" t="s">
        <v>13</v>
      </c>
      <c r="B16">
        <v>88</v>
      </c>
      <c r="C16">
        <v>32</v>
      </c>
      <c r="D16">
        <v>0.47826086956521741</v>
      </c>
      <c r="E16">
        <v>0.31313131313131315</v>
      </c>
      <c r="F16">
        <f t="shared" si="1"/>
        <v>5.0691244239631339E-2</v>
      </c>
      <c r="G16">
        <f t="shared" si="0"/>
        <v>0.1511613957979861</v>
      </c>
      <c r="H16">
        <v>5.0691244239631339E-2</v>
      </c>
      <c r="I16">
        <v>3.8224414303329228E-2</v>
      </c>
      <c r="J16">
        <v>0.1511613957979861</v>
      </c>
      <c r="K16">
        <v>0.12477522359869084</v>
      </c>
      <c r="M16">
        <f>M12/SUM(M12+P12)</f>
        <v>0.33535478694762239</v>
      </c>
      <c r="P16">
        <f>P12/SUM(M12+P12)</f>
        <v>0.66464521305237767</v>
      </c>
    </row>
    <row r="17" spans="1:11" x14ac:dyDescent="0.15">
      <c r="A17" t="s">
        <v>9</v>
      </c>
      <c r="B17">
        <v>99</v>
      </c>
      <c r="C17">
        <v>56</v>
      </c>
      <c r="D17">
        <v>0.95652173913043481</v>
      </c>
      <c r="E17">
        <v>0.55555555555555558</v>
      </c>
      <c r="F17">
        <f t="shared" si="1"/>
        <v>0.10138248847926268</v>
      </c>
      <c r="G17">
        <f t="shared" si="0"/>
        <v>0.23204980554842011</v>
      </c>
      <c r="H17">
        <v>0.10138248847926268</v>
      </c>
      <c r="I17">
        <v>6.7817509247842175E-2</v>
      </c>
      <c r="J17">
        <v>0.23204980554842011</v>
      </c>
      <c r="K17">
        <v>0.18249250035580988</v>
      </c>
    </row>
    <row r="20" spans="1:11" x14ac:dyDescent="0.15">
      <c r="A20" t="s">
        <v>31</v>
      </c>
    </row>
  </sheetData>
  <autoFilter ref="A1:C17">
    <sortState ref="A2:C17">
      <sortCondition ref="A1:A17"/>
    </sortState>
  </autoFilter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2017-07-31T11:10:16Z</dcterms:modified>
</cp:coreProperties>
</file>