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9200" windowHeight="81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4" i="1" l="1"/>
  <c r="AC14" i="1"/>
  <c r="AD14" i="1"/>
  <c r="AD13" i="1"/>
  <c r="AD12" i="1"/>
  <c r="AD11" i="1"/>
  <c r="AB12" i="1"/>
  <c r="AB13" i="1"/>
  <c r="AD5" i="1"/>
  <c r="AD6" i="1"/>
  <c r="AD7" i="1"/>
  <c r="AD8" i="1"/>
  <c r="AD9" i="1"/>
  <c r="AD4" i="1"/>
  <c r="Y4" i="1"/>
  <c r="Z4" i="1"/>
  <c r="AA4" i="1"/>
  <c r="AB4" i="1"/>
  <c r="AB11" i="1" s="1"/>
  <c r="AA12" i="1"/>
  <c r="AA13" i="1"/>
  <c r="AA14" i="1"/>
  <c r="AA11" i="1"/>
  <c r="Z14" i="1"/>
  <c r="Z13" i="1"/>
  <c r="Z12" i="1"/>
  <c r="Z11" i="1"/>
  <c r="Y14" i="1"/>
  <c r="Y13" i="1"/>
  <c r="Y12" i="1"/>
  <c r="Y11" i="1"/>
  <c r="W14" i="1"/>
  <c r="W13" i="1"/>
  <c r="W12" i="1"/>
  <c r="W11" i="1"/>
  <c r="V14" i="1"/>
  <c r="V13" i="1"/>
  <c r="V12" i="1"/>
  <c r="V11" i="1"/>
  <c r="U14" i="1"/>
  <c r="U13" i="1"/>
  <c r="U12" i="1"/>
  <c r="U11" i="1"/>
  <c r="T14" i="1"/>
  <c r="T13" i="1"/>
  <c r="T12" i="1"/>
  <c r="T11" i="1"/>
  <c r="R14" i="1"/>
  <c r="R13" i="1"/>
  <c r="R12" i="1"/>
  <c r="R11" i="1"/>
  <c r="Q14" i="1"/>
  <c r="Q13" i="1"/>
  <c r="Q12" i="1"/>
  <c r="Q11" i="1"/>
  <c r="P14" i="1"/>
  <c r="P13" i="1"/>
  <c r="P12" i="1"/>
  <c r="P11" i="1"/>
  <c r="O14" i="1"/>
  <c r="O13" i="1"/>
  <c r="O12" i="1"/>
  <c r="O11" i="1"/>
  <c r="N11" i="1"/>
  <c r="Z5" i="1"/>
  <c r="AA5" i="1"/>
  <c r="AB9" i="1"/>
  <c r="AB8" i="1"/>
  <c r="AB7" i="1"/>
  <c r="AB6" i="1"/>
  <c r="AB5" i="1"/>
  <c r="AA9" i="1"/>
  <c r="AA8" i="1"/>
  <c r="AA7" i="1"/>
  <c r="AA6" i="1"/>
  <c r="Z9" i="1"/>
  <c r="Z8" i="1"/>
  <c r="Z7" i="1"/>
  <c r="Z6" i="1"/>
  <c r="Y9" i="1"/>
  <c r="Y8" i="1"/>
  <c r="Y7" i="1"/>
  <c r="Y6" i="1"/>
  <c r="Y5" i="1"/>
  <c r="X5" i="1"/>
  <c r="X6" i="1"/>
  <c r="X7" i="1"/>
  <c r="X8" i="1"/>
  <c r="X9" i="1"/>
  <c r="X4" i="1"/>
  <c r="Y3" i="1"/>
  <c r="Z3" i="1" s="1"/>
  <c r="AA3" i="1" s="1"/>
  <c r="AB3" i="1" s="1"/>
  <c r="T3" i="1" l="1"/>
  <c r="U3" i="1" s="1"/>
  <c r="V3" i="1" s="1"/>
  <c r="W3" i="1" s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O5" i="1"/>
  <c r="O6" i="1"/>
  <c r="O7" i="1"/>
  <c r="O8" i="1"/>
  <c r="O9" i="1"/>
  <c r="O4" i="1"/>
  <c r="N5" i="1"/>
  <c r="N6" i="1"/>
  <c r="N7" i="1"/>
  <c r="N8" i="1"/>
  <c r="N9" i="1"/>
  <c r="N4" i="1"/>
  <c r="O3" i="1"/>
  <c r="P3" i="1" s="1"/>
  <c r="Q3" i="1" s="1"/>
  <c r="R3" i="1" s="1"/>
  <c r="I4" i="1"/>
  <c r="S4" i="1" s="1"/>
  <c r="I5" i="1"/>
  <c r="S5" i="1" s="1"/>
  <c r="I6" i="1"/>
  <c r="S6" i="1" s="1"/>
  <c r="I7" i="1"/>
  <c r="S7" i="1" s="1"/>
  <c r="I8" i="1"/>
  <c r="S8" i="1" s="1"/>
  <c r="I9" i="1"/>
  <c r="S9" i="1" s="1"/>
  <c r="J4" i="1"/>
  <c r="T4" i="1" s="1"/>
  <c r="K4" i="1"/>
  <c r="U4" i="1" s="1"/>
  <c r="L4" i="1"/>
  <c r="V4" i="1" s="1"/>
  <c r="M4" i="1"/>
  <c r="W4" i="1" s="1"/>
  <c r="K5" i="1"/>
  <c r="U5" i="1" s="1"/>
  <c r="L5" i="1"/>
  <c r="V5" i="1" s="1"/>
  <c r="M5" i="1"/>
  <c r="W5" i="1" s="1"/>
  <c r="K6" i="1"/>
  <c r="U6" i="1" s="1"/>
  <c r="L6" i="1"/>
  <c r="V6" i="1" s="1"/>
  <c r="M6" i="1"/>
  <c r="W6" i="1" s="1"/>
  <c r="K7" i="1"/>
  <c r="U7" i="1" s="1"/>
  <c r="L7" i="1"/>
  <c r="V7" i="1" s="1"/>
  <c r="M7" i="1"/>
  <c r="W7" i="1" s="1"/>
  <c r="K8" i="1"/>
  <c r="U8" i="1" s="1"/>
  <c r="L8" i="1"/>
  <c r="V8" i="1" s="1"/>
  <c r="M8" i="1"/>
  <c r="W8" i="1" s="1"/>
  <c r="K9" i="1"/>
  <c r="U9" i="1" s="1"/>
  <c r="L9" i="1"/>
  <c r="V9" i="1" s="1"/>
  <c r="M9" i="1"/>
  <c r="W9" i="1" s="1"/>
  <c r="J9" i="1"/>
  <c r="T9" i="1" s="1"/>
  <c r="J8" i="1"/>
  <c r="T8" i="1" s="1"/>
  <c r="J7" i="1"/>
  <c r="T7" i="1" s="1"/>
  <c r="J6" i="1"/>
  <c r="T6" i="1" s="1"/>
  <c r="J5" i="1"/>
  <c r="T5" i="1" s="1"/>
  <c r="J3" i="1"/>
  <c r="K3" i="1" s="1"/>
  <c r="L3" i="1" s="1"/>
  <c r="M3" i="1" s="1"/>
  <c r="C14" i="1"/>
  <c r="C11" i="1"/>
  <c r="C12" i="1"/>
  <c r="C13" i="1"/>
  <c r="S14" i="1" l="1"/>
  <c r="S11" i="1"/>
  <c r="S12" i="1"/>
  <c r="S13" i="1"/>
  <c r="N14" i="1"/>
  <c r="N12" i="1"/>
  <c r="N13" i="1"/>
  <c r="X13" i="1" l="1"/>
  <c r="X14" i="1"/>
  <c r="X11" i="1"/>
  <c r="X12" i="1"/>
</calcChain>
</file>

<file path=xl/sharedStrings.xml><?xml version="1.0" encoding="utf-8"?>
<sst xmlns="http://schemas.openxmlformats.org/spreadsheetml/2006/main" count="27" uniqueCount="27">
  <si>
    <t>BADE</t>
  </si>
  <si>
    <t>BAYO</t>
  </si>
  <si>
    <t>BOLU</t>
  </si>
  <si>
    <t>BIYI</t>
  </si>
  <si>
    <t>BOLA</t>
  </si>
  <si>
    <t>BISI</t>
  </si>
  <si>
    <t>ADE</t>
  </si>
  <si>
    <t>AYO</t>
  </si>
  <si>
    <t>ANU</t>
  </si>
  <si>
    <t>AFE</t>
  </si>
  <si>
    <t>ARE</t>
  </si>
  <si>
    <t>AJR</t>
  </si>
  <si>
    <t>Employment Payroll</t>
  </si>
  <si>
    <t>Last name</t>
  </si>
  <si>
    <t>First name</t>
  </si>
  <si>
    <t>hourlywage</t>
  </si>
  <si>
    <t>Max</t>
  </si>
  <si>
    <t>Total</t>
  </si>
  <si>
    <t>Min</t>
  </si>
  <si>
    <t>Average</t>
  </si>
  <si>
    <t>: Avard Impact</t>
  </si>
  <si>
    <t>overtime hours</t>
  </si>
  <si>
    <t>Total pay</t>
  </si>
  <si>
    <t>pay</t>
  </si>
  <si>
    <t>overtimebonus</t>
  </si>
  <si>
    <t>Hours Worked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</si>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</sst>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16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1" applyNumberFormat="1" applyFon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7"/>
  <sheetViews>
    <sheetView tabSelected="1" zoomScale="65" zoomScaleNormal="65" workbookViewId="0">
      <selection activeCell="A6" sqref="A6"/>
    </sheetView>
  </sheetViews>
  <sheetFormatPr defaultRowHeight="15" x14ac:dyDescent="0.25"/>
  <cols>
    <col min="1" max="1" width="12" customWidth="1"/>
    <col min="2" max="2" width="10" customWidth="1"/>
    <col min="3" max="3" width="13.7109375" bestFit="1" customWidth="1"/>
    <col min="4" max="13" width="17.5703125" customWidth="1"/>
    <col min="14" max="18" width="13.140625" customWidth="1"/>
    <col min="19" max="23" width="15.42578125" customWidth="1"/>
    <col min="24" max="24" width="14.42578125" customWidth="1"/>
    <col min="25" max="25" width="12.85546875" customWidth="1"/>
    <col min="26" max="26" width="12.7109375" customWidth="1"/>
    <col min="27" max="27" width="16.7109375" customWidth="1"/>
    <col min="28" max="28" width="18.140625" customWidth="1"/>
    <col min="30" max="30" width="14.85546875" customWidth="1"/>
  </cols>
  <sheetData>
    <row r="1" spans="1:30" x14ac:dyDescent="0.25">
      <c r="A1" t="s">
        <v>12</v>
      </c>
      <c r="C1" t="s">
        <v>20</v>
      </c>
    </row>
    <row r="2" spans="1:30" x14ac:dyDescent="0.25">
      <c r="D2" t="s">
        <v>25</v>
      </c>
      <c r="I2" t="s">
        <v>21</v>
      </c>
      <c r="N2" t="s">
        <v>23</v>
      </c>
      <c r="S2" t="s">
        <v>24</v>
      </c>
      <c r="X2" t="s">
        <v>22</v>
      </c>
      <c r="AD2" t="s">
        <v>26</v>
      </c>
    </row>
    <row r="3" spans="1:30" x14ac:dyDescent="0.25">
      <c r="A3" t="s">
        <v>13</v>
      </c>
      <c r="B3" t="s">
        <v>14</v>
      </c>
      <c r="C3" t="s">
        <v>15</v>
      </c>
      <c r="D3" s="7">
        <v>44197</v>
      </c>
      <c r="E3" s="7">
        <v>44198</v>
      </c>
      <c r="F3" s="7">
        <v>44199</v>
      </c>
      <c r="G3" s="7">
        <v>44200</v>
      </c>
      <c r="H3" s="7">
        <v>44201</v>
      </c>
      <c r="I3" s="9">
        <v>44197</v>
      </c>
      <c r="J3" s="9">
        <f>I3+7</f>
        <v>44204</v>
      </c>
      <c r="K3" s="9">
        <f t="shared" ref="K3:M3" si="0">J3+7</f>
        <v>44211</v>
      </c>
      <c r="L3" s="9">
        <f t="shared" si="0"/>
        <v>44218</v>
      </c>
      <c r="M3" s="9">
        <f t="shared" si="0"/>
        <v>44225</v>
      </c>
      <c r="N3" s="11">
        <v>44197</v>
      </c>
      <c r="O3" s="11">
        <f>N3+7</f>
        <v>44204</v>
      </c>
      <c r="P3" s="11">
        <f t="shared" ref="P3:R3" si="1">O3+7</f>
        <v>44211</v>
      </c>
      <c r="Q3" s="11">
        <f t="shared" si="1"/>
        <v>44218</v>
      </c>
      <c r="R3" s="11">
        <f t="shared" si="1"/>
        <v>44225</v>
      </c>
      <c r="S3" s="13">
        <v>44197</v>
      </c>
      <c r="T3" s="13">
        <f>S3+7</f>
        <v>44204</v>
      </c>
      <c r="U3" s="13">
        <f t="shared" ref="U3:W3" si="2">T3+7</f>
        <v>44211</v>
      </c>
      <c r="V3" s="13">
        <f t="shared" si="2"/>
        <v>44218</v>
      </c>
      <c r="W3" s="13">
        <f t="shared" si="2"/>
        <v>44225</v>
      </c>
      <c r="X3" s="15">
        <v>44197</v>
      </c>
      <c r="Y3" s="15">
        <f>X3+7</f>
        <v>44204</v>
      </c>
      <c r="Z3" s="15">
        <f t="shared" ref="Z3:AB3" si="3">Y3+7</f>
        <v>44211</v>
      </c>
      <c r="AA3" s="15">
        <f t="shared" si="3"/>
        <v>44218</v>
      </c>
      <c r="AB3" s="15">
        <f t="shared" si="3"/>
        <v>44225</v>
      </c>
      <c r="AC3" s="1"/>
      <c r="AD3" s="3"/>
    </row>
    <row r="4" spans="1:30" x14ac:dyDescent="0.25">
      <c r="A4" t="s">
        <v>0</v>
      </c>
      <c r="B4" t="s">
        <v>6</v>
      </c>
      <c r="C4" s="2">
        <v>15.4</v>
      </c>
      <c r="D4" s="8">
        <v>40</v>
      </c>
      <c r="E4" s="8">
        <v>42</v>
      </c>
      <c r="F4" s="8">
        <v>41</v>
      </c>
      <c r="G4" s="8">
        <v>44</v>
      </c>
      <c r="H4" s="8">
        <v>43</v>
      </c>
      <c r="I4" s="10">
        <f>IF(D4&gt;40,D4-40,0)</f>
        <v>0</v>
      </c>
      <c r="J4" s="10">
        <f>IF(E4&gt;40,E4-40,0)</f>
        <v>2</v>
      </c>
      <c r="K4" s="10">
        <f t="shared" ref="K4:M9" si="4">IF(F4&gt;40,F4-40,0)</f>
        <v>1</v>
      </c>
      <c r="L4" s="10">
        <f t="shared" si="4"/>
        <v>4</v>
      </c>
      <c r="M4" s="10">
        <f t="shared" si="4"/>
        <v>3</v>
      </c>
      <c r="N4" s="12">
        <f>$C4*D4</f>
        <v>616</v>
      </c>
      <c r="O4" s="12">
        <f>$C4*E4</f>
        <v>646.80000000000007</v>
      </c>
      <c r="P4" s="12">
        <f t="shared" ref="P4:R9" si="5">$C4*F4</f>
        <v>631.4</v>
      </c>
      <c r="Q4" s="12">
        <f t="shared" si="5"/>
        <v>677.6</v>
      </c>
      <c r="R4" s="12">
        <f t="shared" si="5"/>
        <v>662.2</v>
      </c>
      <c r="S4" s="14">
        <f>0.5*$C4*I4</f>
        <v>0</v>
      </c>
      <c r="T4" s="14">
        <f>0.5*$C4*J4</f>
        <v>15.4</v>
      </c>
      <c r="U4" s="14">
        <f>0.5*$C4*K4</f>
        <v>7.7</v>
      </c>
      <c r="V4" s="14">
        <f>0.5*$C4*L4</f>
        <v>30.8</v>
      </c>
      <c r="W4" s="14">
        <f>0.5*$C4*M4</f>
        <v>23.1</v>
      </c>
      <c r="X4" s="16">
        <f>N4+S4</f>
        <v>616</v>
      </c>
      <c r="Y4" s="16">
        <f t="shared" ref="Y4:AB4" si="6">O4+T4</f>
        <v>662.2</v>
      </c>
      <c r="Z4" s="16">
        <f t="shared" si="6"/>
        <v>639.1</v>
      </c>
      <c r="AA4" s="16">
        <f t="shared" si="6"/>
        <v>708.4</v>
      </c>
      <c r="AB4" s="16">
        <f t="shared" si="6"/>
        <v>685.30000000000007</v>
      </c>
      <c r="AD4" s="3">
        <f>SUM(X4:AB4)</f>
        <v>3311.0000000000005</v>
      </c>
    </row>
    <row r="5" spans="1:30" x14ac:dyDescent="0.25">
      <c r="A5" t="s">
        <v>1</v>
      </c>
      <c r="B5" t="s">
        <v>7</v>
      </c>
      <c r="C5" s="2">
        <v>15.2</v>
      </c>
      <c r="D5" s="8">
        <v>42</v>
      </c>
      <c r="E5" s="8">
        <v>42</v>
      </c>
      <c r="F5" s="8">
        <v>42</v>
      </c>
      <c r="G5" s="8">
        <v>43</v>
      </c>
      <c r="H5" s="8">
        <v>44</v>
      </c>
      <c r="I5" s="10">
        <f t="shared" ref="I5:J9" si="7">IF(D5&gt;40,D5-40,0)</f>
        <v>2</v>
      </c>
      <c r="J5" s="10">
        <f t="shared" si="7"/>
        <v>2</v>
      </c>
      <c r="K5" s="10">
        <f t="shared" si="4"/>
        <v>2</v>
      </c>
      <c r="L5" s="10">
        <f t="shared" si="4"/>
        <v>3</v>
      </c>
      <c r="M5" s="10">
        <f t="shared" si="4"/>
        <v>4</v>
      </c>
      <c r="N5" s="12">
        <f t="shared" ref="N5:N9" si="8">$C5*D5</f>
        <v>638.4</v>
      </c>
      <c r="O5" s="12">
        <f t="shared" ref="O5:O9" si="9">$C5*E5</f>
        <v>638.4</v>
      </c>
      <c r="P5" s="12">
        <f t="shared" si="5"/>
        <v>638.4</v>
      </c>
      <c r="Q5" s="12">
        <f t="shared" si="5"/>
        <v>653.6</v>
      </c>
      <c r="R5" s="12">
        <f t="shared" si="5"/>
        <v>668.8</v>
      </c>
      <c r="S5" s="14">
        <f t="shared" ref="S5:S9" si="10">0.5*$C5*I5</f>
        <v>15.2</v>
      </c>
      <c r="T5" s="14">
        <f t="shared" ref="T5:W9" si="11">0.5*$C5*J5</f>
        <v>15.2</v>
      </c>
      <c r="U5" s="14">
        <f t="shared" si="11"/>
        <v>15.2</v>
      </c>
      <c r="V5" s="14">
        <f t="shared" si="11"/>
        <v>22.799999999999997</v>
      </c>
      <c r="W5" s="14">
        <f t="shared" si="11"/>
        <v>30.4</v>
      </c>
      <c r="X5" s="16">
        <f t="shared" ref="X5:AB9" si="12">N5+S5</f>
        <v>653.6</v>
      </c>
      <c r="Y5" s="16">
        <f t="shared" si="12"/>
        <v>653.6</v>
      </c>
      <c r="Z5" s="16">
        <f t="shared" si="12"/>
        <v>653.6</v>
      </c>
      <c r="AA5" s="16">
        <f>Q5+V5</f>
        <v>676.4</v>
      </c>
      <c r="AB5" s="16">
        <f t="shared" si="12"/>
        <v>699.19999999999993</v>
      </c>
      <c r="AD5" s="3">
        <f t="shared" ref="AD5:AD9" si="13">SUM(X5:AB5)</f>
        <v>3336.4</v>
      </c>
    </row>
    <row r="6" spans="1:30" x14ac:dyDescent="0.25">
      <c r="A6" t="s">
        <v>2</v>
      </c>
      <c r="B6" t="s">
        <v>8</v>
      </c>
      <c r="C6" s="2">
        <v>15.3</v>
      </c>
      <c r="D6" s="8">
        <v>46</v>
      </c>
      <c r="E6" s="8">
        <v>40</v>
      </c>
      <c r="F6" s="8">
        <v>33</v>
      </c>
      <c r="G6" s="8">
        <v>42</v>
      </c>
      <c r="H6" s="8">
        <v>42</v>
      </c>
      <c r="I6" s="10">
        <f t="shared" si="7"/>
        <v>6</v>
      </c>
      <c r="J6" s="10">
        <f t="shared" si="7"/>
        <v>0</v>
      </c>
      <c r="K6" s="10">
        <f t="shared" si="4"/>
        <v>0</v>
      </c>
      <c r="L6" s="10">
        <f t="shared" si="4"/>
        <v>2</v>
      </c>
      <c r="M6" s="10">
        <f t="shared" si="4"/>
        <v>2</v>
      </c>
      <c r="N6" s="12">
        <f t="shared" si="8"/>
        <v>703.80000000000007</v>
      </c>
      <c r="O6" s="12">
        <f t="shared" si="9"/>
        <v>612</v>
      </c>
      <c r="P6" s="12">
        <f t="shared" si="5"/>
        <v>504.90000000000003</v>
      </c>
      <c r="Q6" s="12">
        <f t="shared" si="5"/>
        <v>642.6</v>
      </c>
      <c r="R6" s="12">
        <f t="shared" si="5"/>
        <v>642.6</v>
      </c>
      <c r="S6" s="14">
        <f t="shared" si="10"/>
        <v>45.900000000000006</v>
      </c>
      <c r="T6" s="14">
        <f t="shared" si="11"/>
        <v>0</v>
      </c>
      <c r="U6" s="14">
        <f t="shared" si="11"/>
        <v>0</v>
      </c>
      <c r="V6" s="14">
        <f t="shared" si="11"/>
        <v>15.3</v>
      </c>
      <c r="W6" s="14">
        <f t="shared" si="11"/>
        <v>15.3</v>
      </c>
      <c r="X6" s="16">
        <f t="shared" si="12"/>
        <v>749.7</v>
      </c>
      <c r="Y6" s="16">
        <f t="shared" si="12"/>
        <v>612</v>
      </c>
      <c r="Z6" s="16">
        <f t="shared" si="12"/>
        <v>504.90000000000003</v>
      </c>
      <c r="AA6" s="16">
        <f t="shared" si="12"/>
        <v>657.9</v>
      </c>
      <c r="AB6" s="16">
        <f t="shared" si="12"/>
        <v>657.9</v>
      </c>
      <c r="AD6" s="3">
        <f t="shared" si="13"/>
        <v>3182.4</v>
      </c>
    </row>
    <row r="7" spans="1:30" x14ac:dyDescent="0.25">
      <c r="A7" t="s">
        <v>3</v>
      </c>
      <c r="B7" t="s">
        <v>11</v>
      </c>
      <c r="C7" s="2">
        <v>15.4</v>
      </c>
      <c r="D7" s="8">
        <v>43</v>
      </c>
      <c r="E7" s="8">
        <v>42</v>
      </c>
      <c r="F7" s="8">
        <v>42</v>
      </c>
      <c r="G7" s="8">
        <v>47</v>
      </c>
      <c r="H7" s="8">
        <v>43</v>
      </c>
      <c r="I7" s="10">
        <f t="shared" si="7"/>
        <v>3</v>
      </c>
      <c r="J7" s="10">
        <f t="shared" si="7"/>
        <v>2</v>
      </c>
      <c r="K7" s="10">
        <f t="shared" si="4"/>
        <v>2</v>
      </c>
      <c r="L7" s="10">
        <f t="shared" si="4"/>
        <v>7</v>
      </c>
      <c r="M7" s="10">
        <f t="shared" si="4"/>
        <v>3</v>
      </c>
      <c r="N7" s="12">
        <f t="shared" si="8"/>
        <v>662.2</v>
      </c>
      <c r="O7" s="12">
        <f t="shared" si="9"/>
        <v>646.80000000000007</v>
      </c>
      <c r="P7" s="12">
        <f t="shared" si="5"/>
        <v>646.80000000000007</v>
      </c>
      <c r="Q7" s="12">
        <f t="shared" si="5"/>
        <v>723.80000000000007</v>
      </c>
      <c r="R7" s="12">
        <f t="shared" si="5"/>
        <v>662.2</v>
      </c>
      <c r="S7" s="14">
        <f t="shared" si="10"/>
        <v>23.1</v>
      </c>
      <c r="T7" s="14">
        <f t="shared" si="11"/>
        <v>15.4</v>
      </c>
      <c r="U7" s="14">
        <f t="shared" si="11"/>
        <v>15.4</v>
      </c>
      <c r="V7" s="14">
        <f t="shared" si="11"/>
        <v>53.9</v>
      </c>
      <c r="W7" s="14">
        <f t="shared" si="11"/>
        <v>23.1</v>
      </c>
      <c r="X7" s="16">
        <f t="shared" si="12"/>
        <v>685.30000000000007</v>
      </c>
      <c r="Y7" s="16">
        <f t="shared" si="12"/>
        <v>662.2</v>
      </c>
      <c r="Z7" s="16">
        <f t="shared" si="12"/>
        <v>662.2</v>
      </c>
      <c r="AA7" s="16">
        <f t="shared" si="12"/>
        <v>777.7</v>
      </c>
      <c r="AB7" s="16">
        <f t="shared" si="12"/>
        <v>685.30000000000007</v>
      </c>
      <c r="AD7" s="3">
        <f t="shared" si="13"/>
        <v>3472.7000000000003</v>
      </c>
    </row>
    <row r="8" spans="1:30" x14ac:dyDescent="0.25">
      <c r="A8" t="s">
        <v>4</v>
      </c>
      <c r="B8" t="s">
        <v>9</v>
      </c>
      <c r="C8" s="2">
        <v>15.1</v>
      </c>
      <c r="D8" s="8">
        <v>42</v>
      </c>
      <c r="E8" s="8">
        <v>35</v>
      </c>
      <c r="F8" s="8">
        <v>49</v>
      </c>
      <c r="G8" s="8">
        <v>40</v>
      </c>
      <c r="H8" s="8">
        <v>42</v>
      </c>
      <c r="I8" s="10">
        <f t="shared" si="7"/>
        <v>2</v>
      </c>
      <c r="J8" s="10">
        <f t="shared" si="7"/>
        <v>0</v>
      </c>
      <c r="K8" s="10">
        <f t="shared" si="4"/>
        <v>9</v>
      </c>
      <c r="L8" s="10">
        <f t="shared" si="4"/>
        <v>0</v>
      </c>
      <c r="M8" s="10">
        <f t="shared" si="4"/>
        <v>2</v>
      </c>
      <c r="N8" s="12">
        <f t="shared" si="8"/>
        <v>634.19999999999993</v>
      </c>
      <c r="O8" s="12">
        <f t="shared" si="9"/>
        <v>528.5</v>
      </c>
      <c r="P8" s="12">
        <f t="shared" si="5"/>
        <v>739.9</v>
      </c>
      <c r="Q8" s="12">
        <f t="shared" si="5"/>
        <v>604</v>
      </c>
      <c r="R8" s="12">
        <f t="shared" si="5"/>
        <v>634.19999999999993</v>
      </c>
      <c r="S8" s="14">
        <f t="shared" si="10"/>
        <v>15.1</v>
      </c>
      <c r="T8" s="14">
        <f t="shared" si="11"/>
        <v>0</v>
      </c>
      <c r="U8" s="14">
        <f t="shared" si="11"/>
        <v>67.95</v>
      </c>
      <c r="V8" s="14">
        <f t="shared" si="11"/>
        <v>0</v>
      </c>
      <c r="W8" s="14">
        <f t="shared" si="11"/>
        <v>15.1</v>
      </c>
      <c r="X8" s="16">
        <f t="shared" si="12"/>
        <v>649.29999999999995</v>
      </c>
      <c r="Y8" s="16">
        <f t="shared" si="12"/>
        <v>528.5</v>
      </c>
      <c r="Z8" s="16">
        <f t="shared" si="12"/>
        <v>807.85</v>
      </c>
      <c r="AA8" s="16">
        <f t="shared" si="12"/>
        <v>604</v>
      </c>
      <c r="AB8" s="16">
        <f t="shared" si="12"/>
        <v>649.29999999999995</v>
      </c>
      <c r="AD8" s="3">
        <f t="shared" si="13"/>
        <v>3238.95</v>
      </c>
    </row>
    <row r="9" spans="1:30" x14ac:dyDescent="0.25">
      <c r="A9" t="s">
        <v>5</v>
      </c>
      <c r="B9" t="s">
        <v>10</v>
      </c>
      <c r="C9" s="2">
        <v>15</v>
      </c>
      <c r="D9" s="8">
        <v>44</v>
      </c>
      <c r="E9" s="8">
        <v>42</v>
      </c>
      <c r="F9" s="8">
        <v>42</v>
      </c>
      <c r="G9" s="8">
        <v>42</v>
      </c>
      <c r="H9" s="8">
        <v>41</v>
      </c>
      <c r="I9" s="10">
        <f t="shared" si="7"/>
        <v>4</v>
      </c>
      <c r="J9" s="10">
        <f t="shared" si="7"/>
        <v>2</v>
      </c>
      <c r="K9" s="10">
        <f t="shared" si="4"/>
        <v>2</v>
      </c>
      <c r="L9" s="10">
        <f t="shared" si="4"/>
        <v>2</v>
      </c>
      <c r="M9" s="10">
        <f t="shared" si="4"/>
        <v>1</v>
      </c>
      <c r="N9" s="12">
        <f t="shared" si="8"/>
        <v>660</v>
      </c>
      <c r="O9" s="12">
        <f t="shared" si="9"/>
        <v>630</v>
      </c>
      <c r="P9" s="12">
        <f t="shared" si="5"/>
        <v>630</v>
      </c>
      <c r="Q9" s="12">
        <f t="shared" si="5"/>
        <v>630</v>
      </c>
      <c r="R9" s="12">
        <f t="shared" si="5"/>
        <v>615</v>
      </c>
      <c r="S9" s="14">
        <f t="shared" si="10"/>
        <v>30</v>
      </c>
      <c r="T9" s="14">
        <f t="shared" si="11"/>
        <v>15</v>
      </c>
      <c r="U9" s="14">
        <f t="shared" si="11"/>
        <v>15</v>
      </c>
      <c r="V9" s="14">
        <f t="shared" si="11"/>
        <v>15</v>
      </c>
      <c r="W9" s="14">
        <f t="shared" si="11"/>
        <v>7.5</v>
      </c>
      <c r="X9" s="16">
        <f t="shared" si="12"/>
        <v>690</v>
      </c>
      <c r="Y9" s="16">
        <f t="shared" si="12"/>
        <v>645</v>
      </c>
      <c r="Z9" s="16">
        <f t="shared" si="12"/>
        <v>645</v>
      </c>
      <c r="AA9" s="16">
        <f t="shared" si="12"/>
        <v>645</v>
      </c>
      <c r="AB9" s="16">
        <f t="shared" si="12"/>
        <v>622.5</v>
      </c>
      <c r="AC9" s="3"/>
      <c r="AD9" s="3">
        <f t="shared" si="13"/>
        <v>3247.5</v>
      </c>
    </row>
    <row r="11" spans="1:30" x14ac:dyDescent="0.25">
      <c r="A11" t="s">
        <v>16</v>
      </c>
      <c r="B11" s="3"/>
      <c r="C11" s="3">
        <f>MAX(C4:C9)</f>
        <v>15.4</v>
      </c>
      <c r="I11" s="5"/>
      <c r="J11" s="5"/>
      <c r="K11" s="5"/>
      <c r="L11" s="5"/>
      <c r="M11" s="5"/>
      <c r="N11" s="2">
        <f t="shared" ref="N11:AB11" si="14">MAX(N4:N9)</f>
        <v>703.80000000000007</v>
      </c>
      <c r="O11" s="2">
        <f t="shared" si="14"/>
        <v>646.80000000000007</v>
      </c>
      <c r="P11" s="2">
        <f t="shared" si="14"/>
        <v>739.9</v>
      </c>
      <c r="Q11" s="2">
        <f t="shared" si="14"/>
        <v>723.80000000000007</v>
      </c>
      <c r="R11" s="2">
        <f t="shared" si="14"/>
        <v>668.8</v>
      </c>
      <c r="S11" s="2">
        <f t="shared" si="14"/>
        <v>45.900000000000006</v>
      </c>
      <c r="T11" s="2">
        <f t="shared" si="14"/>
        <v>15.4</v>
      </c>
      <c r="U11" s="2">
        <f t="shared" si="14"/>
        <v>67.95</v>
      </c>
      <c r="V11" s="2">
        <f t="shared" si="14"/>
        <v>53.9</v>
      </c>
      <c r="W11" s="2">
        <f t="shared" si="14"/>
        <v>30.4</v>
      </c>
      <c r="X11" s="2">
        <f t="shared" si="14"/>
        <v>749.7</v>
      </c>
      <c r="Y11" s="2">
        <f t="shared" si="14"/>
        <v>662.2</v>
      </c>
      <c r="Z11" s="2">
        <f t="shared" si="14"/>
        <v>807.85</v>
      </c>
      <c r="AA11" s="2">
        <f t="shared" si="14"/>
        <v>777.7</v>
      </c>
      <c r="AB11" s="2">
        <f t="shared" si="14"/>
        <v>699.19999999999993</v>
      </c>
      <c r="AD11" s="2">
        <f>MAX(AD4:AD9)</f>
        <v>3472.7000000000003</v>
      </c>
    </row>
    <row r="12" spans="1:30" x14ac:dyDescent="0.25">
      <c r="A12" t="s">
        <v>18</v>
      </c>
      <c r="C12" s="3">
        <f>MIN(C4:C9)</f>
        <v>15</v>
      </c>
      <c r="I12" s="5"/>
      <c r="J12" s="5"/>
      <c r="K12" s="5"/>
      <c r="L12" s="5"/>
      <c r="M12" s="5"/>
      <c r="N12" s="2">
        <f t="shared" ref="N12:AB12" si="15">MIN(N4:N9)</f>
        <v>616</v>
      </c>
      <c r="O12" s="2">
        <f t="shared" si="15"/>
        <v>528.5</v>
      </c>
      <c r="P12" s="2">
        <f t="shared" si="15"/>
        <v>504.90000000000003</v>
      </c>
      <c r="Q12" s="2">
        <f t="shared" si="15"/>
        <v>604</v>
      </c>
      <c r="R12" s="2">
        <f t="shared" si="15"/>
        <v>615</v>
      </c>
      <c r="S12" s="2">
        <f t="shared" si="15"/>
        <v>0</v>
      </c>
      <c r="T12" s="2">
        <f t="shared" si="15"/>
        <v>0</v>
      </c>
      <c r="U12" s="2">
        <f t="shared" si="15"/>
        <v>0</v>
      </c>
      <c r="V12" s="2">
        <f t="shared" si="15"/>
        <v>0</v>
      </c>
      <c r="W12" s="2">
        <f t="shared" si="15"/>
        <v>7.5</v>
      </c>
      <c r="X12" s="2">
        <f t="shared" si="15"/>
        <v>616</v>
      </c>
      <c r="Y12" s="2">
        <f t="shared" si="15"/>
        <v>528.5</v>
      </c>
      <c r="Z12" s="2">
        <f t="shared" si="15"/>
        <v>504.90000000000003</v>
      </c>
      <c r="AA12" s="2">
        <f t="shared" si="15"/>
        <v>604</v>
      </c>
      <c r="AB12" s="2">
        <f t="shared" si="15"/>
        <v>622.5</v>
      </c>
      <c r="AD12" s="2">
        <f>MIN(AD4:AD9)</f>
        <v>3182.4</v>
      </c>
    </row>
    <row r="13" spans="1:30" x14ac:dyDescent="0.25">
      <c r="A13" t="s">
        <v>19</v>
      </c>
      <c r="C13" s="3">
        <f>AVERAGE(C4:C9)</f>
        <v>15.233333333333334</v>
      </c>
      <c r="I13" s="5"/>
      <c r="J13" s="5"/>
      <c r="K13" s="5"/>
      <c r="L13" s="5"/>
      <c r="M13" s="5"/>
      <c r="N13" s="2">
        <f t="shared" ref="N13:AB13" si="16">AVERAGE(N4:N9)</f>
        <v>652.43333333333339</v>
      </c>
      <c r="O13" s="2">
        <f t="shared" si="16"/>
        <v>617.08333333333337</v>
      </c>
      <c r="P13" s="2">
        <f t="shared" si="16"/>
        <v>631.9</v>
      </c>
      <c r="Q13" s="2">
        <f t="shared" si="16"/>
        <v>655.26666666666677</v>
      </c>
      <c r="R13" s="2">
        <f t="shared" si="16"/>
        <v>647.5</v>
      </c>
      <c r="S13" s="2">
        <f t="shared" si="16"/>
        <v>21.55</v>
      </c>
      <c r="T13" s="2">
        <f t="shared" si="16"/>
        <v>10.166666666666666</v>
      </c>
      <c r="U13" s="2">
        <f t="shared" si="16"/>
        <v>20.208333333333332</v>
      </c>
      <c r="V13" s="2">
        <f t="shared" si="16"/>
        <v>22.966666666666665</v>
      </c>
      <c r="W13" s="2">
        <f t="shared" si="16"/>
        <v>19.083333333333332</v>
      </c>
      <c r="X13" s="2">
        <f t="shared" si="16"/>
        <v>673.98333333333323</v>
      </c>
      <c r="Y13" s="2">
        <f t="shared" si="16"/>
        <v>627.25</v>
      </c>
      <c r="Z13" s="2">
        <f t="shared" si="16"/>
        <v>652.10833333333335</v>
      </c>
      <c r="AA13" s="2">
        <f t="shared" si="16"/>
        <v>678.23333333333323</v>
      </c>
      <c r="AB13" s="2">
        <f t="shared" si="16"/>
        <v>666.58333333333337</v>
      </c>
      <c r="AD13" s="2">
        <f>AVERAGE(AD4:AD9)</f>
        <v>3298.1583333333333</v>
      </c>
    </row>
    <row r="14" spans="1:30" x14ac:dyDescent="0.25">
      <c r="A14" t="s">
        <v>17</v>
      </c>
      <c r="C14" s="3">
        <f>SUM(C4:C9)</f>
        <v>91.4</v>
      </c>
      <c r="D14" s="4"/>
      <c r="E14" s="4"/>
      <c r="F14" s="4"/>
      <c r="G14" s="4"/>
      <c r="H14" s="4"/>
      <c r="I14" s="5"/>
      <c r="J14" s="5"/>
      <c r="K14" s="5"/>
      <c r="L14" s="5"/>
      <c r="M14" s="5"/>
      <c r="N14" s="3">
        <f t="shared" ref="N14:X14" si="17">SUM(N4:N9)</f>
        <v>3914.6000000000004</v>
      </c>
      <c r="O14" s="3">
        <f t="shared" ref="O14:R14" si="18">SUM(O4:O9)</f>
        <v>3702.5</v>
      </c>
      <c r="P14" s="3">
        <f t="shared" si="18"/>
        <v>3791.4</v>
      </c>
      <c r="Q14" s="3">
        <f t="shared" si="18"/>
        <v>3931.6000000000004</v>
      </c>
      <c r="R14" s="3">
        <f t="shared" si="18"/>
        <v>3885</v>
      </c>
      <c r="S14" s="3">
        <f>SUM(S4:S9)</f>
        <v>129.30000000000001</v>
      </c>
      <c r="T14" s="3">
        <f t="shared" ref="T14:W14" si="19">SUM(T4:T9)</f>
        <v>61</v>
      </c>
      <c r="U14" s="3">
        <f t="shared" si="19"/>
        <v>121.25</v>
      </c>
      <c r="V14" s="3">
        <f t="shared" si="19"/>
        <v>137.79999999999998</v>
      </c>
      <c r="W14" s="3">
        <f t="shared" si="19"/>
        <v>114.5</v>
      </c>
      <c r="X14" s="3">
        <f t="shared" si="17"/>
        <v>4043.8999999999996</v>
      </c>
      <c r="Y14" s="3">
        <f t="shared" ref="Y14:AA14" si="20">SUM(Y4:Y9)</f>
        <v>3763.5</v>
      </c>
      <c r="Z14" s="3">
        <f t="shared" si="20"/>
        <v>3912.65</v>
      </c>
      <c r="AA14" s="3">
        <f t="shared" si="20"/>
        <v>4069.3999999999996</v>
      </c>
      <c r="AB14" s="3">
        <f t="shared" ref="AB14:AD14" si="21">SUM(AB4:AB9)</f>
        <v>3999.5</v>
      </c>
      <c r="AC14" s="3">
        <f t="shared" si="21"/>
        <v>0</v>
      </c>
      <c r="AD14" s="3">
        <f t="shared" si="21"/>
        <v>19788.95</v>
      </c>
    </row>
    <row r="15" spans="1:30" x14ac:dyDescent="0.25">
      <c r="I15" s="3"/>
      <c r="J15" s="3"/>
      <c r="K15" s="3"/>
      <c r="L15" s="3"/>
      <c r="M15" s="3"/>
      <c r="N15" s="3"/>
      <c r="O15" s="3"/>
      <c r="P15" s="3"/>
      <c r="Q15" s="3"/>
      <c r="R15" s="3"/>
      <c r="X15" s="6"/>
      <c r="AD15" s="2"/>
    </row>
    <row r="16" spans="1:30" x14ac:dyDescent="0.25">
      <c r="I16" s="3"/>
      <c r="J16" s="3"/>
      <c r="K16" s="3"/>
      <c r="L16" s="3"/>
      <c r="M16" s="3"/>
      <c r="N16" s="3"/>
      <c r="O16" s="3"/>
      <c r="P16" s="3"/>
      <c r="Q16" s="3"/>
      <c r="R16" s="3"/>
      <c r="X16" s="6"/>
    </row>
    <row r="17" spans="14:18" x14ac:dyDescent="0.25">
      <c r="N17" s="3"/>
      <c r="O17" s="3"/>
      <c r="P17" s="3"/>
      <c r="Q17" s="3"/>
      <c r="R17" s="3"/>
    </row>
  </sheetData>
  <pageMargins left="0.7" right="0.7" top="0.75" bottom="0.75" header="0.3" footer="0.3"/>
  <pageSetup scale="2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2021-12-01T16:34:02Z</cp:lastPrinted>
  <dcterms:created xsi:type="dcterms:W3CDTF">2021-12-01T09:37:06Z</dcterms:created>
  <dcterms:modified xsi:type="dcterms:W3CDTF">2022-01-09T15:05:37Z</dcterms:modified>
</cp:coreProperties>
</file>